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認定状況" sheetId="1" r:id="rId1"/>
    <sheet name="区別" sheetId="2" r:id="rId2"/>
  </sheets>
  <definedNames>
    <definedName name="_xlnm.Print_Area" localSheetId="1">'区別'!$A$1:$I$37</definedName>
    <definedName name="_xlnm.Print_Area" localSheetId="0">'認定状況'!$B$1:$K$47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<sst xmlns="http://schemas.openxmlformats.org/spreadsheetml/2006/main" count="88" uniqueCount="71">
  <si>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</si>
  <si>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</si>
  <si>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</si>
  <si>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</si>
  <si>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</si>
  <si>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</si>
  <si>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</si>
  <si>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</si>
  <si>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</si>
  <si>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</si>
  <si>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</si>
  <si>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</si>
  <si>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</si>
  <si>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</si>
  <si>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</si>
  <si>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</si>
  <si>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</si>
  <si>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</si>
  <si>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</si>
  <si>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</si>
  <si>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</si>
  <si>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</si>
  <si>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</si>
  <si>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</si>
  <si>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</si>
  <si>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</si>
  <si>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</si>
  <si>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</si>
  <si>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</si>
  <si>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</si>
  <si>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</si>
  <si>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</si>
  <si>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</si>
  <si>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</si>
  <si>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</si>
  <si>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</si>
  <si>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</si>
  <si>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</si>
  <si>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</si>
  <si>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</si>
  <si>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</si>
  <si>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</si>
  <si>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</si>
  <si>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</si>
  <si>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</si>
  <si>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</si>
  <si>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</si>
  <si>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</si>
  <si>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</si>
  <si>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</si>
  <si>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</si>
  <si>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</si>
  <si>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</si>
  <si>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</si>
  <si>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</si>
  <si>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</si>
  <si>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</si>
  <si>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</si>
  <si>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</si>
  <si>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</si>
  <si>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</si>
  <si>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</si>
  <si>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</si>
  <si>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</si>
  <si>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</si>
  <si>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</si>
  <si>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</si>
  <si>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</si>
  <si>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</si>
  <si>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令和5年3月31日現在</t>
  </si>
  <si>
    <t>令和5年3月31日現在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</si>
</sst>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3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/>
    </xf>
    <xf numFmtId="182" fontId="56" fillId="0" borderId="2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10" fontId="56" fillId="0" borderId="31" xfId="0" applyNumberFormat="1" applyFont="1" applyFill="1" applyBorder="1" applyAlignment="1">
      <alignment horizontal="right" vertical="center"/>
    </xf>
    <xf numFmtId="10" fontId="56" fillId="0" borderId="20" xfId="0" applyNumberFormat="1" applyFont="1" applyFill="1" applyBorder="1" applyAlignment="1">
      <alignment horizontal="right" vertical="center"/>
    </xf>
    <xf numFmtId="182" fontId="57" fillId="0" borderId="32" xfId="48" applyNumberFormat="1" applyFont="1" applyFill="1" applyBorder="1" applyAlignment="1">
      <alignment horizontal="right" vertical="center"/>
    </xf>
    <xf numFmtId="182" fontId="57" fillId="0" borderId="33" xfId="0" applyNumberFormat="1" applyFont="1" applyFill="1" applyBorder="1" applyAlignment="1">
      <alignment horizontal="right" vertical="center"/>
    </xf>
    <xf numFmtId="10" fontId="57" fillId="0" borderId="15" xfId="0" applyNumberFormat="1" applyFont="1" applyFill="1" applyBorder="1" applyAlignment="1">
      <alignment horizontal="right" vertical="center"/>
    </xf>
    <xf numFmtId="182" fontId="57" fillId="0" borderId="16" xfId="48" applyNumberFormat="1" applyFont="1" applyFill="1" applyBorder="1" applyAlignment="1">
      <alignment horizontal="right" vertical="center"/>
    </xf>
    <xf numFmtId="182" fontId="57" fillId="0" borderId="34" xfId="0" applyNumberFormat="1" applyFont="1" applyFill="1" applyBorder="1" applyAlignment="1">
      <alignment horizontal="right" vertical="center"/>
    </xf>
    <xf numFmtId="10" fontId="57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8" fillId="0" borderId="51" xfId="0" applyNumberFormat="1" applyFont="1" applyBorder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52" xfId="0" applyNumberFormat="1" applyFont="1" applyBorder="1" applyAlignment="1">
      <alignment vertical="center"/>
    </xf>
    <xf numFmtId="10" fontId="5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7" fillId="0" borderId="36" xfId="48" applyNumberFormat="1" applyFont="1" applyFill="1" applyBorder="1" applyAlignment="1">
      <alignment horizontal="center" vertical="center"/>
    </xf>
    <xf numFmtId="182" fontId="57" fillId="0" borderId="53" xfId="0" applyNumberFormat="1" applyFont="1" applyFill="1" applyBorder="1" applyAlignment="1">
      <alignment horizontal="center" vertical="center"/>
    </xf>
    <xf numFmtId="10" fontId="57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5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7" fillId="0" borderId="20" xfId="0" applyNumberFormat="1" applyFont="1" applyBorder="1" applyAlignment="1">
      <alignment horizontal="center" vertical="center"/>
    </xf>
    <xf numFmtId="179" fontId="57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409575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695325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095375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028825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676525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4981575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85725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33</xdr:row>
      <xdr:rowOff>142875</xdr:rowOff>
    </xdr:from>
    <xdr:to>
      <xdr:col>2</xdr:col>
      <xdr:colOff>485775</xdr:colOff>
      <xdr:row>44</xdr:row>
      <xdr:rowOff>66675</xdr:rowOff>
    </xdr:to>
    <xdr:sp>
      <xdr:nvSpPr>
        <xdr:cNvPr id="8" name="Rectangle 334"/>
        <xdr:cNvSpPr>
          <a:spLocks/>
        </xdr:cNvSpPr>
      </xdr:nvSpPr>
      <xdr:spPr>
        <a:xfrm>
          <a:off x="266700" y="7191375"/>
          <a:ext cx="4191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2840950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495925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209550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123825</xdr:colOff>
      <xdr:row>33</xdr:row>
      <xdr:rowOff>19050</xdr:rowOff>
    </xdr:from>
    <xdr:to>
      <xdr:col>10</xdr:col>
      <xdr:colOff>628650</xdr:colOff>
      <xdr:row>46</xdr:row>
      <xdr:rowOff>161925</xdr:rowOff>
    </xdr:to>
    <xdr:pic>
      <xdr:nvPicPr>
        <xdr:cNvPr id="1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06755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view="pageBreakPreview" zoomScaleSheetLayoutView="100" workbookViewId="0" topLeftCell="B1">
      <selection activeCell="B2" sqref="B2:K2"/>
    </sheetView>
  </sheetViews>
  <sheetFormatPr defaultColWidth="9.00390625" defaultRowHeight="13.5"/>
  <cols>
    <col min="1" max="1" width="4.125" style="14" hidden="1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184082</v>
      </c>
      <c r="D7" s="142"/>
      <c r="E7" s="174">
        <v>28550</v>
      </c>
      <c r="F7" s="142"/>
      <c r="G7" s="175">
        <v>33259</v>
      </c>
      <c r="H7" s="175"/>
      <c r="I7" s="142">
        <f>E7+G7</f>
        <v>61809</v>
      </c>
      <c r="J7" s="143"/>
      <c r="K7" s="134">
        <f>I7/C7</f>
        <v>0.33576884214643477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28454</v>
      </c>
      <c r="D11" s="172"/>
      <c r="E11" s="172"/>
      <c r="F11" s="172">
        <v>33214</v>
      </c>
      <c r="G11" s="172"/>
      <c r="H11" s="172"/>
      <c r="I11" s="138">
        <f>SUM(C11:H11)</f>
        <v>61668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135</v>
      </c>
      <c r="E17" s="100">
        <f aca="true" t="shared" si="0" ref="E17:E23">D17/$D$24</f>
        <v>0.10931174089068826</v>
      </c>
      <c r="F17" s="99">
        <v>951</v>
      </c>
      <c r="G17" s="101">
        <f aca="true" t="shared" si="1" ref="G17:G23">F17/$F$24</f>
        <v>0.08558315334773219</v>
      </c>
      <c r="H17" s="102">
        <v>14</v>
      </c>
      <c r="I17" s="103">
        <f aca="true" t="shared" si="2" ref="I17:I23">H17/$H$24</f>
        <v>0.06511627906976744</v>
      </c>
      <c r="J17" s="104">
        <f>D17+F17+H17</f>
        <v>1100</v>
      </c>
      <c r="K17" s="105">
        <f aca="true" t="shared" si="3" ref="K17:K23">J17/$J$24</f>
        <v>0.08756567425569177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231</v>
      </c>
      <c r="E18" s="107">
        <f t="shared" si="0"/>
        <v>0.18704453441295546</v>
      </c>
      <c r="F18" s="106">
        <v>1740</v>
      </c>
      <c r="G18" s="108">
        <f t="shared" si="1"/>
        <v>0.15658747300215983</v>
      </c>
      <c r="H18" s="109">
        <v>42</v>
      </c>
      <c r="I18" s="108">
        <f t="shared" si="2"/>
        <v>0.19534883720930232</v>
      </c>
      <c r="J18" s="110">
        <f aca="true" t="shared" si="4" ref="J18:J23">D18+F18+H18</f>
        <v>2013</v>
      </c>
      <c r="K18" s="111">
        <f t="shared" si="3"/>
        <v>0.16024518388791595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235</v>
      </c>
      <c r="E19" s="107">
        <f t="shared" si="0"/>
        <v>0.1902834008097166</v>
      </c>
      <c r="F19" s="112">
        <v>2292</v>
      </c>
      <c r="G19" s="108">
        <f t="shared" si="1"/>
        <v>0.20626349892008639</v>
      </c>
      <c r="H19" s="113">
        <v>23</v>
      </c>
      <c r="I19" s="108">
        <f t="shared" si="2"/>
        <v>0.10697674418604651</v>
      </c>
      <c r="J19" s="112">
        <f t="shared" si="4"/>
        <v>2550</v>
      </c>
      <c r="K19" s="111">
        <f t="shared" si="3"/>
        <v>0.20299315395637638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221</v>
      </c>
      <c r="E20" s="107">
        <f t="shared" si="0"/>
        <v>0.17894736842105263</v>
      </c>
      <c r="F20" s="112">
        <v>1957</v>
      </c>
      <c r="G20" s="108">
        <f t="shared" si="1"/>
        <v>0.17611591072714183</v>
      </c>
      <c r="H20" s="113">
        <v>43</v>
      </c>
      <c r="I20" s="108">
        <f t="shared" si="2"/>
        <v>0.2</v>
      </c>
      <c r="J20" s="112">
        <f t="shared" si="4"/>
        <v>2221</v>
      </c>
      <c r="K20" s="111">
        <f t="shared" si="3"/>
        <v>0.17680305683808312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163</v>
      </c>
      <c r="E21" s="107">
        <f t="shared" si="0"/>
        <v>0.1319838056680162</v>
      </c>
      <c r="F21" s="112">
        <v>1562</v>
      </c>
      <c r="G21" s="108">
        <f t="shared" si="1"/>
        <v>0.14056875449964004</v>
      </c>
      <c r="H21" s="113">
        <v>35</v>
      </c>
      <c r="I21" s="108">
        <f t="shared" si="2"/>
        <v>0.16279069767441862</v>
      </c>
      <c r="J21" s="112">
        <f t="shared" si="4"/>
        <v>1760</v>
      </c>
      <c r="K21" s="111">
        <f t="shared" si="3"/>
        <v>0.14010507880910683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136</v>
      </c>
      <c r="E22" s="107">
        <f t="shared" si="0"/>
        <v>0.11012145748987855</v>
      </c>
      <c r="F22" s="112">
        <v>1652</v>
      </c>
      <c r="G22" s="108">
        <f t="shared" si="1"/>
        <v>0.1486681065514759</v>
      </c>
      <c r="H22" s="113">
        <v>30</v>
      </c>
      <c r="I22" s="108">
        <f t="shared" si="2"/>
        <v>0.13953488372093023</v>
      </c>
      <c r="J22" s="112">
        <f t="shared" si="4"/>
        <v>1818</v>
      </c>
      <c r="K22" s="111">
        <f t="shared" si="3"/>
        <v>0.14472217799713422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114</v>
      </c>
      <c r="E23" s="107">
        <f t="shared" si="0"/>
        <v>0.09230769230769231</v>
      </c>
      <c r="F23" s="114">
        <v>958</v>
      </c>
      <c r="G23" s="108">
        <f t="shared" si="1"/>
        <v>0.08621310295176386</v>
      </c>
      <c r="H23" s="115">
        <v>28</v>
      </c>
      <c r="I23" s="108">
        <f t="shared" si="2"/>
        <v>0.13023255813953488</v>
      </c>
      <c r="J23" s="114">
        <f t="shared" si="4"/>
        <v>1100</v>
      </c>
      <c r="K23" s="111">
        <f t="shared" si="3"/>
        <v>0.08756567425569177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1235</v>
      </c>
      <c r="E24" s="117">
        <f>D24/J24</f>
        <v>0.09831237064161757</v>
      </c>
      <c r="F24" s="116">
        <f>SUM(F17:F23)</f>
        <v>11112</v>
      </c>
      <c r="G24" s="117">
        <f>+F24/J24</f>
        <v>0.8845725202993154</v>
      </c>
      <c r="H24" s="118">
        <f>SUM(H17:H23)</f>
        <v>215</v>
      </c>
      <c r="I24" s="117">
        <f>+H24/J24</f>
        <v>0.01711510905906703</v>
      </c>
      <c r="J24" s="118">
        <f>SUM(J17:J23)</f>
        <v>12562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0.20021729259907894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57</v>
      </c>
      <c r="E27" s="139"/>
      <c r="F27" s="138">
        <v>530</v>
      </c>
      <c r="G27" s="139"/>
      <c r="H27" s="152"/>
      <c r="I27" s="153"/>
      <c r="J27" s="138">
        <f>D27+F27</f>
        <v>587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1292</v>
      </c>
      <c r="E29" s="139"/>
      <c r="F29" s="138">
        <f>F27+F24</f>
        <v>11642</v>
      </c>
      <c r="G29" s="139"/>
      <c r="H29" s="138">
        <f>H24</f>
        <v>215</v>
      </c>
      <c r="I29" s="155"/>
      <c r="J29" s="138">
        <f>J24+J27</f>
        <v>13149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0.04525394045534151</v>
      </c>
      <c r="E30" s="156"/>
      <c r="F30" s="156">
        <f>F29/G7</f>
        <v>0.3500405905168526</v>
      </c>
      <c r="G30" s="156"/>
      <c r="H30" s="140">
        <f>H29/59982</f>
        <v>0.003584408655930112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184082</v>
      </c>
      <c r="D7" s="78">
        <f>SUM(D8:D35)</f>
        <v>61809</v>
      </c>
      <c r="E7" s="81">
        <f>D7/C7</f>
        <v>0.33576884214643477</v>
      </c>
      <c r="F7" s="79">
        <f>G7+I7</f>
        <v>12562</v>
      </c>
      <c r="G7" s="79">
        <f>'認定状況'!D24+'認定状況'!F24</f>
        <v>12347</v>
      </c>
      <c r="H7" s="80">
        <f>G7/D7</f>
        <v>0.19976055267032308</v>
      </c>
      <c r="I7" s="78">
        <f>'認定状況'!H24</f>
        <v>215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26495</v>
      </c>
      <c r="D8" s="83">
        <v>9498</v>
      </c>
      <c r="E8" s="84">
        <f>D8/C8</f>
        <v>0.3584827325910549</v>
      </c>
      <c r="F8" s="89">
        <f>G8+I8</f>
        <v>2000</v>
      </c>
      <c r="G8" s="93">
        <v>1969</v>
      </c>
      <c r="H8" s="97">
        <f>G8/D8</f>
        <v>0.2073068014318804</v>
      </c>
      <c r="I8" s="96">
        <v>31</v>
      </c>
      <c r="J8" s="77"/>
    </row>
    <row r="9" spans="1:11" ht="21.75" customHeight="1">
      <c r="A9" s="18"/>
      <c r="B9" s="128" t="s">
        <v>53</v>
      </c>
      <c r="C9" s="85">
        <v>9015</v>
      </c>
      <c r="D9" s="86">
        <v>2562</v>
      </c>
      <c r="E9" s="87">
        <f aca="true" t="shared" si="0" ref="E9:E18">D9/C9</f>
        <v>0.2841930116472546</v>
      </c>
      <c r="F9" s="89">
        <f aca="true" t="shared" si="1" ref="F9:F18">G9+I9</f>
        <v>455</v>
      </c>
      <c r="G9" s="91">
        <v>446</v>
      </c>
      <c r="H9" s="98">
        <f aca="true" t="shared" si="2" ref="H9:H18">G9/D9</f>
        <v>0.17408274785323966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13744</v>
      </c>
      <c r="D10" s="86">
        <v>4208</v>
      </c>
      <c r="E10" s="87">
        <f t="shared" si="0"/>
        <v>0.3061699650756694</v>
      </c>
      <c r="F10" s="89">
        <f t="shared" si="1"/>
        <v>821</v>
      </c>
      <c r="G10" s="91">
        <v>806</v>
      </c>
      <c r="H10" s="98">
        <f t="shared" si="2"/>
        <v>0.19153992395437264</v>
      </c>
      <c r="I10" s="94">
        <v>15</v>
      </c>
      <c r="J10" s="77"/>
      <c r="K10" s="33"/>
    </row>
    <row r="11" spans="1:11" ht="21.75" customHeight="1">
      <c r="A11" s="18"/>
      <c r="B11" s="128" t="s">
        <v>55</v>
      </c>
      <c r="C11" s="85">
        <v>22592</v>
      </c>
      <c r="D11" s="86">
        <v>5272</v>
      </c>
      <c r="E11" s="87">
        <f t="shared" si="0"/>
        <v>0.233356940509915</v>
      </c>
      <c r="F11" s="89">
        <f t="shared" si="1"/>
        <v>813</v>
      </c>
      <c r="G11" s="91">
        <v>796</v>
      </c>
      <c r="H11" s="98">
        <f t="shared" si="2"/>
        <v>0.15098634294385432</v>
      </c>
      <c r="I11" s="94">
        <v>17</v>
      </c>
      <c r="J11" s="77"/>
      <c r="K11" s="33"/>
    </row>
    <row r="12" spans="1:11" ht="21.75" customHeight="1">
      <c r="A12" s="18"/>
      <c r="B12" s="128" t="s">
        <v>66</v>
      </c>
      <c r="C12" s="85">
        <v>868</v>
      </c>
      <c r="D12" s="86">
        <v>416</v>
      </c>
      <c r="E12" s="87">
        <f t="shared" si="0"/>
        <v>0.4792626728110599</v>
      </c>
      <c r="F12" s="89">
        <f t="shared" si="1"/>
        <v>176</v>
      </c>
      <c r="G12" s="91">
        <v>173</v>
      </c>
      <c r="H12" s="98">
        <f t="shared" si="2"/>
        <v>0.41586538461538464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4693</v>
      </c>
      <c r="D13" s="86">
        <v>1572</v>
      </c>
      <c r="E13" s="87">
        <f t="shared" si="0"/>
        <v>0.33496697208608567</v>
      </c>
      <c r="F13" s="89">
        <f t="shared" si="1"/>
        <v>263</v>
      </c>
      <c r="G13" s="91">
        <v>259</v>
      </c>
      <c r="H13" s="98">
        <f t="shared" si="2"/>
        <v>0.16475826972010177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1232</v>
      </c>
      <c r="D14" s="86">
        <v>439</v>
      </c>
      <c r="E14" s="87">
        <f t="shared" si="0"/>
        <v>0.35633116883116883</v>
      </c>
      <c r="F14" s="89">
        <f t="shared" si="1"/>
        <v>97</v>
      </c>
      <c r="G14" s="91">
        <v>96</v>
      </c>
      <c r="H14" s="98">
        <f t="shared" si="2"/>
        <v>0.21867881548974943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6117</v>
      </c>
      <c r="D15" s="86">
        <v>1840</v>
      </c>
      <c r="E15" s="87">
        <f t="shared" si="0"/>
        <v>0.30080104626450876</v>
      </c>
      <c r="F15" s="89">
        <f t="shared" si="1"/>
        <v>345</v>
      </c>
      <c r="G15" s="91">
        <v>335</v>
      </c>
      <c r="H15" s="98">
        <f t="shared" si="2"/>
        <v>0.18206521739130435</v>
      </c>
      <c r="I15" s="94">
        <v>10</v>
      </c>
      <c r="J15" s="77"/>
      <c r="K15" s="33"/>
    </row>
    <row r="16" spans="1:11" ht="21.75" customHeight="1">
      <c r="A16" s="18"/>
      <c r="B16" s="128" t="s">
        <v>59</v>
      </c>
      <c r="C16" s="85">
        <v>1251</v>
      </c>
      <c r="D16" s="86">
        <v>553</v>
      </c>
      <c r="E16" s="87">
        <f t="shared" si="0"/>
        <v>0.44204636290967225</v>
      </c>
      <c r="F16" s="89">
        <f t="shared" si="1"/>
        <v>113</v>
      </c>
      <c r="G16" s="91">
        <v>113</v>
      </c>
      <c r="H16" s="98">
        <f t="shared" si="2"/>
        <v>0.20433996383363473</v>
      </c>
      <c r="I16" s="94">
        <v>0</v>
      </c>
      <c r="J16" s="77"/>
      <c r="K16" s="33"/>
    </row>
    <row r="17" spans="1:11" ht="21.75" customHeight="1">
      <c r="A17" s="18"/>
      <c r="B17" s="128" t="s">
        <v>60</v>
      </c>
      <c r="C17" s="85">
        <v>17193</v>
      </c>
      <c r="D17" s="86">
        <v>5756</v>
      </c>
      <c r="E17" s="87">
        <f t="shared" si="0"/>
        <v>0.3347874134822311</v>
      </c>
      <c r="F17" s="89">
        <f t="shared" si="1"/>
        <v>1161</v>
      </c>
      <c r="G17" s="91">
        <v>1144</v>
      </c>
      <c r="H17" s="98">
        <f t="shared" si="2"/>
        <v>0.19874913134120917</v>
      </c>
      <c r="I17" s="94">
        <v>17</v>
      </c>
      <c r="J17" s="77"/>
      <c r="K17" s="33"/>
    </row>
    <row r="18" spans="1:11" ht="21.75" customHeight="1">
      <c r="A18" s="18"/>
      <c r="B18" s="128" t="s">
        <v>61</v>
      </c>
      <c r="C18" s="85">
        <v>15122</v>
      </c>
      <c r="D18" s="86">
        <v>3564</v>
      </c>
      <c r="E18" s="87">
        <f t="shared" si="0"/>
        <v>0.2356831106996429</v>
      </c>
      <c r="F18" s="89">
        <f t="shared" si="1"/>
        <v>572</v>
      </c>
      <c r="G18" s="91">
        <v>556</v>
      </c>
      <c r="H18" s="98">
        <f t="shared" si="2"/>
        <v>0.15600448933782268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3673</v>
      </c>
      <c r="D19" s="86">
        <v>1254</v>
      </c>
      <c r="E19" s="87">
        <f aca="true" t="shared" si="3" ref="E19:E34">D19/C19</f>
        <v>0.34141029131500134</v>
      </c>
      <c r="F19" s="89">
        <f>G19+I19</f>
        <v>258</v>
      </c>
      <c r="G19" s="91">
        <v>255</v>
      </c>
      <c r="H19" s="98">
        <f aca="true" t="shared" si="4" ref="H19:H34">G19/D19</f>
        <v>0.20334928229665072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1965</v>
      </c>
      <c r="D20" s="86">
        <v>855</v>
      </c>
      <c r="E20" s="87">
        <f t="shared" si="3"/>
        <v>0.4351145038167939</v>
      </c>
      <c r="F20" s="89">
        <f aca="true" t="shared" si="5" ref="F20:F36">G20+I20</f>
        <v>201</v>
      </c>
      <c r="G20" s="91">
        <v>197</v>
      </c>
      <c r="H20" s="98">
        <f t="shared" si="4"/>
        <v>0.2304093567251462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1433</v>
      </c>
      <c r="D21" s="86">
        <v>546</v>
      </c>
      <c r="E21" s="87">
        <f>D21/C21</f>
        <v>0.3810188415910677</v>
      </c>
      <c r="F21" s="89">
        <f>G21+I21</f>
        <v>91</v>
      </c>
      <c r="G21" s="91">
        <v>89</v>
      </c>
      <c r="H21" s="98">
        <f>G21/D21</f>
        <v>0.163003663003663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1364</v>
      </c>
      <c r="D22" s="86">
        <v>695</v>
      </c>
      <c r="E22" s="87">
        <f>D22/C22</f>
        <v>0.5095307917888563</v>
      </c>
      <c r="F22" s="89">
        <f>G22+I22</f>
        <v>151</v>
      </c>
      <c r="G22" s="91">
        <v>147</v>
      </c>
      <c r="H22" s="98">
        <f>G22/D22</f>
        <v>0.21151079136690648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1960</v>
      </c>
      <c r="D23" s="86">
        <v>1063</v>
      </c>
      <c r="E23" s="87">
        <f>D23/C23</f>
        <v>0.5423469387755102</v>
      </c>
      <c r="F23" s="89">
        <f>G23+I23</f>
        <v>296</v>
      </c>
      <c r="G23" s="91">
        <v>293</v>
      </c>
      <c r="H23" s="98">
        <f>G23/D23</f>
        <v>0.2756349952963311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2943</v>
      </c>
      <c r="D24" s="86">
        <v>1218</v>
      </c>
      <c r="E24" s="87">
        <f>D24/C24</f>
        <v>0.4138634046890928</v>
      </c>
      <c r="F24" s="89">
        <f>G24+I24</f>
        <v>226</v>
      </c>
      <c r="G24" s="91">
        <v>222</v>
      </c>
      <c r="H24" s="98">
        <f>G24/D24</f>
        <v>0.18226600985221675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1266</v>
      </c>
      <c r="D25" s="86">
        <v>750</v>
      </c>
      <c r="E25" s="87">
        <f>D25/C25</f>
        <v>0.5924170616113744</v>
      </c>
      <c r="F25" s="89">
        <f t="shared" si="5"/>
        <v>223</v>
      </c>
      <c r="G25" s="91">
        <v>223</v>
      </c>
      <c r="H25" s="98">
        <f t="shared" si="4"/>
        <v>0.29733333333333334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1547</v>
      </c>
      <c r="D26" s="86">
        <v>833</v>
      </c>
      <c r="E26" s="87">
        <f t="shared" si="3"/>
        <v>0.5384615384615384</v>
      </c>
      <c r="F26" s="89">
        <f t="shared" si="5"/>
        <v>238</v>
      </c>
      <c r="G26" s="91">
        <v>236</v>
      </c>
      <c r="H26" s="98">
        <f t="shared" si="4"/>
        <v>0.28331332533013204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8638</v>
      </c>
      <c r="D27" s="86">
        <v>3595</v>
      </c>
      <c r="E27" s="87">
        <f t="shared" si="3"/>
        <v>0.41618430192174116</v>
      </c>
      <c r="F27" s="89">
        <f t="shared" si="5"/>
        <v>705</v>
      </c>
      <c r="G27" s="91">
        <v>694</v>
      </c>
      <c r="H27" s="98">
        <f t="shared" si="4"/>
        <v>0.19304589707927677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9085</v>
      </c>
      <c r="D28" s="86">
        <v>3216</v>
      </c>
      <c r="E28" s="87">
        <f t="shared" si="3"/>
        <v>0.3539900935608145</v>
      </c>
      <c r="F28" s="89">
        <f t="shared" si="5"/>
        <v>686</v>
      </c>
      <c r="G28" s="91">
        <v>672</v>
      </c>
      <c r="H28" s="98">
        <f t="shared" si="4"/>
        <v>0.208955223880597</v>
      </c>
      <c r="I28" s="94">
        <v>14</v>
      </c>
      <c r="J28" s="77"/>
    </row>
    <row r="29" spans="1:11" ht="21.75" customHeight="1">
      <c r="A29" s="18"/>
      <c r="B29" s="128" t="s">
        <v>8</v>
      </c>
      <c r="C29" s="85">
        <v>9198</v>
      </c>
      <c r="D29" s="86">
        <v>2677</v>
      </c>
      <c r="E29" s="87">
        <f t="shared" si="3"/>
        <v>0.2910415307675582</v>
      </c>
      <c r="F29" s="89">
        <f t="shared" si="5"/>
        <v>513</v>
      </c>
      <c r="G29" s="91">
        <v>497</v>
      </c>
      <c r="H29" s="98">
        <f t="shared" si="4"/>
        <v>0.18565558460963766</v>
      </c>
      <c r="I29" s="94">
        <v>16</v>
      </c>
      <c r="J29" s="77"/>
      <c r="K29" s="33"/>
    </row>
    <row r="30" spans="1:10" ht="21.75" customHeight="1">
      <c r="A30" s="18"/>
      <c r="B30" s="128" t="s">
        <v>9</v>
      </c>
      <c r="C30" s="85">
        <v>3544</v>
      </c>
      <c r="D30" s="86">
        <v>1585</v>
      </c>
      <c r="E30" s="87">
        <f t="shared" si="3"/>
        <v>0.44723476297968395</v>
      </c>
      <c r="F30" s="89">
        <f t="shared" si="5"/>
        <v>357</v>
      </c>
      <c r="G30" s="91">
        <v>352</v>
      </c>
      <c r="H30" s="98">
        <f t="shared" si="4"/>
        <v>0.2220820189274448</v>
      </c>
      <c r="I30" s="94">
        <v>5</v>
      </c>
      <c r="J30" s="77"/>
    </row>
    <row r="31" spans="1:10" ht="21.75" customHeight="1">
      <c r="A31" s="18"/>
      <c r="B31" s="128" t="s">
        <v>11</v>
      </c>
      <c r="C31" s="85">
        <v>3288</v>
      </c>
      <c r="D31" s="86">
        <v>1510</v>
      </c>
      <c r="E31" s="87">
        <f t="shared" si="3"/>
        <v>0.45924574209245744</v>
      </c>
      <c r="F31" s="89">
        <f t="shared" si="5"/>
        <v>322</v>
      </c>
      <c r="G31" s="91">
        <v>319</v>
      </c>
      <c r="H31" s="98">
        <f t="shared" si="4"/>
        <v>0.21125827814569537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6074</v>
      </c>
      <c r="D32" s="86">
        <v>2352</v>
      </c>
      <c r="E32" s="87">
        <f t="shared" si="3"/>
        <v>0.3872242344418834</v>
      </c>
      <c r="F32" s="89">
        <f t="shared" si="5"/>
        <v>465</v>
      </c>
      <c r="G32" s="91">
        <v>456</v>
      </c>
      <c r="H32" s="98">
        <f t="shared" si="4"/>
        <v>0.19387755102040816</v>
      </c>
      <c r="I32" s="94">
        <v>9</v>
      </c>
      <c r="J32" s="77"/>
    </row>
    <row r="33" spans="1:11" ht="21.75" customHeight="1">
      <c r="A33" s="18"/>
      <c r="B33" s="128" t="s">
        <v>12</v>
      </c>
      <c r="C33" s="85">
        <v>2409</v>
      </c>
      <c r="D33" s="86">
        <v>948</v>
      </c>
      <c r="E33" s="87">
        <f t="shared" si="3"/>
        <v>0.39352428393524286</v>
      </c>
      <c r="F33" s="89">
        <f t="shared" si="5"/>
        <v>213</v>
      </c>
      <c r="G33" s="91">
        <v>207</v>
      </c>
      <c r="H33" s="98">
        <f t="shared" si="4"/>
        <v>0.21835443037974683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5117</v>
      </c>
      <c r="D34" s="86">
        <v>1945</v>
      </c>
      <c r="E34" s="87">
        <f t="shared" si="3"/>
        <v>0.3801055305843268</v>
      </c>
      <c r="F34" s="89">
        <f t="shared" si="5"/>
        <v>437</v>
      </c>
      <c r="G34" s="91">
        <v>435</v>
      </c>
      <c r="H34" s="98">
        <f t="shared" si="4"/>
        <v>0.2236503856041131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2256</v>
      </c>
      <c r="D35" s="86">
        <v>1087</v>
      </c>
      <c r="E35" s="87">
        <f>D35/C35</f>
        <v>0.48182624113475175</v>
      </c>
      <c r="F35" s="89">
        <f>G35+I35</f>
        <v>206</v>
      </c>
      <c r="G35" s="91">
        <v>205</v>
      </c>
      <c r="H35" s="98">
        <f>G35/D35</f>
        <v>0.18859245630174792</v>
      </c>
      <c r="I35" s="94">
        <v>1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 t="shared" si="5"/>
        <v>158</v>
      </c>
      <c r="G36" s="92">
        <v>155</v>
      </c>
      <c r="H36" s="133" t="s">
        <v>67</v>
      </c>
      <c r="I36" s="95">
        <v>3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ki3653</dc:creator>
  <cp:keywords/>
  <dc:description/>
  <cp:lastModifiedBy>arakawa takako</cp:lastModifiedBy>
  <cp:lastPrinted>2023-04-10T08:11:15Z</cp:lastPrinted>
  <dcterms:created xsi:type="dcterms:W3CDTF">2001-04-04T12:31:28Z</dcterms:created>
  <dcterms:modified xsi:type="dcterms:W3CDTF">2023-04-10T08:19:19Z</dcterms:modified>
  <cp:category/>
  <cp:version/>
  <cp:contentType/>
  <cp:contentStatus/>
</cp:coreProperties>
</file>