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<sst xmlns="http://schemas.openxmlformats.org/spreadsheetml/2006/main" count="88" uniqueCount="71">
  <si>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</si>
  <si>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</si>
  <si>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</si>
  <si>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</si>
  <si>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</si>
  <si>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</si>
  <si>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</si>
  <si>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</si>
  <si>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</si>
  <si>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</si>
  <si>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</si>
  <si>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</si>
  <si>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</si>
  <si>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</si>
  <si>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</si>
  <si>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</si>
  <si>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</si>
  <si>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</si>
  <si>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</si>
  <si>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</si>
  <si>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</si>
  <si>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</si>
  <si>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</si>
  <si>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</si>
  <si>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</si>
  <si>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</si>
  <si>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</si>
  <si>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</si>
  <si>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</si>
  <si>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</si>
  <si>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</si>
  <si>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</si>
  <si>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</si>
  <si>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</si>
  <si>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</si>
  <si>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</si>
  <si>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</si>
  <si>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</si>
  <si>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</si>
  <si>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</si>
  <si>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</si>
  <si>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</si>
  <si>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</si>
  <si>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</si>
  <si>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</si>
  <si>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</si>
  <si>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</si>
  <si>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</si>
  <si>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</si>
  <si>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</si>
  <si>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</si>
  <si>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</si>
  <si>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</si>
  <si>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</si>
  <si>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</si>
  <si>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</si>
  <si>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</si>
  <si>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</si>
  <si>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</si>
  <si>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</si>
  <si>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</si>
  <si>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</si>
  <si>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</si>
  <si>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</si>
  <si>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</si>
  <si>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</si>
  <si>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</si>
  <si>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</si>
  <si>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</si>
  <si>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令和5年4月30日現在</t>
  </si>
  <si>
    <t>令和5年4月30日現在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</si>
</sst>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82" fontId="2" fillId="0" borderId="58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63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33</xdr:row>
      <xdr:rowOff>38100</xdr:rowOff>
    </xdr:from>
    <xdr:to>
      <xdr:col>10</xdr:col>
      <xdr:colOff>581025</xdr:colOff>
      <xdr:row>46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08660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276225</xdr:colOff>
      <xdr:row>45</xdr:row>
      <xdr:rowOff>76200</xdr:rowOff>
    </xdr:from>
    <xdr:to>
      <xdr:col>10</xdr:col>
      <xdr:colOff>104775</xdr:colOff>
      <xdr:row>45</xdr:row>
      <xdr:rowOff>228600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5715000" y="10106025"/>
          <a:ext cx="523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36" t="s">
        <v>35</v>
      </c>
      <c r="C2" s="136"/>
      <c r="D2" s="136"/>
      <c r="E2" s="136"/>
      <c r="F2" s="136"/>
      <c r="G2" s="136"/>
      <c r="H2" s="136"/>
      <c r="I2" s="136"/>
      <c r="J2" s="136"/>
      <c r="K2" s="13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37" t="s">
        <v>69</v>
      </c>
      <c r="C3" s="137"/>
      <c r="D3" s="137"/>
      <c r="E3" s="137"/>
      <c r="F3" s="137"/>
      <c r="G3" s="137"/>
      <c r="H3" s="137"/>
      <c r="I3" s="137"/>
      <c r="J3" s="137"/>
      <c r="K3" s="13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39" t="s">
        <v>37</v>
      </c>
      <c r="J4" s="139"/>
      <c r="K4" s="139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40" t="s">
        <v>2</v>
      </c>
      <c r="D5" s="141"/>
      <c r="E5" s="144" t="s">
        <v>38</v>
      </c>
      <c r="F5" s="145"/>
      <c r="G5" s="145"/>
      <c r="H5" s="145"/>
      <c r="I5" s="145"/>
      <c r="J5" s="73"/>
      <c r="K5" s="177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42"/>
      <c r="D6" s="143"/>
      <c r="E6" s="142" t="s">
        <v>23</v>
      </c>
      <c r="F6" s="149"/>
      <c r="G6" s="149" t="s">
        <v>39</v>
      </c>
      <c r="H6" s="149"/>
      <c r="I6" s="150" t="s">
        <v>25</v>
      </c>
      <c r="J6" s="151"/>
      <c r="K6" s="178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56">
        <v>183877</v>
      </c>
      <c r="D7" s="157"/>
      <c r="E7" s="156">
        <v>28435</v>
      </c>
      <c r="F7" s="157"/>
      <c r="G7" s="158">
        <v>33369</v>
      </c>
      <c r="H7" s="158"/>
      <c r="I7" s="157">
        <f>E7+G7</f>
        <v>61804</v>
      </c>
      <c r="J7" s="176"/>
      <c r="K7" s="134">
        <f>I7/C7</f>
        <v>0.3361159905806599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39" t="str">
        <f>I4</f>
        <v> </v>
      </c>
      <c r="J9" s="139"/>
      <c r="K9" s="139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38" t="s">
        <v>23</v>
      </c>
      <c r="D10" s="138"/>
      <c r="E10" s="138"/>
      <c r="F10" s="138" t="s">
        <v>24</v>
      </c>
      <c r="G10" s="138"/>
      <c r="H10" s="138"/>
      <c r="I10" s="146" t="s">
        <v>25</v>
      </c>
      <c r="J10" s="147"/>
      <c r="K10" s="148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52">
        <v>28335</v>
      </c>
      <c r="D11" s="152"/>
      <c r="E11" s="152"/>
      <c r="F11" s="152">
        <v>33317</v>
      </c>
      <c r="G11" s="152"/>
      <c r="H11" s="152"/>
      <c r="I11" s="153">
        <f>SUM(C11:H11)</f>
        <v>61652</v>
      </c>
      <c r="J11" s="154"/>
      <c r="K11" s="155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9" t="s">
        <v>34</v>
      </c>
      <c r="C13" s="159"/>
      <c r="D13" s="159"/>
      <c r="E13" s="159"/>
      <c r="I13" s="139" t="str">
        <f>I4</f>
        <v> </v>
      </c>
      <c r="J13" s="139"/>
      <c r="K13" s="139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4"/>
      <c r="D14" s="140" t="s">
        <v>26</v>
      </c>
      <c r="E14" s="161"/>
      <c r="F14" s="161"/>
      <c r="G14" s="162"/>
      <c r="H14" s="163" t="s">
        <v>27</v>
      </c>
      <c r="I14" s="141"/>
      <c r="J14" s="144" t="s">
        <v>25</v>
      </c>
      <c r="K14" s="181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60"/>
      <c r="D15" s="164" t="s">
        <v>23</v>
      </c>
      <c r="E15" s="165"/>
      <c r="F15" s="164" t="s">
        <v>39</v>
      </c>
      <c r="G15" s="166"/>
      <c r="H15" s="167" t="s">
        <v>28</v>
      </c>
      <c r="I15" s="165"/>
      <c r="J15" s="182"/>
      <c r="K15" s="183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60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125</v>
      </c>
      <c r="E17" s="100">
        <f aca="true" t="shared" si="0" ref="E17:E23">D17/$D$24</f>
        <v>0.10179153094462541</v>
      </c>
      <c r="F17" s="99">
        <v>970</v>
      </c>
      <c r="G17" s="101">
        <f aca="true" t="shared" si="1" ref="G17:G23">F17/$F$24</f>
        <v>0.08741101198522123</v>
      </c>
      <c r="H17" s="102">
        <v>14</v>
      </c>
      <c r="I17" s="103">
        <f aca="true" t="shared" si="2" ref="I17:I23">H17/$H$24</f>
        <v>0.06572769953051644</v>
      </c>
      <c r="J17" s="104">
        <f>D17+F17+H17</f>
        <v>1109</v>
      </c>
      <c r="K17" s="105">
        <f aca="true" t="shared" si="3" ref="K17:K23">J17/$J$24</f>
        <v>0.08845110862976552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234</v>
      </c>
      <c r="E18" s="107">
        <f t="shared" si="0"/>
        <v>0.19055374592833876</v>
      </c>
      <c r="F18" s="106">
        <v>1735</v>
      </c>
      <c r="G18" s="108">
        <f t="shared" si="1"/>
        <v>0.15634856267459674</v>
      </c>
      <c r="H18" s="109">
        <v>41</v>
      </c>
      <c r="I18" s="108">
        <f t="shared" si="2"/>
        <v>0.19248826291079812</v>
      </c>
      <c r="J18" s="110">
        <f aca="true" t="shared" si="4" ref="J18:J23">D18+F18+H18</f>
        <v>2010</v>
      </c>
      <c r="K18" s="111">
        <f t="shared" si="3"/>
        <v>0.16031264954538205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237</v>
      </c>
      <c r="E19" s="107">
        <f t="shared" si="0"/>
        <v>0.19299674267100977</v>
      </c>
      <c r="F19" s="112">
        <v>2283</v>
      </c>
      <c r="G19" s="108">
        <f t="shared" si="1"/>
        <v>0.20573127872397945</v>
      </c>
      <c r="H19" s="113">
        <v>24</v>
      </c>
      <c r="I19" s="108">
        <f t="shared" si="2"/>
        <v>0.11267605633802817</v>
      </c>
      <c r="J19" s="112">
        <f t="shared" si="4"/>
        <v>2544</v>
      </c>
      <c r="K19" s="111">
        <f t="shared" si="3"/>
        <v>0.20290317434997607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218</v>
      </c>
      <c r="E20" s="107">
        <f t="shared" si="0"/>
        <v>0.1775244299674267</v>
      </c>
      <c r="F20" s="112">
        <v>1948</v>
      </c>
      <c r="G20" s="108">
        <f t="shared" si="1"/>
        <v>0.17554293953320718</v>
      </c>
      <c r="H20" s="113">
        <v>44</v>
      </c>
      <c r="I20" s="108">
        <f t="shared" si="2"/>
        <v>0.20657276995305165</v>
      </c>
      <c r="J20" s="112">
        <f t="shared" si="4"/>
        <v>2210</v>
      </c>
      <c r="K20" s="111">
        <f t="shared" si="3"/>
        <v>0.17626415696283299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163</v>
      </c>
      <c r="E21" s="107">
        <f t="shared" si="0"/>
        <v>0.13273615635179153</v>
      </c>
      <c r="F21" s="112">
        <v>1560</v>
      </c>
      <c r="G21" s="108">
        <f t="shared" si="1"/>
        <v>0.1405785347391187</v>
      </c>
      <c r="H21" s="113">
        <v>33</v>
      </c>
      <c r="I21" s="108">
        <f t="shared" si="2"/>
        <v>0.15492957746478872</v>
      </c>
      <c r="J21" s="112">
        <f t="shared" si="4"/>
        <v>1756</v>
      </c>
      <c r="K21" s="111">
        <f t="shared" si="3"/>
        <v>0.14005423512521933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136</v>
      </c>
      <c r="E22" s="107">
        <f t="shared" si="0"/>
        <v>0.11074918566775244</v>
      </c>
      <c r="F22" s="112">
        <v>1651</v>
      </c>
      <c r="G22" s="108">
        <f t="shared" si="1"/>
        <v>0.14877894926556728</v>
      </c>
      <c r="H22" s="113">
        <v>32</v>
      </c>
      <c r="I22" s="108">
        <f t="shared" si="2"/>
        <v>0.15023474178403756</v>
      </c>
      <c r="J22" s="112">
        <f t="shared" si="4"/>
        <v>1819</v>
      </c>
      <c r="K22" s="111">
        <f t="shared" si="3"/>
        <v>0.14507895996171638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115</v>
      </c>
      <c r="E23" s="107">
        <f t="shared" si="0"/>
        <v>0.09364820846905537</v>
      </c>
      <c r="F23" s="114">
        <v>950</v>
      </c>
      <c r="G23" s="108">
        <f t="shared" si="1"/>
        <v>0.08560872307830945</v>
      </c>
      <c r="H23" s="115">
        <v>25</v>
      </c>
      <c r="I23" s="108">
        <f t="shared" si="2"/>
        <v>0.11737089201877934</v>
      </c>
      <c r="J23" s="114">
        <f t="shared" si="4"/>
        <v>1090</v>
      </c>
      <c r="K23" s="111">
        <f t="shared" si="3"/>
        <v>0.08693571542510767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1228</v>
      </c>
      <c r="E24" s="117">
        <f>D24/J24</f>
        <v>0.09794225554314882</v>
      </c>
      <c r="F24" s="116">
        <f>SUM(F17:F23)</f>
        <v>11097</v>
      </c>
      <c r="G24" s="117">
        <f>+F24/J24</f>
        <v>0.885069389057266</v>
      </c>
      <c r="H24" s="118">
        <f>SUM(H17:H23)</f>
        <v>213</v>
      </c>
      <c r="I24" s="117">
        <f>+H24/J24</f>
        <v>0.01698835539958526</v>
      </c>
      <c r="J24" s="118">
        <f>SUM(J17:J23)</f>
        <v>12538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72">
        <f>(D24+F24)/I11</f>
        <v>0.1999124116005969</v>
      </c>
      <c r="E25" s="173"/>
      <c r="F25" s="173"/>
      <c r="G25" s="173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53">
        <v>59</v>
      </c>
      <c r="E27" s="155"/>
      <c r="F27" s="153">
        <v>539</v>
      </c>
      <c r="G27" s="155"/>
      <c r="H27" s="168"/>
      <c r="I27" s="169"/>
      <c r="J27" s="153">
        <f>D27+F27</f>
        <v>598</v>
      </c>
      <c r="K27" s="155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53">
        <f>D24+D27</f>
        <v>1287</v>
      </c>
      <c r="E29" s="155"/>
      <c r="F29" s="153">
        <f>F27+F24</f>
        <v>11636</v>
      </c>
      <c r="G29" s="155"/>
      <c r="H29" s="153">
        <f>H24</f>
        <v>213</v>
      </c>
      <c r="I29" s="148"/>
      <c r="J29" s="153">
        <f>J24+J27</f>
        <v>13136</v>
      </c>
      <c r="K29" s="155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71">
        <f>D29/E7</f>
        <v>0.04526112185686654</v>
      </c>
      <c r="E30" s="171"/>
      <c r="F30" s="171">
        <f>F29/G7</f>
        <v>0.3487068836345111</v>
      </c>
      <c r="G30" s="171"/>
      <c r="H30" s="174">
        <f>H29/59966</f>
        <v>0.003552012807257446</v>
      </c>
      <c r="I30" s="175"/>
      <c r="J30" s="179"/>
      <c r="K30" s="180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70"/>
      <c r="E34" s="170"/>
      <c r="F34" s="170"/>
      <c r="G34" s="170"/>
      <c r="H34" s="170"/>
      <c r="I34" s="170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B13:E13"/>
    <mergeCell ref="I13:K13"/>
    <mergeCell ref="C14:C16"/>
    <mergeCell ref="D14:G14"/>
    <mergeCell ref="H14:I14"/>
    <mergeCell ref="D15:E15"/>
    <mergeCell ref="F15:G15"/>
    <mergeCell ref="H15:I15"/>
    <mergeCell ref="G6:H6"/>
    <mergeCell ref="I6:J6"/>
    <mergeCell ref="C11:E11"/>
    <mergeCell ref="F11:H11"/>
    <mergeCell ref="I11:K11"/>
    <mergeCell ref="C7:D7"/>
    <mergeCell ref="E7:F7"/>
    <mergeCell ref="G7:H7"/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B1">
      <selection activeCell="A4" sqref="A4:C6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183877</v>
      </c>
      <c r="D7" s="78">
        <f>SUM(D8:D35)</f>
        <v>61804</v>
      </c>
      <c r="E7" s="81">
        <f>D7/C7</f>
        <v>0.3361159905806599</v>
      </c>
      <c r="F7" s="79">
        <f>G7+I7</f>
        <v>12538</v>
      </c>
      <c r="G7" s="79">
        <f>'新書式'!D24+'新書式'!F24</f>
        <v>12325</v>
      </c>
      <c r="H7" s="80">
        <f>G7/D7</f>
        <v>0.19942074946605398</v>
      </c>
      <c r="I7" s="78">
        <f>'新書式'!H24</f>
        <v>213</v>
      </c>
      <c r="J7" s="76" t="str">
        <f>IF(C7='新書式'!C7,"OK","NG")</f>
        <v>OK</v>
      </c>
      <c r="K7" s="123" t="str">
        <f>IF(D7='新書式'!I7,"OK","NG")</f>
        <v>OK</v>
      </c>
      <c r="L7" s="135" t="b">
        <f>SUM(G8:G36)=G7</f>
        <v>1</v>
      </c>
      <c r="M7" s="135" t="b">
        <f>SUM(I8:I36)=I7</f>
        <v>1</v>
      </c>
    </row>
    <row r="8" spans="1:10" ht="21.75" customHeight="1">
      <c r="A8" s="18"/>
      <c r="B8" s="127" t="s">
        <v>52</v>
      </c>
      <c r="C8" s="82">
        <v>26446</v>
      </c>
      <c r="D8" s="83">
        <v>9493</v>
      </c>
      <c r="E8" s="84">
        <f>D8/C8</f>
        <v>0.35895787642743704</v>
      </c>
      <c r="F8" s="89">
        <f>G8+I8</f>
        <v>1983</v>
      </c>
      <c r="G8" s="93">
        <v>1952</v>
      </c>
      <c r="H8" s="97">
        <f>G8/D8</f>
        <v>0.20562519751395766</v>
      </c>
      <c r="I8" s="96">
        <v>31</v>
      </c>
      <c r="J8" s="77"/>
    </row>
    <row r="9" spans="1:11" ht="21.75" customHeight="1">
      <c r="A9" s="18"/>
      <c r="B9" s="128" t="s">
        <v>53</v>
      </c>
      <c r="C9" s="85">
        <v>9020</v>
      </c>
      <c r="D9" s="86">
        <v>2567</v>
      </c>
      <c r="E9" s="87">
        <f aca="true" t="shared" si="0" ref="E9:E18">D9/C9</f>
        <v>0.284589800443459</v>
      </c>
      <c r="F9" s="89">
        <f aca="true" t="shared" si="1" ref="F9:F18">G9+I9</f>
        <v>457</v>
      </c>
      <c r="G9" s="91">
        <v>448</v>
      </c>
      <c r="H9" s="98">
        <f aca="true" t="shared" si="2" ref="H9:H18">G9/D9</f>
        <v>0.1745227892481496</v>
      </c>
      <c r="I9" s="94">
        <v>9</v>
      </c>
      <c r="J9" s="77"/>
      <c r="K9" s="33"/>
    </row>
    <row r="10" spans="1:11" ht="21.75" customHeight="1">
      <c r="A10" s="18"/>
      <c r="B10" s="128" t="s">
        <v>54</v>
      </c>
      <c r="C10" s="85">
        <v>13734</v>
      </c>
      <c r="D10" s="86">
        <v>4198</v>
      </c>
      <c r="E10" s="87">
        <f t="shared" si="0"/>
        <v>0.3056647735546818</v>
      </c>
      <c r="F10" s="89">
        <f t="shared" si="1"/>
        <v>818</v>
      </c>
      <c r="G10" s="91">
        <v>804</v>
      </c>
      <c r="H10" s="98">
        <f t="shared" si="2"/>
        <v>0.19151977131967604</v>
      </c>
      <c r="I10" s="94">
        <v>14</v>
      </c>
      <c r="J10" s="77"/>
      <c r="K10" s="33"/>
    </row>
    <row r="11" spans="1:11" ht="21.75" customHeight="1">
      <c r="A11" s="18"/>
      <c r="B11" s="128" t="s">
        <v>55</v>
      </c>
      <c r="C11" s="85">
        <v>22635</v>
      </c>
      <c r="D11" s="86">
        <v>5277</v>
      </c>
      <c r="E11" s="87">
        <f t="shared" si="0"/>
        <v>0.23313452617627567</v>
      </c>
      <c r="F11" s="89">
        <f t="shared" si="1"/>
        <v>815</v>
      </c>
      <c r="G11" s="91">
        <v>797</v>
      </c>
      <c r="H11" s="98">
        <f t="shared" si="2"/>
        <v>0.1510327837786621</v>
      </c>
      <c r="I11" s="94">
        <v>18</v>
      </c>
      <c r="J11" s="77"/>
      <c r="K11" s="33"/>
    </row>
    <row r="12" spans="1:11" ht="21.75" customHeight="1">
      <c r="A12" s="18"/>
      <c r="B12" s="128" t="s">
        <v>66</v>
      </c>
      <c r="C12" s="85">
        <v>864</v>
      </c>
      <c r="D12" s="86">
        <v>415</v>
      </c>
      <c r="E12" s="87">
        <f t="shared" si="0"/>
        <v>0.48032407407407407</v>
      </c>
      <c r="F12" s="89">
        <f t="shared" si="1"/>
        <v>171</v>
      </c>
      <c r="G12" s="91">
        <v>168</v>
      </c>
      <c r="H12" s="98">
        <f t="shared" si="2"/>
        <v>0.40481927710843374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4686</v>
      </c>
      <c r="D13" s="86">
        <v>1569</v>
      </c>
      <c r="E13" s="87">
        <f t="shared" si="0"/>
        <v>0.3348271446862996</v>
      </c>
      <c r="F13" s="89">
        <f t="shared" si="1"/>
        <v>263</v>
      </c>
      <c r="G13" s="91">
        <v>259</v>
      </c>
      <c r="H13" s="98">
        <f t="shared" si="2"/>
        <v>0.16507329509241556</v>
      </c>
      <c r="I13" s="94">
        <v>4</v>
      </c>
      <c r="J13" s="77"/>
      <c r="K13" s="33"/>
    </row>
    <row r="14" spans="1:11" ht="21.75" customHeight="1">
      <c r="A14" s="18"/>
      <c r="B14" s="128" t="s">
        <v>57</v>
      </c>
      <c r="C14" s="85">
        <v>1229</v>
      </c>
      <c r="D14" s="86">
        <v>440</v>
      </c>
      <c r="E14" s="87">
        <f t="shared" si="0"/>
        <v>0.3580146460537022</v>
      </c>
      <c r="F14" s="89">
        <f t="shared" si="1"/>
        <v>96</v>
      </c>
      <c r="G14" s="91">
        <v>95</v>
      </c>
      <c r="H14" s="98">
        <f t="shared" si="2"/>
        <v>0.2159090909090909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6119</v>
      </c>
      <c r="D15" s="86">
        <v>1845</v>
      </c>
      <c r="E15" s="87">
        <f t="shared" si="0"/>
        <v>0.30151985618565125</v>
      </c>
      <c r="F15" s="89">
        <f t="shared" si="1"/>
        <v>354</v>
      </c>
      <c r="G15" s="91">
        <v>346</v>
      </c>
      <c r="H15" s="98">
        <f t="shared" si="2"/>
        <v>0.18753387533875338</v>
      </c>
      <c r="I15" s="94">
        <v>8</v>
      </c>
      <c r="J15" s="77"/>
      <c r="K15" s="33"/>
    </row>
    <row r="16" spans="1:11" ht="21.75" customHeight="1">
      <c r="A16" s="18"/>
      <c r="B16" s="128" t="s">
        <v>59</v>
      </c>
      <c r="C16" s="85">
        <v>1246</v>
      </c>
      <c r="D16" s="86">
        <v>552</v>
      </c>
      <c r="E16" s="87">
        <f t="shared" si="0"/>
        <v>0.44301765650080255</v>
      </c>
      <c r="F16" s="89">
        <f t="shared" si="1"/>
        <v>111</v>
      </c>
      <c r="G16" s="91">
        <v>111</v>
      </c>
      <c r="H16" s="98">
        <f t="shared" si="2"/>
        <v>0.20108695652173914</v>
      </c>
      <c r="I16" s="94">
        <v>0</v>
      </c>
      <c r="J16" s="77"/>
      <c r="K16" s="33"/>
    </row>
    <row r="17" spans="1:11" ht="21.75" customHeight="1">
      <c r="A17" s="18"/>
      <c r="B17" s="128" t="s">
        <v>60</v>
      </c>
      <c r="C17" s="85">
        <v>17165</v>
      </c>
      <c r="D17" s="86">
        <v>5750</v>
      </c>
      <c r="E17" s="87">
        <f t="shared" si="0"/>
        <v>0.33498397902709</v>
      </c>
      <c r="F17" s="89">
        <f t="shared" si="1"/>
        <v>1162</v>
      </c>
      <c r="G17" s="91">
        <v>1145</v>
      </c>
      <c r="H17" s="98">
        <f t="shared" si="2"/>
        <v>0.1991304347826087</v>
      </c>
      <c r="I17" s="94">
        <v>17</v>
      </c>
      <c r="J17" s="77"/>
      <c r="K17" s="33"/>
    </row>
    <row r="18" spans="1:11" ht="21.75" customHeight="1">
      <c r="A18" s="18"/>
      <c r="B18" s="128" t="s">
        <v>61</v>
      </c>
      <c r="C18" s="85">
        <v>15114</v>
      </c>
      <c r="D18" s="86">
        <v>3571</v>
      </c>
      <c r="E18" s="87">
        <f t="shared" si="0"/>
        <v>0.2362710070133651</v>
      </c>
      <c r="F18" s="89">
        <f t="shared" si="1"/>
        <v>575</v>
      </c>
      <c r="G18" s="91">
        <v>559</v>
      </c>
      <c r="H18" s="98">
        <f t="shared" si="2"/>
        <v>0.1565387846541585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3670</v>
      </c>
      <c r="D19" s="86">
        <v>1254</v>
      </c>
      <c r="E19" s="87">
        <f aca="true" t="shared" si="3" ref="E19:E34">D19/C19</f>
        <v>0.3416893732970027</v>
      </c>
      <c r="F19" s="89">
        <f>G19+I19</f>
        <v>262</v>
      </c>
      <c r="G19" s="91">
        <v>259</v>
      </c>
      <c r="H19" s="98">
        <f aca="true" t="shared" si="4" ref="H19:H34">G19/D19</f>
        <v>0.2065390749601276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1959</v>
      </c>
      <c r="D20" s="86">
        <v>852</v>
      </c>
      <c r="E20" s="87">
        <f t="shared" si="3"/>
        <v>0.4349157733537519</v>
      </c>
      <c r="F20" s="89">
        <f aca="true" t="shared" si="5" ref="F20:F36">G20+I20</f>
        <v>199</v>
      </c>
      <c r="G20" s="91">
        <v>195</v>
      </c>
      <c r="H20" s="98">
        <f t="shared" si="4"/>
        <v>0.22887323943661972</v>
      </c>
      <c r="I20" s="94">
        <v>4</v>
      </c>
      <c r="J20" s="77"/>
    </row>
    <row r="21" spans="1:10" ht="21.75" customHeight="1">
      <c r="A21" s="18"/>
      <c r="B21" s="128" t="s">
        <v>64</v>
      </c>
      <c r="C21" s="85">
        <v>1434</v>
      </c>
      <c r="D21" s="86">
        <v>546</v>
      </c>
      <c r="E21" s="87">
        <f>D21/C21</f>
        <v>0.3807531380753138</v>
      </c>
      <c r="F21" s="89">
        <f>G21+I21</f>
        <v>91</v>
      </c>
      <c r="G21" s="91">
        <v>89</v>
      </c>
      <c r="H21" s="98">
        <f>G21/D21</f>
        <v>0.163003663003663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1358</v>
      </c>
      <c r="D22" s="86">
        <v>691</v>
      </c>
      <c r="E22" s="87">
        <f>D22/C22</f>
        <v>0.5088365243004418</v>
      </c>
      <c r="F22" s="89">
        <f>G22+I22</f>
        <v>148</v>
      </c>
      <c r="G22" s="91">
        <v>144</v>
      </c>
      <c r="H22" s="98">
        <f>G22/D22</f>
        <v>0.20839363241678727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1946</v>
      </c>
      <c r="D23" s="86">
        <v>1061</v>
      </c>
      <c r="E23" s="87">
        <f>D23/C23</f>
        <v>0.5452209660842754</v>
      </c>
      <c r="F23" s="89">
        <f>G23+I23</f>
        <v>291</v>
      </c>
      <c r="G23" s="91">
        <v>288</v>
      </c>
      <c r="H23" s="98">
        <f>G23/D23</f>
        <v>0.2714420358152686</v>
      </c>
      <c r="I23" s="94">
        <v>3</v>
      </c>
      <c r="J23" s="77"/>
    </row>
    <row r="24" spans="1:10" ht="21.75" customHeight="1">
      <c r="A24" s="18"/>
      <c r="B24" s="128" t="s">
        <v>4</v>
      </c>
      <c r="C24" s="85">
        <v>2935</v>
      </c>
      <c r="D24" s="86">
        <v>1218</v>
      </c>
      <c r="E24" s="87">
        <f>D24/C24</f>
        <v>0.41499148211243614</v>
      </c>
      <c r="F24" s="89">
        <f>G24+I24</f>
        <v>222</v>
      </c>
      <c r="G24" s="91">
        <v>218</v>
      </c>
      <c r="H24" s="98">
        <f>G24/D24</f>
        <v>0.17898193760262726</v>
      </c>
      <c r="I24" s="94">
        <v>4</v>
      </c>
      <c r="J24" s="77"/>
    </row>
    <row r="25" spans="1:11" ht="21.75" customHeight="1">
      <c r="A25" s="18"/>
      <c r="B25" s="128" t="s">
        <v>3</v>
      </c>
      <c r="C25" s="85">
        <v>1264</v>
      </c>
      <c r="D25" s="86">
        <v>751</v>
      </c>
      <c r="E25" s="87">
        <f>D25/C25</f>
        <v>0.5941455696202531</v>
      </c>
      <c r="F25" s="89">
        <f t="shared" si="5"/>
        <v>223</v>
      </c>
      <c r="G25" s="91">
        <v>223</v>
      </c>
      <c r="H25" s="98">
        <f t="shared" si="4"/>
        <v>0.2969374167776298</v>
      </c>
      <c r="I25" s="94">
        <v>0</v>
      </c>
      <c r="J25" s="77"/>
      <c r="K25" s="33"/>
    </row>
    <row r="26" spans="1:10" ht="21.75" customHeight="1">
      <c r="A26" s="18"/>
      <c r="B26" s="128" t="s">
        <v>5</v>
      </c>
      <c r="C26" s="85">
        <v>1544</v>
      </c>
      <c r="D26" s="86">
        <v>837</v>
      </c>
      <c r="E26" s="87">
        <f t="shared" si="3"/>
        <v>0.542098445595855</v>
      </c>
      <c r="F26" s="89">
        <f t="shared" si="5"/>
        <v>238</v>
      </c>
      <c r="G26" s="91">
        <v>236</v>
      </c>
      <c r="H26" s="98">
        <f t="shared" si="4"/>
        <v>0.2819593787335723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8621</v>
      </c>
      <c r="D27" s="86">
        <v>3593</v>
      </c>
      <c r="E27" s="87">
        <f t="shared" si="3"/>
        <v>0.4167729961721378</v>
      </c>
      <c r="F27" s="89">
        <f t="shared" si="5"/>
        <v>701</v>
      </c>
      <c r="G27" s="91">
        <v>690</v>
      </c>
      <c r="H27" s="98">
        <f t="shared" si="4"/>
        <v>0.192040077929307</v>
      </c>
      <c r="I27" s="94">
        <v>11</v>
      </c>
      <c r="J27" s="77"/>
    </row>
    <row r="28" spans="1:10" ht="21.75" customHeight="1">
      <c r="A28" s="18"/>
      <c r="B28" s="128" t="s">
        <v>7</v>
      </c>
      <c r="C28" s="85">
        <v>9063</v>
      </c>
      <c r="D28" s="86">
        <v>3222</v>
      </c>
      <c r="E28" s="87">
        <f t="shared" si="3"/>
        <v>0.3555114200595829</v>
      </c>
      <c r="F28" s="89">
        <f t="shared" si="5"/>
        <v>687</v>
      </c>
      <c r="G28" s="91">
        <v>674</v>
      </c>
      <c r="H28" s="98">
        <f t="shared" si="4"/>
        <v>0.20918684047175667</v>
      </c>
      <c r="I28" s="94">
        <v>13</v>
      </c>
      <c r="J28" s="77"/>
    </row>
    <row r="29" spans="1:11" ht="21.75" customHeight="1">
      <c r="A29" s="18"/>
      <c r="B29" s="128" t="s">
        <v>8</v>
      </c>
      <c r="C29" s="85">
        <v>9185</v>
      </c>
      <c r="D29" s="86">
        <v>2681</v>
      </c>
      <c r="E29" s="87">
        <f t="shared" si="3"/>
        <v>0.2918889493739793</v>
      </c>
      <c r="F29" s="89">
        <f t="shared" si="5"/>
        <v>506</v>
      </c>
      <c r="G29" s="91">
        <v>490</v>
      </c>
      <c r="H29" s="98">
        <f t="shared" si="4"/>
        <v>0.18276762402088773</v>
      </c>
      <c r="I29" s="94">
        <v>16</v>
      </c>
      <c r="J29" s="77"/>
      <c r="K29" s="33"/>
    </row>
    <row r="30" spans="1:10" ht="21.75" customHeight="1">
      <c r="A30" s="18"/>
      <c r="B30" s="128" t="s">
        <v>9</v>
      </c>
      <c r="C30" s="85">
        <v>3539</v>
      </c>
      <c r="D30" s="86">
        <v>1587</v>
      </c>
      <c r="E30" s="87">
        <f t="shared" si="3"/>
        <v>0.44843176038428934</v>
      </c>
      <c r="F30" s="89">
        <f t="shared" si="5"/>
        <v>358</v>
      </c>
      <c r="G30" s="91">
        <v>353</v>
      </c>
      <c r="H30" s="98">
        <f t="shared" si="4"/>
        <v>0.22243226212980466</v>
      </c>
      <c r="I30" s="94">
        <v>5</v>
      </c>
      <c r="J30" s="77"/>
    </row>
    <row r="31" spans="1:10" ht="21.75" customHeight="1">
      <c r="A31" s="18"/>
      <c r="B31" s="128" t="s">
        <v>11</v>
      </c>
      <c r="C31" s="85">
        <v>3283</v>
      </c>
      <c r="D31" s="86">
        <v>1515</v>
      </c>
      <c r="E31" s="87">
        <f t="shared" si="3"/>
        <v>0.4614681693572952</v>
      </c>
      <c r="F31" s="89">
        <f t="shared" si="5"/>
        <v>323</v>
      </c>
      <c r="G31" s="91">
        <v>319</v>
      </c>
      <c r="H31" s="98">
        <f t="shared" si="4"/>
        <v>0.21056105610561057</v>
      </c>
      <c r="I31" s="94">
        <v>4</v>
      </c>
      <c r="J31" s="77"/>
    </row>
    <row r="32" spans="1:10" ht="21.75" customHeight="1">
      <c r="A32" s="18"/>
      <c r="B32" s="128" t="s">
        <v>10</v>
      </c>
      <c r="C32" s="85">
        <v>6057</v>
      </c>
      <c r="D32" s="86">
        <v>2344</v>
      </c>
      <c r="E32" s="87">
        <f t="shared" si="3"/>
        <v>0.3869902592042265</v>
      </c>
      <c r="F32" s="89">
        <f t="shared" si="5"/>
        <v>468</v>
      </c>
      <c r="G32" s="91">
        <v>458</v>
      </c>
      <c r="H32" s="98">
        <f t="shared" si="4"/>
        <v>0.19539249146757678</v>
      </c>
      <c r="I32" s="94">
        <v>10</v>
      </c>
      <c r="J32" s="77"/>
    </row>
    <row r="33" spans="1:11" ht="21.75" customHeight="1">
      <c r="A33" s="18"/>
      <c r="B33" s="128" t="s">
        <v>12</v>
      </c>
      <c r="C33" s="85">
        <v>2402</v>
      </c>
      <c r="D33" s="86">
        <v>945</v>
      </c>
      <c r="E33" s="87">
        <f t="shared" si="3"/>
        <v>0.39342214820982513</v>
      </c>
      <c r="F33" s="89">
        <f t="shared" si="5"/>
        <v>212</v>
      </c>
      <c r="G33" s="91">
        <v>206</v>
      </c>
      <c r="H33" s="98">
        <f t="shared" si="4"/>
        <v>0.21798941798941798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5110</v>
      </c>
      <c r="D34" s="86">
        <v>1945</v>
      </c>
      <c r="E34" s="87">
        <f t="shared" si="3"/>
        <v>0.3806262230919765</v>
      </c>
      <c r="F34" s="89">
        <f t="shared" si="5"/>
        <v>438</v>
      </c>
      <c r="G34" s="91">
        <v>436</v>
      </c>
      <c r="H34" s="98">
        <f t="shared" si="4"/>
        <v>0.22416452442159382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2249</v>
      </c>
      <c r="D35" s="86">
        <v>1085</v>
      </c>
      <c r="E35" s="87">
        <f>D35/C35</f>
        <v>0.48243663850600266</v>
      </c>
      <c r="F35" s="89">
        <f>G35+I35</f>
        <v>208</v>
      </c>
      <c r="G35" s="91">
        <v>207</v>
      </c>
      <c r="H35" s="98">
        <f>G35/D35</f>
        <v>0.19078341013824884</v>
      </c>
      <c r="I35" s="94">
        <v>1</v>
      </c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 t="shared" si="5"/>
        <v>158</v>
      </c>
      <c r="G36" s="92">
        <v>156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2023-05-09T11:34:53Z</dcterms:created>
  <dcterms:modified xsi:type="dcterms:W3CDTF">2023-05-09T11:36:01Z</dcterms:modified>
  <cp:category/>
  <cp:version/>
  <cp:contentType/>
  <cp:contentStatus/>
</cp:coreProperties>
</file>