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<sst xmlns="http://schemas.openxmlformats.org/spreadsheetml/2006/main" count="88" uniqueCount="71">
  <si>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</si>
  <si>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</si>
  <si>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</si>
  <si>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</si>
  <si>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</si>
  <si>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</si>
  <si>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</si>
  <si>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</si>
  <si>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</si>
  <si>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</si>
  <si>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</si>
  <si>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</si>
  <si>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</si>
  <si>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</si>
  <si>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</si>
  <si>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</si>
  <si>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</si>
  <si>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</si>
  <si>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</si>
  <si>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</si>
  <si>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</si>
  <si>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</si>
  <si>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</si>
  <si>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</si>
  <si>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</si>
  <si>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</si>
  <si>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</si>
  <si>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</si>
  <si>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</si>
  <si>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</si>
  <si>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</si>
  <si>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</si>
  <si>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</si>
  <si>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</si>
  <si>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</si>
  <si>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</si>
  <si>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</si>
  <si>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</si>
  <si>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</si>
  <si>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</si>
  <si>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</si>
  <si>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</si>
  <si>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</si>
  <si>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</si>
  <si>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</si>
  <si>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</si>
  <si>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</si>
  <si>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</si>
  <si>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</si>
  <si>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</si>
  <si>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</si>
  <si>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</si>
  <si>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</si>
  <si>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</si>
  <si>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</si>
  <si>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</si>
  <si>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</si>
  <si>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</si>
  <si>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</si>
  <si>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</si>
  <si>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</si>
  <si>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</si>
  <si>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</si>
  <si>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</si>
  <si>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</si>
  <si>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</si>
  <si>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</si>
  <si>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</si>
  <si>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</si>
  <si>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令和5年10月31日現在</t>
  </si>
  <si>
    <t>令和5年10月31日現在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</si>
</sst>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33</xdr:row>
      <xdr:rowOff>57150</xdr:rowOff>
    </xdr:from>
    <xdr:to>
      <xdr:col>10</xdr:col>
      <xdr:colOff>561975</xdr:colOff>
      <xdr:row>46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10565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228600</xdr:colOff>
      <xdr:row>33</xdr:row>
      <xdr:rowOff>104775</xdr:rowOff>
    </xdr:from>
    <xdr:to>
      <xdr:col>2</xdr:col>
      <xdr:colOff>447675</xdr:colOff>
      <xdr:row>34</xdr:row>
      <xdr:rowOff>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42950" y="71532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85725</xdr:colOff>
      <xdr:row>45</xdr:row>
      <xdr:rowOff>76200</xdr:rowOff>
    </xdr:from>
    <xdr:to>
      <xdr:col>6</xdr:col>
      <xdr:colOff>609600</xdr:colOff>
      <xdr:row>45</xdr:row>
      <xdr:rowOff>228600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3438525" y="1010602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9" t="s">
        <v>37</v>
      </c>
      <c r="J4" s="139"/>
      <c r="K4" s="139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40" t="s">
        <v>2</v>
      </c>
      <c r="D5" s="141"/>
      <c r="E5" s="144" t="s">
        <v>38</v>
      </c>
      <c r="F5" s="145"/>
      <c r="G5" s="145"/>
      <c r="H5" s="145"/>
      <c r="I5" s="145"/>
      <c r="J5" s="73"/>
      <c r="K5" s="177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2"/>
      <c r="D6" s="143"/>
      <c r="E6" s="142" t="s">
        <v>23</v>
      </c>
      <c r="F6" s="149"/>
      <c r="G6" s="149" t="s">
        <v>39</v>
      </c>
      <c r="H6" s="149"/>
      <c r="I6" s="150" t="s">
        <v>25</v>
      </c>
      <c r="J6" s="151"/>
      <c r="K6" s="178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6">
        <v>183181</v>
      </c>
      <c r="D7" s="157"/>
      <c r="E7" s="156">
        <v>27814</v>
      </c>
      <c r="F7" s="157"/>
      <c r="G7" s="158">
        <v>33820</v>
      </c>
      <c r="H7" s="158"/>
      <c r="I7" s="157">
        <f>E7+G7</f>
        <v>61634</v>
      </c>
      <c r="J7" s="176"/>
      <c r="K7" s="134">
        <f>I7/C7</f>
        <v>0.33646502639465886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9" t="str">
        <f>I4</f>
        <v> </v>
      </c>
      <c r="J9" s="139"/>
      <c r="K9" s="139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8" t="s">
        <v>23</v>
      </c>
      <c r="D10" s="138"/>
      <c r="E10" s="138"/>
      <c r="F10" s="138" t="s">
        <v>24</v>
      </c>
      <c r="G10" s="138"/>
      <c r="H10" s="138"/>
      <c r="I10" s="146" t="s">
        <v>25</v>
      </c>
      <c r="J10" s="147"/>
      <c r="K10" s="148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2">
        <v>27715</v>
      </c>
      <c r="D11" s="152"/>
      <c r="E11" s="152"/>
      <c r="F11" s="152">
        <v>33781</v>
      </c>
      <c r="G11" s="152"/>
      <c r="H11" s="152"/>
      <c r="I11" s="153">
        <f>SUM(C11:H11)</f>
        <v>61496</v>
      </c>
      <c r="J11" s="154"/>
      <c r="K11" s="155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9" t="s">
        <v>34</v>
      </c>
      <c r="C13" s="159"/>
      <c r="D13" s="159"/>
      <c r="E13" s="159"/>
      <c r="I13" s="139" t="str">
        <f>I4</f>
        <v> </v>
      </c>
      <c r="J13" s="139"/>
      <c r="K13" s="139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4"/>
      <c r="D14" s="140" t="s">
        <v>26</v>
      </c>
      <c r="E14" s="161"/>
      <c r="F14" s="161"/>
      <c r="G14" s="162"/>
      <c r="H14" s="163" t="s">
        <v>27</v>
      </c>
      <c r="I14" s="141"/>
      <c r="J14" s="144" t="s">
        <v>25</v>
      </c>
      <c r="K14" s="181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60"/>
      <c r="D15" s="164" t="s">
        <v>23</v>
      </c>
      <c r="E15" s="165"/>
      <c r="F15" s="164" t="s">
        <v>39</v>
      </c>
      <c r="G15" s="166"/>
      <c r="H15" s="167" t="s">
        <v>28</v>
      </c>
      <c r="I15" s="165"/>
      <c r="J15" s="182"/>
      <c r="K15" s="183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60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130</v>
      </c>
      <c r="E17" s="100">
        <f>D17/$D$24</f>
        <v>0.109151973131822</v>
      </c>
      <c r="F17" s="99">
        <v>979</v>
      </c>
      <c r="G17" s="101">
        <f>F17/$F$24</f>
        <v>0.08764547896150403</v>
      </c>
      <c r="H17" s="102">
        <v>11</v>
      </c>
      <c r="I17" s="103">
        <f aca="true" t="shared" si="0" ref="I17:I23">H17/$H$24</f>
        <v>0.052132701421800945</v>
      </c>
      <c r="J17" s="104">
        <f aca="true" t="shared" si="1" ref="J17:J23">D17+F17+H17</f>
        <v>1120</v>
      </c>
      <c r="K17" s="105">
        <f aca="true" t="shared" si="2" ref="K17:K23">J17/$J$24</f>
        <v>0.08908685968819599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225</v>
      </c>
      <c r="E18" s="107">
        <f aca="true" t="shared" si="3" ref="E18:E23">D18/$D$24</f>
        <v>0.1889168765743073</v>
      </c>
      <c r="F18" s="106">
        <v>1749</v>
      </c>
      <c r="G18" s="108">
        <f aca="true" t="shared" si="4" ref="G18:G23">F18/$F$24</f>
        <v>0.1565801253357207</v>
      </c>
      <c r="H18" s="109">
        <v>51</v>
      </c>
      <c r="I18" s="108">
        <f t="shared" si="0"/>
        <v>0.24170616113744076</v>
      </c>
      <c r="J18" s="110">
        <f t="shared" si="1"/>
        <v>2025</v>
      </c>
      <c r="K18" s="111">
        <f t="shared" si="2"/>
        <v>0.16107222398981866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223</v>
      </c>
      <c r="E19" s="107">
        <f t="shared" si="3"/>
        <v>0.18723761544920234</v>
      </c>
      <c r="F19" s="112">
        <v>2321</v>
      </c>
      <c r="G19" s="108">
        <f t="shared" si="4"/>
        <v>0.20778871978513877</v>
      </c>
      <c r="H19" s="113">
        <v>26</v>
      </c>
      <c r="I19" s="108">
        <f t="shared" si="0"/>
        <v>0.12322274881516587</v>
      </c>
      <c r="J19" s="112">
        <f t="shared" si="1"/>
        <v>2570</v>
      </c>
      <c r="K19" s="111">
        <f t="shared" si="2"/>
        <v>0.20442252624880689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214</v>
      </c>
      <c r="E20" s="107">
        <f t="shared" si="3"/>
        <v>0.17968094038623006</v>
      </c>
      <c r="F20" s="112">
        <v>1956</v>
      </c>
      <c r="G20" s="108">
        <f t="shared" si="4"/>
        <v>0.17511190689346465</v>
      </c>
      <c r="H20" s="113">
        <v>39</v>
      </c>
      <c r="I20" s="108">
        <f t="shared" si="0"/>
        <v>0.1848341232227488</v>
      </c>
      <c r="J20" s="112">
        <f t="shared" si="1"/>
        <v>2209</v>
      </c>
      <c r="K20" s="111">
        <f t="shared" si="2"/>
        <v>0.17570792236716512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156</v>
      </c>
      <c r="E21" s="107">
        <f t="shared" si="3"/>
        <v>0.1309823677581864</v>
      </c>
      <c r="F21" s="112">
        <v>1529</v>
      </c>
      <c r="G21" s="108">
        <f t="shared" si="4"/>
        <v>0.1368845120859445</v>
      </c>
      <c r="H21" s="113">
        <v>27</v>
      </c>
      <c r="I21" s="108">
        <f t="shared" si="0"/>
        <v>0.12796208530805686</v>
      </c>
      <c r="J21" s="112">
        <f t="shared" si="1"/>
        <v>1712</v>
      </c>
      <c r="K21" s="111">
        <f t="shared" si="2"/>
        <v>0.13617562838052816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138</v>
      </c>
      <c r="E22" s="107">
        <f t="shared" si="3"/>
        <v>0.11586901763224182</v>
      </c>
      <c r="F22" s="112">
        <v>1660</v>
      </c>
      <c r="G22" s="108">
        <f t="shared" si="4"/>
        <v>0.1486123545210385</v>
      </c>
      <c r="H22" s="113">
        <v>30</v>
      </c>
      <c r="I22" s="108">
        <f t="shared" si="0"/>
        <v>0.14218009478672985</v>
      </c>
      <c r="J22" s="112">
        <f t="shared" si="1"/>
        <v>1828</v>
      </c>
      <c r="K22" s="111">
        <f t="shared" si="2"/>
        <v>0.14540248170537703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105</v>
      </c>
      <c r="E23" s="107">
        <f t="shared" si="3"/>
        <v>0.08816120906801007</v>
      </c>
      <c r="F23" s="114">
        <v>976</v>
      </c>
      <c r="G23" s="108">
        <f t="shared" si="4"/>
        <v>0.0873769024171889</v>
      </c>
      <c r="H23" s="115">
        <v>27</v>
      </c>
      <c r="I23" s="108">
        <f t="shared" si="0"/>
        <v>0.12796208530805686</v>
      </c>
      <c r="J23" s="114">
        <f t="shared" si="1"/>
        <v>1108</v>
      </c>
      <c r="K23" s="111">
        <f t="shared" si="2"/>
        <v>0.08813235762010818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1191</v>
      </c>
      <c r="E24" s="117">
        <f>D24/J24</f>
        <v>0.09473433025771556</v>
      </c>
      <c r="F24" s="116">
        <f>SUM(F17:F23)</f>
        <v>11170</v>
      </c>
      <c r="G24" s="117">
        <f>+F24/J24</f>
        <v>0.8884823417117403</v>
      </c>
      <c r="H24" s="118">
        <f>SUM(H17:H23)</f>
        <v>211</v>
      </c>
      <c r="I24" s="117">
        <f>+H24/J24</f>
        <v>0.016783328030544067</v>
      </c>
      <c r="J24" s="118">
        <f>SUM(J17:J23)</f>
        <v>12572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2">
        <f>(D24+F24)/I11</f>
        <v>0.20100494341095357</v>
      </c>
      <c r="E25" s="173"/>
      <c r="F25" s="173"/>
      <c r="G25" s="173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3">
        <v>53</v>
      </c>
      <c r="E27" s="155"/>
      <c r="F27" s="153">
        <v>543</v>
      </c>
      <c r="G27" s="155"/>
      <c r="H27" s="168"/>
      <c r="I27" s="169"/>
      <c r="J27" s="153">
        <f>D27+F27</f>
        <v>596</v>
      </c>
      <c r="K27" s="155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3">
        <f>D24+D27</f>
        <v>1244</v>
      </c>
      <c r="E29" s="155"/>
      <c r="F29" s="153">
        <f>F27+F24</f>
        <v>11713</v>
      </c>
      <c r="G29" s="155"/>
      <c r="H29" s="153">
        <f>H24</f>
        <v>211</v>
      </c>
      <c r="I29" s="148"/>
      <c r="J29" s="153">
        <f>J24+J27</f>
        <v>13168</v>
      </c>
      <c r="K29" s="155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1">
        <f>D29/E7</f>
        <v>0.044725677716258</v>
      </c>
      <c r="E30" s="171"/>
      <c r="F30" s="171">
        <f>F29/G7</f>
        <v>0.34633353045535187</v>
      </c>
      <c r="G30" s="171"/>
      <c r="H30" s="174">
        <f>H29/59882</f>
        <v>0.0035235964062656556</v>
      </c>
      <c r="I30" s="175"/>
      <c r="J30" s="179"/>
      <c r="K30" s="180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70"/>
      <c r="E34" s="170"/>
      <c r="F34" s="170"/>
      <c r="G34" s="170"/>
      <c r="H34" s="170"/>
      <c r="I34" s="170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183181</v>
      </c>
      <c r="D7" s="78">
        <f>SUM(D8:D35)</f>
        <v>61634</v>
      </c>
      <c r="E7" s="81">
        <f>D7/C7</f>
        <v>0.33646502639465886</v>
      </c>
      <c r="F7" s="79">
        <f>G7+I7</f>
        <v>12572</v>
      </c>
      <c r="G7" s="79">
        <f>'新書式'!D24+'新書式'!F24</f>
        <v>12361</v>
      </c>
      <c r="H7" s="80">
        <f>G7/D7</f>
        <v>0.20055488853554856</v>
      </c>
      <c r="I7" s="78">
        <f>'新書式'!H24</f>
        <v>211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26338</v>
      </c>
      <c r="D8" s="83">
        <v>9459</v>
      </c>
      <c r="E8" s="84">
        <f>D8/C8</f>
        <v>0.3591388867795581</v>
      </c>
      <c r="F8" s="89">
        <f>G8+I8</f>
        <v>2003</v>
      </c>
      <c r="G8" s="93">
        <v>1972</v>
      </c>
      <c r="H8" s="97">
        <f>G8/D8</f>
        <v>0.2084786975367375</v>
      </c>
      <c r="I8" s="96">
        <v>31</v>
      </c>
      <c r="J8" s="77"/>
    </row>
    <row r="9" spans="1:11" ht="21.75" customHeight="1">
      <c r="A9" s="18"/>
      <c r="B9" s="128" t="s">
        <v>53</v>
      </c>
      <c r="C9" s="85">
        <v>9056</v>
      </c>
      <c r="D9" s="86">
        <v>2568</v>
      </c>
      <c r="E9" s="87">
        <f aca="true" t="shared" si="0" ref="E9:E18">D9/C9</f>
        <v>0.2835689045936396</v>
      </c>
      <c r="F9" s="89">
        <f aca="true" t="shared" si="1" ref="F9:F18">G9+I9</f>
        <v>455</v>
      </c>
      <c r="G9" s="91">
        <v>445</v>
      </c>
      <c r="H9" s="98">
        <f aca="true" t="shared" si="2" ref="H9:H18">G9/D9</f>
        <v>0.17328660436137072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13634</v>
      </c>
      <c r="D10" s="86">
        <v>4180</v>
      </c>
      <c r="E10" s="87">
        <f t="shared" si="0"/>
        <v>0.3065864749889981</v>
      </c>
      <c r="F10" s="89">
        <f t="shared" si="1"/>
        <v>804</v>
      </c>
      <c r="G10" s="91">
        <v>791</v>
      </c>
      <c r="H10" s="98">
        <f t="shared" si="2"/>
        <v>0.18923444976076556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22742</v>
      </c>
      <c r="D11" s="86">
        <v>5322</v>
      </c>
      <c r="E11" s="87">
        <f t="shared" si="0"/>
        <v>0.23401635740040455</v>
      </c>
      <c r="F11" s="89">
        <f t="shared" si="1"/>
        <v>843</v>
      </c>
      <c r="G11" s="91">
        <v>824</v>
      </c>
      <c r="H11" s="98">
        <f t="shared" si="2"/>
        <v>0.15482901164975574</v>
      </c>
      <c r="I11" s="94">
        <v>19</v>
      </c>
      <c r="J11" s="77"/>
      <c r="K11" s="33"/>
    </row>
    <row r="12" spans="1:11" ht="21.75" customHeight="1">
      <c r="A12" s="18"/>
      <c r="B12" s="128" t="s">
        <v>66</v>
      </c>
      <c r="C12" s="85">
        <v>858</v>
      </c>
      <c r="D12" s="86">
        <v>415</v>
      </c>
      <c r="E12" s="87">
        <f t="shared" si="0"/>
        <v>0.4836829836829837</v>
      </c>
      <c r="F12" s="89">
        <f t="shared" si="1"/>
        <v>170</v>
      </c>
      <c r="G12" s="91">
        <v>167</v>
      </c>
      <c r="H12" s="98">
        <f t="shared" si="2"/>
        <v>0.40240963855421685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4705</v>
      </c>
      <c r="D13" s="86">
        <v>1570</v>
      </c>
      <c r="E13" s="87">
        <f t="shared" si="0"/>
        <v>0.3336875664187035</v>
      </c>
      <c r="F13" s="89">
        <f t="shared" si="1"/>
        <v>271</v>
      </c>
      <c r="G13" s="91">
        <v>264</v>
      </c>
      <c r="H13" s="98">
        <f t="shared" si="2"/>
        <v>0.1681528662420382</v>
      </c>
      <c r="I13" s="94">
        <v>7</v>
      </c>
      <c r="J13" s="77"/>
      <c r="K13" s="33"/>
    </row>
    <row r="14" spans="1:11" ht="21.75" customHeight="1">
      <c r="A14" s="18"/>
      <c r="B14" s="128" t="s">
        <v>57</v>
      </c>
      <c r="C14" s="85">
        <v>1224</v>
      </c>
      <c r="D14" s="86">
        <v>438</v>
      </c>
      <c r="E14" s="87">
        <f t="shared" si="0"/>
        <v>0.35784313725490197</v>
      </c>
      <c r="F14" s="89">
        <f t="shared" si="1"/>
        <v>91</v>
      </c>
      <c r="G14" s="91">
        <v>90</v>
      </c>
      <c r="H14" s="98">
        <f t="shared" si="2"/>
        <v>0.2054794520547945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6092</v>
      </c>
      <c r="D15" s="86">
        <v>1825</v>
      </c>
      <c r="E15" s="87">
        <f t="shared" si="0"/>
        <v>0.29957321076822063</v>
      </c>
      <c r="F15" s="89">
        <f t="shared" si="1"/>
        <v>346</v>
      </c>
      <c r="G15" s="91">
        <v>337</v>
      </c>
      <c r="H15" s="98">
        <f t="shared" si="2"/>
        <v>0.18465753424657536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1211</v>
      </c>
      <c r="D16" s="86">
        <v>541</v>
      </c>
      <c r="E16" s="87">
        <f t="shared" si="0"/>
        <v>0.4467382328654005</v>
      </c>
      <c r="F16" s="89">
        <f t="shared" si="1"/>
        <v>110</v>
      </c>
      <c r="G16" s="91">
        <v>109</v>
      </c>
      <c r="H16" s="98">
        <f t="shared" si="2"/>
        <v>0.20147874306839186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17137</v>
      </c>
      <c r="D17" s="86">
        <v>5748</v>
      </c>
      <c r="E17" s="87">
        <f t="shared" si="0"/>
        <v>0.33541459998832934</v>
      </c>
      <c r="F17" s="89">
        <f t="shared" si="1"/>
        <v>1175</v>
      </c>
      <c r="G17" s="91">
        <v>1161</v>
      </c>
      <c r="H17" s="98">
        <f t="shared" si="2"/>
        <v>0.20198329853862212</v>
      </c>
      <c r="I17" s="94">
        <v>14</v>
      </c>
      <c r="J17" s="77"/>
      <c r="K17" s="33"/>
    </row>
    <row r="18" spans="1:11" ht="21.75" customHeight="1">
      <c r="A18" s="18"/>
      <c r="B18" s="128" t="s">
        <v>61</v>
      </c>
      <c r="C18" s="85">
        <v>15164</v>
      </c>
      <c r="D18" s="86">
        <v>3567</v>
      </c>
      <c r="E18" s="87">
        <f t="shared" si="0"/>
        <v>0.2352281719862833</v>
      </c>
      <c r="F18" s="89">
        <f t="shared" si="1"/>
        <v>574</v>
      </c>
      <c r="G18" s="91">
        <v>558</v>
      </c>
      <c r="H18" s="98">
        <f t="shared" si="2"/>
        <v>0.1564339781328848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3636</v>
      </c>
      <c r="D19" s="86">
        <v>1242</v>
      </c>
      <c r="E19" s="87">
        <f aca="true" t="shared" si="3" ref="E19:E34">D19/C19</f>
        <v>0.3415841584158416</v>
      </c>
      <c r="F19" s="89">
        <f>G19+I19</f>
        <v>263</v>
      </c>
      <c r="G19" s="91">
        <v>260</v>
      </c>
      <c r="H19" s="98">
        <f aca="true" t="shared" si="4" ref="H19:H34">G19/D19</f>
        <v>0.20933977455716588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1939</v>
      </c>
      <c r="D20" s="86">
        <v>853</v>
      </c>
      <c r="E20" s="87">
        <f t="shared" si="3"/>
        <v>0.4399174832387829</v>
      </c>
      <c r="F20" s="89">
        <f aca="true" t="shared" si="5" ref="F20:F33">G20+I20</f>
        <v>207</v>
      </c>
      <c r="G20" s="91">
        <v>204</v>
      </c>
      <c r="H20" s="98">
        <f t="shared" si="4"/>
        <v>0.2391559202813599</v>
      </c>
      <c r="I20" s="94">
        <v>3</v>
      </c>
      <c r="J20" s="77"/>
    </row>
    <row r="21" spans="1:10" ht="21.75" customHeight="1">
      <c r="A21" s="18"/>
      <c r="B21" s="128" t="s">
        <v>64</v>
      </c>
      <c r="C21" s="85">
        <v>1431</v>
      </c>
      <c r="D21" s="86">
        <v>544</v>
      </c>
      <c r="E21" s="87">
        <f>D21/C21</f>
        <v>0.3801537386443047</v>
      </c>
      <c r="F21" s="89">
        <f>G21+I21</f>
        <v>95</v>
      </c>
      <c r="G21" s="91">
        <v>93</v>
      </c>
      <c r="H21" s="98">
        <f>G21/D21</f>
        <v>0.17095588235294118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1338</v>
      </c>
      <c r="D22" s="86">
        <v>684</v>
      </c>
      <c r="E22" s="87">
        <f>D22/C22</f>
        <v>0.5112107623318386</v>
      </c>
      <c r="F22" s="89">
        <f>G22+I22</f>
        <v>140</v>
      </c>
      <c r="G22" s="91">
        <v>136</v>
      </c>
      <c r="H22" s="98">
        <f>G22/D22</f>
        <v>0.19883040935672514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1902</v>
      </c>
      <c r="D23" s="86">
        <v>1041</v>
      </c>
      <c r="E23" s="87">
        <f>D23/C23</f>
        <v>0.5473186119873817</v>
      </c>
      <c r="F23" s="89">
        <f>G23+I23</f>
        <v>283</v>
      </c>
      <c r="G23" s="91">
        <v>278</v>
      </c>
      <c r="H23" s="98">
        <f>G23/D23</f>
        <v>0.2670509125840538</v>
      </c>
      <c r="I23" s="94">
        <v>5</v>
      </c>
      <c r="J23" s="77"/>
    </row>
    <row r="24" spans="1:10" ht="21.75" customHeight="1">
      <c r="A24" s="18"/>
      <c r="B24" s="128" t="s">
        <v>4</v>
      </c>
      <c r="C24" s="85">
        <v>2885</v>
      </c>
      <c r="D24" s="86">
        <v>1208</v>
      </c>
      <c r="E24" s="87">
        <f>D24/C24</f>
        <v>0.4187175043327556</v>
      </c>
      <c r="F24" s="89">
        <f>G24+I24</f>
        <v>205</v>
      </c>
      <c r="G24" s="91">
        <v>201</v>
      </c>
      <c r="H24" s="98">
        <f>G24/D24</f>
        <v>0.16639072847682118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1255</v>
      </c>
      <c r="D25" s="86">
        <v>736</v>
      </c>
      <c r="E25" s="87">
        <f>D25/C25</f>
        <v>0.5864541832669322</v>
      </c>
      <c r="F25" s="89">
        <f t="shared" si="5"/>
        <v>223</v>
      </c>
      <c r="G25" s="91">
        <v>223</v>
      </c>
      <c r="H25" s="98">
        <f t="shared" si="4"/>
        <v>0.3029891304347826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1510</v>
      </c>
      <c r="D26" s="86">
        <v>826</v>
      </c>
      <c r="E26" s="87">
        <f t="shared" si="3"/>
        <v>0.5470198675496689</v>
      </c>
      <c r="F26" s="89">
        <f t="shared" si="5"/>
        <v>235</v>
      </c>
      <c r="G26" s="91">
        <v>233</v>
      </c>
      <c r="H26" s="98">
        <f t="shared" si="4"/>
        <v>0.2820823244552058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8579</v>
      </c>
      <c r="D27" s="86">
        <v>3574</v>
      </c>
      <c r="E27" s="87">
        <f t="shared" si="3"/>
        <v>0.41659867117379645</v>
      </c>
      <c r="F27" s="89">
        <f t="shared" si="5"/>
        <v>709</v>
      </c>
      <c r="G27" s="91">
        <v>698</v>
      </c>
      <c r="H27" s="98">
        <f t="shared" si="4"/>
        <v>0.19529938444320089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8955</v>
      </c>
      <c r="D28" s="86">
        <v>3235</v>
      </c>
      <c r="E28" s="87">
        <f t="shared" si="3"/>
        <v>0.361250697934115</v>
      </c>
      <c r="F28" s="89">
        <f t="shared" si="5"/>
        <v>694</v>
      </c>
      <c r="G28" s="91">
        <v>683</v>
      </c>
      <c r="H28" s="98">
        <f t="shared" si="4"/>
        <v>0.21112828438948997</v>
      </c>
      <c r="I28" s="94">
        <v>11</v>
      </c>
      <c r="J28" s="77"/>
    </row>
    <row r="29" spans="1:11" ht="21.75" customHeight="1">
      <c r="A29" s="18"/>
      <c r="B29" s="128" t="s">
        <v>8</v>
      </c>
      <c r="C29" s="85">
        <v>9229</v>
      </c>
      <c r="D29" s="86">
        <v>2688</v>
      </c>
      <c r="E29" s="87">
        <f t="shared" si="3"/>
        <v>0.29125582403293965</v>
      </c>
      <c r="F29" s="89">
        <f t="shared" si="5"/>
        <v>519</v>
      </c>
      <c r="G29" s="91">
        <v>505</v>
      </c>
      <c r="H29" s="98">
        <f t="shared" si="4"/>
        <v>0.1878720238095238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3483</v>
      </c>
      <c r="D30" s="86">
        <v>1589</v>
      </c>
      <c r="E30" s="87">
        <f t="shared" si="3"/>
        <v>0.45621590582830895</v>
      </c>
      <c r="F30" s="89">
        <f t="shared" si="5"/>
        <v>356</v>
      </c>
      <c r="G30" s="91">
        <v>352</v>
      </c>
      <c r="H30" s="98">
        <f t="shared" si="4"/>
        <v>0.22152297042164884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3239</v>
      </c>
      <c r="D31" s="86">
        <v>1497</v>
      </c>
      <c r="E31" s="87">
        <f t="shared" si="3"/>
        <v>0.4621796850879901</v>
      </c>
      <c r="F31" s="89">
        <f t="shared" si="5"/>
        <v>315</v>
      </c>
      <c r="G31" s="91">
        <v>312</v>
      </c>
      <c r="H31" s="98">
        <f t="shared" si="4"/>
        <v>0.20841683366733466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5988</v>
      </c>
      <c r="D32" s="86">
        <v>2318</v>
      </c>
      <c r="E32" s="87">
        <f t="shared" si="3"/>
        <v>0.38710754843019374</v>
      </c>
      <c r="F32" s="89">
        <f t="shared" si="5"/>
        <v>468</v>
      </c>
      <c r="G32" s="91">
        <v>456</v>
      </c>
      <c r="H32" s="98">
        <f t="shared" si="4"/>
        <v>0.19672131147540983</v>
      </c>
      <c r="I32" s="94">
        <v>12</v>
      </c>
      <c r="J32" s="77"/>
    </row>
    <row r="33" spans="1:11" ht="21.75" customHeight="1">
      <c r="A33" s="18"/>
      <c r="B33" s="128" t="s">
        <v>12</v>
      </c>
      <c r="C33" s="85">
        <v>2389</v>
      </c>
      <c r="D33" s="86">
        <v>942</v>
      </c>
      <c r="E33" s="87">
        <f t="shared" si="3"/>
        <v>0.39430724152365004</v>
      </c>
      <c r="F33" s="89">
        <f t="shared" si="5"/>
        <v>211</v>
      </c>
      <c r="G33" s="91">
        <v>206</v>
      </c>
      <c r="H33" s="98">
        <f t="shared" si="4"/>
        <v>0.21868365180467092</v>
      </c>
      <c r="I33" s="94">
        <v>5</v>
      </c>
      <c r="J33" s="77"/>
      <c r="K33" s="33"/>
    </row>
    <row r="34" spans="1:10" ht="21.75" customHeight="1">
      <c r="A34" s="18"/>
      <c r="B34" s="128" t="s">
        <v>13</v>
      </c>
      <c r="C34" s="85">
        <v>5050</v>
      </c>
      <c r="D34" s="86">
        <v>1946</v>
      </c>
      <c r="E34" s="87">
        <f t="shared" si="3"/>
        <v>0.38534653465346536</v>
      </c>
      <c r="F34" s="89">
        <f>G34+I34</f>
        <v>431</v>
      </c>
      <c r="G34" s="91">
        <v>429</v>
      </c>
      <c r="H34" s="98">
        <f t="shared" si="4"/>
        <v>0.22045220966084275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2212</v>
      </c>
      <c r="D35" s="86">
        <v>1078</v>
      </c>
      <c r="E35" s="87">
        <f>D35/C35</f>
        <v>0.4873417721518987</v>
      </c>
      <c r="F35" s="89">
        <f>G35+I35</f>
        <v>216</v>
      </c>
      <c r="G35" s="91">
        <v>216</v>
      </c>
      <c r="H35" s="98">
        <f>G35/D35</f>
        <v>0.20037105751391465</v>
      </c>
      <c r="I35" s="94"/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160</v>
      </c>
      <c r="G36" s="92">
        <v>158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2023-11-06T09:50:06Z</dcterms:modified>
  <cp:category/>
  <cp:version/>
  <cp:contentType/>
  <cp:contentStatus/>
</cp:coreProperties>
</file>