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認定状況" sheetId="1" r:id="rId1"/>
    <sheet name="区別" sheetId="2" r:id="rId2"/>
  </sheets>
  <definedNames>
    <definedName name="_xlnm.Print_Area" localSheetId="1">'区別'!$A$1:$I$37</definedName>
    <definedName name="_xlnm.Print_Area" localSheetId="0">'認定状況'!$B$1:$K$47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<sst xmlns="http://schemas.openxmlformats.org/spreadsheetml/2006/main" count="88" uniqueCount="71">
  <si>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</si>
  <si>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</si>
  <si>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</si>
  <si>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</si>
  <si>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</si>
  <si>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</si>
  <si>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</si>
  <si>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</si>
  <si>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</si>
  <si>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</si>
  <si>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</si>
  <si>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</si>
  <si>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</si>
  <si>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</si>
  <si>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</si>
  <si>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</si>
  <si>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</si>
  <si>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</si>
  <si>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</si>
  <si>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</si>
  <si>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</si>
  <si>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</si>
  <si>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</si>
  <si>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</si>
  <si>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</si>
  <si>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</si>
  <si>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</si>
  <si>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</si>
  <si>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</si>
  <si>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</si>
  <si>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</si>
  <si>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</si>
  <si>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</si>
  <si>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</si>
  <si>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</si>
  <si>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</si>
  <si>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</si>
  <si>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</si>
  <si>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</si>
  <si>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</si>
  <si>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</si>
  <si>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</si>
  <si>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</si>
  <si>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</si>
  <si>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</si>
  <si>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</si>
  <si>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</si>
  <si>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</si>
  <si>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</si>
  <si>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</si>
  <si>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</si>
  <si>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</si>
  <si>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</si>
  <si>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</si>
  <si>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</si>
  <si>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</si>
  <si>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</si>
  <si>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</si>
  <si>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</si>
  <si>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</si>
  <si>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</si>
  <si>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</si>
  <si>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</si>
  <si>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</si>
  <si>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</si>
  <si>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</si>
  <si>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</si>
  <si>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</si>
  <si>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</si>
  <si>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令和4年10月31日現在</t>
  </si>
  <si>
    <t>令和4年10月31日現在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</si>
</sst>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3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/>
    </xf>
    <xf numFmtId="182" fontId="56" fillId="0" borderId="20" xfId="0" applyNumberFormat="1" applyFont="1" applyFill="1" applyBorder="1" applyAlignment="1">
      <alignment horizontal="right" vertical="center"/>
    </xf>
    <xf numFmtId="182" fontId="56" fillId="0" borderId="10" xfId="0" applyNumberFormat="1" applyFont="1" applyFill="1" applyBorder="1" applyAlignment="1">
      <alignment horizontal="right" vertical="center"/>
    </xf>
    <xf numFmtId="10" fontId="56" fillId="0" borderId="31" xfId="0" applyNumberFormat="1" applyFont="1" applyFill="1" applyBorder="1" applyAlignment="1">
      <alignment horizontal="right" vertical="center"/>
    </xf>
    <xf numFmtId="10" fontId="56" fillId="0" borderId="20" xfId="0" applyNumberFormat="1" applyFont="1" applyFill="1" applyBorder="1" applyAlignment="1">
      <alignment horizontal="right" vertical="center"/>
    </xf>
    <xf numFmtId="182" fontId="57" fillId="0" borderId="32" xfId="48" applyNumberFormat="1" applyFont="1" applyFill="1" applyBorder="1" applyAlignment="1">
      <alignment horizontal="right" vertical="center"/>
    </xf>
    <xf numFmtId="182" fontId="57" fillId="0" borderId="33" xfId="0" applyNumberFormat="1" applyFont="1" applyFill="1" applyBorder="1" applyAlignment="1">
      <alignment horizontal="right" vertical="center"/>
    </xf>
    <xf numFmtId="10" fontId="57" fillId="0" borderId="15" xfId="0" applyNumberFormat="1" applyFont="1" applyFill="1" applyBorder="1" applyAlignment="1">
      <alignment horizontal="right" vertical="center"/>
    </xf>
    <xf numFmtId="182" fontId="57" fillId="0" borderId="16" xfId="48" applyNumberFormat="1" applyFont="1" applyFill="1" applyBorder="1" applyAlignment="1">
      <alignment horizontal="right" vertical="center"/>
    </xf>
    <xf numFmtId="182" fontId="57" fillId="0" borderId="34" xfId="0" applyNumberFormat="1" applyFont="1" applyFill="1" applyBorder="1" applyAlignment="1">
      <alignment horizontal="right" vertical="center"/>
    </xf>
    <xf numFmtId="10" fontId="57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8" fillId="0" borderId="51" xfId="0" applyNumberFormat="1" applyFont="1" applyBorder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52" xfId="0" applyNumberFormat="1" applyFont="1" applyBorder="1" applyAlignment="1">
      <alignment vertical="center"/>
    </xf>
    <xf numFmtId="10" fontId="5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7" fillId="0" borderId="36" xfId="48" applyNumberFormat="1" applyFont="1" applyFill="1" applyBorder="1" applyAlignment="1">
      <alignment horizontal="center" vertical="center"/>
    </xf>
    <xf numFmtId="182" fontId="57" fillId="0" borderId="53" xfId="0" applyNumberFormat="1" applyFont="1" applyFill="1" applyBorder="1" applyAlignment="1">
      <alignment horizontal="center" vertical="center"/>
    </xf>
    <xf numFmtId="10" fontId="57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7" fillId="0" borderId="20" xfId="0" applyNumberFormat="1" applyFont="1" applyBorder="1" applyAlignment="1">
      <alignment horizontal="center" vertical="center"/>
    </xf>
    <xf numFmtId="179" fontId="57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1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3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4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6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7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66675</xdr:colOff>
      <xdr:row>33</xdr:row>
      <xdr:rowOff>142875</xdr:rowOff>
    </xdr:from>
    <xdr:to>
      <xdr:col>2</xdr:col>
      <xdr:colOff>485775</xdr:colOff>
      <xdr:row>44</xdr:row>
      <xdr:rowOff>66675</xdr:rowOff>
    </xdr:to>
    <xdr:sp>
      <xdr:nvSpPr>
        <xdr:cNvPr id="8" name="Rectangle 334"/>
        <xdr:cNvSpPr>
          <a:spLocks/>
        </xdr:cNvSpPr>
      </xdr:nvSpPr>
      <xdr:spPr>
        <a:xfrm>
          <a:off x="581025" y="7191375"/>
          <a:ext cx="419100" cy="2657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33</xdr:row>
      <xdr:rowOff>38100</xdr:rowOff>
    </xdr:from>
    <xdr:to>
      <xdr:col>10</xdr:col>
      <xdr:colOff>657225</xdr:colOff>
      <xdr:row>46</xdr:row>
      <xdr:rowOff>180975</xdr:rowOff>
    </xdr:to>
    <xdr:pic>
      <xdr:nvPicPr>
        <xdr:cNvPr id="1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08660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5" t="s">
        <v>35</v>
      </c>
      <c r="C2" s="135"/>
      <c r="D2" s="135"/>
      <c r="E2" s="135"/>
      <c r="F2" s="135"/>
      <c r="G2" s="135"/>
      <c r="H2" s="135"/>
      <c r="I2" s="135"/>
      <c r="J2" s="135"/>
      <c r="K2" s="135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6" t="s">
        <v>69</v>
      </c>
      <c r="C3" s="136"/>
      <c r="D3" s="136"/>
      <c r="E3" s="136"/>
      <c r="F3" s="136"/>
      <c r="G3" s="136"/>
      <c r="H3" s="136"/>
      <c r="I3" s="136"/>
      <c r="J3" s="136"/>
      <c r="K3" s="136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8" t="s">
        <v>37</v>
      </c>
      <c r="J4" s="138"/>
      <c r="K4" s="13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39" t="s">
        <v>2</v>
      </c>
      <c r="D5" s="140"/>
      <c r="E5" s="143" t="s">
        <v>38</v>
      </c>
      <c r="F5" s="144"/>
      <c r="G5" s="144"/>
      <c r="H5" s="144"/>
      <c r="I5" s="144"/>
      <c r="J5" s="73"/>
      <c r="K5" s="176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1"/>
      <c r="D6" s="142"/>
      <c r="E6" s="141" t="s">
        <v>23</v>
      </c>
      <c r="F6" s="148"/>
      <c r="G6" s="148" t="s">
        <v>39</v>
      </c>
      <c r="H6" s="148"/>
      <c r="I6" s="149" t="s">
        <v>25</v>
      </c>
      <c r="J6" s="150"/>
      <c r="K6" s="177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5">
        <v>185242</v>
      </c>
      <c r="D7" s="156"/>
      <c r="E7" s="155">
        <v>29037</v>
      </c>
      <c r="F7" s="156"/>
      <c r="G7" s="157">
        <v>32834</v>
      </c>
      <c r="H7" s="157"/>
      <c r="I7" s="156">
        <f>E7+G7</f>
        <v>61871</v>
      </c>
      <c r="J7" s="175"/>
      <c r="K7" s="134">
        <f>I7/C7</f>
        <v>0.3340009285151316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8" t="str">
        <f>I4</f>
        <v> </v>
      </c>
      <c r="J9" s="138"/>
      <c r="K9" s="13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7" t="s">
        <v>23</v>
      </c>
      <c r="D10" s="137"/>
      <c r="E10" s="137"/>
      <c r="F10" s="137" t="s">
        <v>24</v>
      </c>
      <c r="G10" s="137"/>
      <c r="H10" s="137"/>
      <c r="I10" s="145" t="s">
        <v>25</v>
      </c>
      <c r="J10" s="146"/>
      <c r="K10" s="147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1">
        <v>28941</v>
      </c>
      <c r="D11" s="151"/>
      <c r="E11" s="151"/>
      <c r="F11" s="151">
        <v>32801</v>
      </c>
      <c r="G11" s="151"/>
      <c r="H11" s="151"/>
      <c r="I11" s="152">
        <f>SUM(C11:H11)</f>
        <v>61742</v>
      </c>
      <c r="J11" s="153"/>
      <c r="K11" s="154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8" t="s">
        <v>34</v>
      </c>
      <c r="C13" s="158"/>
      <c r="D13" s="158"/>
      <c r="E13" s="158"/>
      <c r="I13" s="138" t="str">
        <f>I4</f>
        <v> </v>
      </c>
      <c r="J13" s="138"/>
      <c r="K13" s="13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3"/>
      <c r="D14" s="139" t="s">
        <v>26</v>
      </c>
      <c r="E14" s="160"/>
      <c r="F14" s="160"/>
      <c r="G14" s="161"/>
      <c r="H14" s="162" t="s">
        <v>27</v>
      </c>
      <c r="I14" s="140"/>
      <c r="J14" s="143" t="s">
        <v>25</v>
      </c>
      <c r="K14" s="180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3" t="s">
        <v>23</v>
      </c>
      <c r="E15" s="164"/>
      <c r="F15" s="163" t="s">
        <v>39</v>
      </c>
      <c r="G15" s="165"/>
      <c r="H15" s="166" t="s">
        <v>28</v>
      </c>
      <c r="I15" s="164"/>
      <c r="J15" s="181"/>
      <c r="K15" s="182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144</v>
      </c>
      <c r="E17" s="100">
        <f aca="true" t="shared" si="0" ref="E17:E23">D17/$D$24</f>
        <v>0.11285266457680251</v>
      </c>
      <c r="F17" s="99">
        <v>931</v>
      </c>
      <c r="G17" s="101">
        <f aca="true" t="shared" si="1" ref="G17:G23">F17/$F$24</f>
        <v>0.08340799139939079</v>
      </c>
      <c r="H17" s="102">
        <v>13</v>
      </c>
      <c r="I17" s="103">
        <f aca="true" t="shared" si="2" ref="I17:I23">H17/$H$24</f>
        <v>0.05803571428571429</v>
      </c>
      <c r="J17" s="104">
        <f>D17+F17+H17</f>
        <v>1088</v>
      </c>
      <c r="K17" s="105">
        <f aca="true" t="shared" si="3" ref="K17:K23">J17/$J$24</f>
        <v>0.08592639393460749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244</v>
      </c>
      <c r="E18" s="107">
        <f t="shared" si="0"/>
        <v>0.19122257053291536</v>
      </c>
      <c r="F18" s="106">
        <v>1708</v>
      </c>
      <c r="G18" s="108">
        <f t="shared" si="1"/>
        <v>0.15301917219136354</v>
      </c>
      <c r="H18" s="109">
        <v>39</v>
      </c>
      <c r="I18" s="108">
        <f t="shared" si="2"/>
        <v>0.17410714285714285</v>
      </c>
      <c r="J18" s="110">
        <f aca="true" t="shared" si="4" ref="J18:J23">D18+F18+H18</f>
        <v>1991</v>
      </c>
      <c r="K18" s="111">
        <f t="shared" si="3"/>
        <v>0.15724214184173116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223</v>
      </c>
      <c r="E19" s="107">
        <f t="shared" si="0"/>
        <v>0.17476489028213166</v>
      </c>
      <c r="F19" s="112">
        <v>2283</v>
      </c>
      <c r="G19" s="108">
        <f t="shared" si="1"/>
        <v>0.2045332377710088</v>
      </c>
      <c r="H19" s="113">
        <v>17</v>
      </c>
      <c r="I19" s="108">
        <f t="shared" si="2"/>
        <v>0.07589285714285714</v>
      </c>
      <c r="J19" s="112">
        <f t="shared" si="4"/>
        <v>2523</v>
      </c>
      <c r="K19" s="111">
        <f t="shared" si="3"/>
        <v>0.1992576212288738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232</v>
      </c>
      <c r="E20" s="107">
        <f t="shared" si="0"/>
        <v>0.18181818181818182</v>
      </c>
      <c r="F20" s="112">
        <v>2041</v>
      </c>
      <c r="G20" s="108">
        <f t="shared" si="1"/>
        <v>0.18285253538792332</v>
      </c>
      <c r="H20" s="113">
        <v>48</v>
      </c>
      <c r="I20" s="108">
        <f t="shared" si="2"/>
        <v>0.21428571428571427</v>
      </c>
      <c r="J20" s="112">
        <f t="shared" si="4"/>
        <v>2321</v>
      </c>
      <c r="K20" s="111">
        <f t="shared" si="3"/>
        <v>0.18330437529616175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162</v>
      </c>
      <c r="E21" s="107">
        <f t="shared" si="0"/>
        <v>0.12695924764890282</v>
      </c>
      <c r="F21" s="112">
        <v>1570</v>
      </c>
      <c r="G21" s="108">
        <f t="shared" si="1"/>
        <v>0.1406557964522487</v>
      </c>
      <c r="H21" s="113">
        <v>45</v>
      </c>
      <c r="I21" s="108">
        <f t="shared" si="2"/>
        <v>0.20089285714285715</v>
      </c>
      <c r="J21" s="112">
        <f t="shared" si="4"/>
        <v>1777</v>
      </c>
      <c r="K21" s="111">
        <f t="shared" si="3"/>
        <v>0.140341178328858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145</v>
      </c>
      <c r="E22" s="107">
        <f t="shared" si="0"/>
        <v>0.11363636363636363</v>
      </c>
      <c r="F22" s="112">
        <v>1653</v>
      </c>
      <c r="G22" s="108">
        <f t="shared" si="1"/>
        <v>0.1480917398315714</v>
      </c>
      <c r="H22" s="113">
        <v>29</v>
      </c>
      <c r="I22" s="108">
        <f t="shared" si="2"/>
        <v>0.12946428571428573</v>
      </c>
      <c r="J22" s="112">
        <f t="shared" si="4"/>
        <v>1827</v>
      </c>
      <c r="K22" s="111">
        <f t="shared" si="3"/>
        <v>0.1442900015795293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126</v>
      </c>
      <c r="E23" s="107">
        <f t="shared" si="0"/>
        <v>0.0987460815047022</v>
      </c>
      <c r="F23" s="114">
        <v>976</v>
      </c>
      <c r="G23" s="108">
        <f t="shared" si="1"/>
        <v>0.08743952696649346</v>
      </c>
      <c r="H23" s="115">
        <v>33</v>
      </c>
      <c r="I23" s="108">
        <f t="shared" si="2"/>
        <v>0.14732142857142858</v>
      </c>
      <c r="J23" s="114">
        <f t="shared" si="4"/>
        <v>1135</v>
      </c>
      <c r="K23" s="111">
        <f t="shared" si="3"/>
        <v>0.08963828779023851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1276</v>
      </c>
      <c r="E24" s="117">
        <f>D24/J24</f>
        <v>0.10077396935713158</v>
      </c>
      <c r="F24" s="116">
        <f>SUM(F17:F23)</f>
        <v>11162</v>
      </c>
      <c r="G24" s="117">
        <f>+F24/J24</f>
        <v>0.881535302479861</v>
      </c>
      <c r="H24" s="118">
        <f>SUM(H17:H23)</f>
        <v>224</v>
      </c>
      <c r="I24" s="117">
        <f>+H24/J24</f>
        <v>0.017690728163007423</v>
      </c>
      <c r="J24" s="118">
        <f>SUM(J17:J23)</f>
        <v>12662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1">
        <f>(D24+F24)/I11</f>
        <v>0.20145120015548573</v>
      </c>
      <c r="E25" s="172"/>
      <c r="F25" s="172"/>
      <c r="G25" s="172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2">
        <v>52</v>
      </c>
      <c r="E27" s="154"/>
      <c r="F27" s="152">
        <v>526</v>
      </c>
      <c r="G27" s="154"/>
      <c r="H27" s="167"/>
      <c r="I27" s="168"/>
      <c r="J27" s="152">
        <f>D27+F27</f>
        <v>578</v>
      </c>
      <c r="K27" s="154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2">
        <f>D24+D27</f>
        <v>1328</v>
      </c>
      <c r="E29" s="154"/>
      <c r="F29" s="152">
        <f>F27+F24</f>
        <v>11688</v>
      </c>
      <c r="G29" s="154"/>
      <c r="H29" s="152">
        <f>H24</f>
        <v>224</v>
      </c>
      <c r="I29" s="147"/>
      <c r="J29" s="152">
        <f>J24+J27</f>
        <v>13240</v>
      </c>
      <c r="K29" s="154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0">
        <f>D29/E7</f>
        <v>0.04573475221269415</v>
      </c>
      <c r="E30" s="170"/>
      <c r="F30" s="170">
        <f>F29/G7</f>
        <v>0.3559724675641104</v>
      </c>
      <c r="G30" s="170"/>
      <c r="H30" s="173">
        <f>H29/60287</f>
        <v>0.0037155605686134655</v>
      </c>
      <c r="I30" s="174"/>
      <c r="J30" s="178"/>
      <c r="K30" s="179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69"/>
      <c r="E34" s="169"/>
      <c r="F34" s="169"/>
      <c r="G34" s="169"/>
      <c r="H34" s="169"/>
      <c r="I34" s="169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9.00390625" style="124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1" t="s">
        <v>15</v>
      </c>
      <c r="B1" s="191"/>
      <c r="C1" s="191"/>
      <c r="D1" s="191"/>
      <c r="E1" s="191"/>
      <c r="F1" s="191"/>
      <c r="G1" s="191"/>
      <c r="H1" s="191"/>
      <c r="I1" s="191"/>
      <c r="J1" s="74"/>
      <c r="L1" s="124"/>
    </row>
    <row r="2" spans="1:9" ht="13.5">
      <c r="A2" s="204" t="s">
        <v>70</v>
      </c>
      <c r="B2" s="204"/>
      <c r="C2" s="204"/>
      <c r="D2" s="204"/>
      <c r="E2" s="204"/>
      <c r="F2" s="204"/>
      <c r="G2" s="204"/>
      <c r="H2" s="204"/>
      <c r="I2" s="204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2" t="s">
        <v>2</v>
      </c>
      <c r="B4" s="193"/>
      <c r="C4" s="194"/>
      <c r="D4" s="198" t="s">
        <v>18</v>
      </c>
      <c r="E4" s="201" t="s">
        <v>19</v>
      </c>
      <c r="F4" s="205" t="s">
        <v>47</v>
      </c>
      <c r="G4" s="206"/>
      <c r="H4" s="206"/>
      <c r="I4" s="207"/>
      <c r="J4" s="74"/>
    </row>
    <row r="5" spans="1:10" s="12" customFormat="1" ht="19.5" customHeight="1">
      <c r="A5" s="195"/>
      <c r="B5" s="196"/>
      <c r="C5" s="197"/>
      <c r="D5" s="199"/>
      <c r="E5" s="202"/>
      <c r="F5" s="26"/>
      <c r="G5" s="187" t="s">
        <v>17</v>
      </c>
      <c r="H5" s="27"/>
      <c r="I5" s="189" t="s">
        <v>16</v>
      </c>
      <c r="J5" s="74"/>
    </row>
    <row r="6" spans="1:10" s="12" customFormat="1" ht="42.75" customHeight="1">
      <c r="A6" s="195"/>
      <c r="B6" s="196"/>
      <c r="C6" s="197"/>
      <c r="D6" s="200"/>
      <c r="E6" s="203"/>
      <c r="F6" s="28"/>
      <c r="G6" s="188"/>
      <c r="H6" s="29" t="s">
        <v>68</v>
      </c>
      <c r="I6" s="190"/>
      <c r="J6" s="74"/>
    </row>
    <row r="7" spans="1:11" s="17" customFormat="1" ht="36.75" customHeight="1">
      <c r="A7" s="185" t="s">
        <v>0</v>
      </c>
      <c r="B7" s="186"/>
      <c r="C7" s="78">
        <f>SUM(C8:C35)</f>
        <v>185242</v>
      </c>
      <c r="D7" s="78">
        <f>SUM(D8:D35)</f>
        <v>61871</v>
      </c>
      <c r="E7" s="81">
        <f>D7/C7</f>
        <v>0.3340009285151316</v>
      </c>
      <c r="F7" s="79">
        <f>G7+I7</f>
        <v>12662</v>
      </c>
      <c r="G7" s="79">
        <f>'認定状況'!D24+'認定状況'!F24</f>
        <v>12438</v>
      </c>
      <c r="H7" s="80">
        <f>G7/D7</f>
        <v>0.20103117777310855</v>
      </c>
      <c r="I7" s="78">
        <f>'認定状況'!H24</f>
        <v>224</v>
      </c>
      <c r="J7" s="76"/>
      <c r="K7" s="123"/>
    </row>
    <row r="8" spans="1:10" ht="21.75" customHeight="1">
      <c r="A8" s="18"/>
      <c r="B8" s="127" t="s">
        <v>52</v>
      </c>
      <c r="C8" s="82">
        <v>26694</v>
      </c>
      <c r="D8" s="83">
        <v>9513</v>
      </c>
      <c r="E8" s="84">
        <f>D8/C8</f>
        <v>0.35637221847606204</v>
      </c>
      <c r="F8" s="89">
        <f>G8+I8</f>
        <v>1967</v>
      </c>
      <c r="G8" s="93">
        <v>1938</v>
      </c>
      <c r="H8" s="97">
        <f>G8/D8</f>
        <v>0.20372122358877326</v>
      </c>
      <c r="I8" s="96">
        <v>29</v>
      </c>
      <c r="J8" s="77"/>
    </row>
    <row r="9" spans="1:11" ht="21.75" customHeight="1">
      <c r="A9" s="18"/>
      <c r="B9" s="128" t="s">
        <v>53</v>
      </c>
      <c r="C9" s="85">
        <v>9087</v>
      </c>
      <c r="D9" s="86">
        <v>2565</v>
      </c>
      <c r="E9" s="87">
        <f aca="true" t="shared" si="0" ref="E9:E18">D9/C9</f>
        <v>0.28227137669197755</v>
      </c>
      <c r="F9" s="89">
        <f aca="true" t="shared" si="1" ref="F9:F18">G9+I9</f>
        <v>465</v>
      </c>
      <c r="G9" s="91">
        <v>454</v>
      </c>
      <c r="H9" s="98">
        <f aca="true" t="shared" si="2" ref="H9:H18">G9/D9</f>
        <v>0.1769980506822612</v>
      </c>
      <c r="I9" s="94">
        <v>11</v>
      </c>
      <c r="J9" s="77"/>
      <c r="K9" s="33"/>
    </row>
    <row r="10" spans="1:11" ht="21.75" customHeight="1">
      <c r="A10" s="18"/>
      <c r="B10" s="128" t="s">
        <v>54</v>
      </c>
      <c r="C10" s="85">
        <v>13818</v>
      </c>
      <c r="D10" s="86">
        <v>4216</v>
      </c>
      <c r="E10" s="87">
        <f t="shared" si="0"/>
        <v>0.30510927775365465</v>
      </c>
      <c r="F10" s="89">
        <f t="shared" si="1"/>
        <v>829</v>
      </c>
      <c r="G10" s="91">
        <v>815</v>
      </c>
      <c r="H10" s="98">
        <f t="shared" si="2"/>
        <v>0.1933111954459203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22575</v>
      </c>
      <c r="D11" s="86">
        <v>5244</v>
      </c>
      <c r="E11" s="87">
        <f t="shared" si="0"/>
        <v>0.23229235880398671</v>
      </c>
      <c r="F11" s="89">
        <f t="shared" si="1"/>
        <v>830</v>
      </c>
      <c r="G11" s="91">
        <v>808</v>
      </c>
      <c r="H11" s="98">
        <f t="shared" si="2"/>
        <v>0.15408085430968727</v>
      </c>
      <c r="I11" s="94">
        <v>22</v>
      </c>
      <c r="J11" s="77"/>
      <c r="K11" s="33"/>
    </row>
    <row r="12" spans="1:11" ht="21.75" customHeight="1">
      <c r="A12" s="18"/>
      <c r="B12" s="128" t="s">
        <v>66</v>
      </c>
      <c r="C12" s="85">
        <v>870</v>
      </c>
      <c r="D12" s="86">
        <v>410</v>
      </c>
      <c r="E12" s="87">
        <f t="shared" si="0"/>
        <v>0.47126436781609193</v>
      </c>
      <c r="F12" s="89">
        <f t="shared" si="1"/>
        <v>171</v>
      </c>
      <c r="G12" s="91">
        <v>168</v>
      </c>
      <c r="H12" s="98">
        <f t="shared" si="2"/>
        <v>0.4097560975609756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4696</v>
      </c>
      <c r="D13" s="86">
        <v>1581</v>
      </c>
      <c r="E13" s="87">
        <f t="shared" si="0"/>
        <v>0.3366695059625213</v>
      </c>
      <c r="F13" s="89">
        <f t="shared" si="1"/>
        <v>263</v>
      </c>
      <c r="G13" s="91">
        <v>260</v>
      </c>
      <c r="H13" s="98">
        <f t="shared" si="2"/>
        <v>0.1644528779253637</v>
      </c>
      <c r="I13" s="94">
        <v>3</v>
      </c>
      <c r="J13" s="77"/>
      <c r="K13" s="33"/>
    </row>
    <row r="14" spans="1:11" ht="21.75" customHeight="1">
      <c r="A14" s="18"/>
      <c r="B14" s="128" t="s">
        <v>57</v>
      </c>
      <c r="C14" s="85">
        <v>1246</v>
      </c>
      <c r="D14" s="86">
        <v>431</v>
      </c>
      <c r="E14" s="87">
        <f t="shared" si="0"/>
        <v>0.34590690208667735</v>
      </c>
      <c r="F14" s="89">
        <f t="shared" si="1"/>
        <v>102</v>
      </c>
      <c r="G14" s="91">
        <v>101</v>
      </c>
      <c r="H14" s="98">
        <f t="shared" si="2"/>
        <v>0.23433874709976799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6103</v>
      </c>
      <c r="D15" s="86">
        <v>1840</v>
      </c>
      <c r="E15" s="87">
        <f t="shared" si="0"/>
        <v>0.3014910699655907</v>
      </c>
      <c r="F15" s="89">
        <f t="shared" si="1"/>
        <v>355</v>
      </c>
      <c r="G15" s="91">
        <v>344</v>
      </c>
      <c r="H15" s="98">
        <f t="shared" si="2"/>
        <v>0.18695652173913044</v>
      </c>
      <c r="I15" s="94">
        <v>11</v>
      </c>
      <c r="J15" s="77"/>
      <c r="K15" s="33"/>
    </row>
    <row r="16" spans="1:11" ht="21.75" customHeight="1">
      <c r="A16" s="18"/>
      <c r="B16" s="128" t="s">
        <v>59</v>
      </c>
      <c r="C16" s="85">
        <v>1268</v>
      </c>
      <c r="D16" s="86">
        <v>549</v>
      </c>
      <c r="E16" s="87">
        <f t="shared" si="0"/>
        <v>0.43296529968454256</v>
      </c>
      <c r="F16" s="89">
        <f t="shared" si="1"/>
        <v>117</v>
      </c>
      <c r="G16" s="91">
        <v>115</v>
      </c>
      <c r="H16" s="98">
        <f t="shared" si="2"/>
        <v>0.20947176684881602</v>
      </c>
      <c r="I16" s="94">
        <v>2</v>
      </c>
      <c r="J16" s="77"/>
      <c r="K16" s="33"/>
    </row>
    <row r="17" spans="1:11" ht="21.75" customHeight="1">
      <c r="A17" s="18"/>
      <c r="B17" s="128" t="s">
        <v>60</v>
      </c>
      <c r="C17" s="85">
        <v>17252</v>
      </c>
      <c r="D17" s="86">
        <v>5750</v>
      </c>
      <c r="E17" s="87">
        <f t="shared" si="0"/>
        <v>0.33329469047067006</v>
      </c>
      <c r="F17" s="89">
        <f t="shared" si="1"/>
        <v>1157</v>
      </c>
      <c r="G17" s="91">
        <v>1140</v>
      </c>
      <c r="H17" s="98">
        <f t="shared" si="2"/>
        <v>0.19826086956521738</v>
      </c>
      <c r="I17" s="94">
        <v>17</v>
      </c>
      <c r="J17" s="77"/>
      <c r="K17" s="33"/>
    </row>
    <row r="18" spans="1:11" ht="21.75" customHeight="1">
      <c r="A18" s="18"/>
      <c r="B18" s="128" t="s">
        <v>61</v>
      </c>
      <c r="C18" s="85">
        <v>15192</v>
      </c>
      <c r="D18" s="86">
        <v>3563</v>
      </c>
      <c r="E18" s="87">
        <f t="shared" si="0"/>
        <v>0.23453133228014744</v>
      </c>
      <c r="F18" s="89">
        <f t="shared" si="1"/>
        <v>579</v>
      </c>
      <c r="G18" s="91">
        <v>560</v>
      </c>
      <c r="H18" s="98">
        <f t="shared" si="2"/>
        <v>0.15717092337917485</v>
      </c>
      <c r="I18" s="94">
        <v>19</v>
      </c>
      <c r="J18" s="77"/>
      <c r="K18" s="33"/>
    </row>
    <row r="19" spans="1:11" ht="21.75" customHeight="1">
      <c r="A19" s="18"/>
      <c r="B19" s="128" t="s">
        <v>62</v>
      </c>
      <c r="C19" s="85">
        <v>3702</v>
      </c>
      <c r="D19" s="86">
        <v>1262</v>
      </c>
      <c r="E19" s="87">
        <f aca="true" t="shared" si="3" ref="E19:E34">D19/C19</f>
        <v>0.3408968125337655</v>
      </c>
      <c r="F19" s="89">
        <f>G19+I19</f>
        <v>262</v>
      </c>
      <c r="G19" s="91">
        <v>260</v>
      </c>
      <c r="H19" s="98">
        <f aca="true" t="shared" si="4" ref="H19:H34">G19/D19</f>
        <v>0.20602218700475436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1984</v>
      </c>
      <c r="D20" s="86">
        <v>848</v>
      </c>
      <c r="E20" s="87">
        <f t="shared" si="3"/>
        <v>0.4274193548387097</v>
      </c>
      <c r="F20" s="89">
        <f aca="true" t="shared" si="5" ref="F20:F36">G20+I20</f>
        <v>197</v>
      </c>
      <c r="G20" s="91">
        <v>193</v>
      </c>
      <c r="H20" s="98">
        <f t="shared" si="4"/>
        <v>0.2275943396226415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1446</v>
      </c>
      <c r="D21" s="86">
        <v>539</v>
      </c>
      <c r="E21" s="87">
        <f>D21/C21</f>
        <v>0.3727524204702628</v>
      </c>
      <c r="F21" s="89">
        <f>G21+I21</f>
        <v>91</v>
      </c>
      <c r="G21" s="91">
        <v>91</v>
      </c>
      <c r="H21" s="98">
        <f>G21/D21</f>
        <v>0.16883116883116883</v>
      </c>
      <c r="I21" s="94">
        <v>0</v>
      </c>
      <c r="J21" s="77"/>
    </row>
    <row r="22" spans="1:10" ht="21.75" customHeight="1">
      <c r="A22" s="18"/>
      <c r="B22" s="128" t="s">
        <v>65</v>
      </c>
      <c r="C22" s="85">
        <v>1378</v>
      </c>
      <c r="D22" s="86">
        <v>703</v>
      </c>
      <c r="E22" s="87">
        <f>D22/C22</f>
        <v>0.5101596516690856</v>
      </c>
      <c r="F22" s="89">
        <f>G22+I22</f>
        <v>154</v>
      </c>
      <c r="G22" s="91">
        <v>150</v>
      </c>
      <c r="H22" s="98">
        <f>G22/D22</f>
        <v>0.21337126600284495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2002</v>
      </c>
      <c r="D23" s="86">
        <v>1083</v>
      </c>
      <c r="E23" s="87">
        <f>D23/C23</f>
        <v>0.5409590409590409</v>
      </c>
      <c r="F23" s="89">
        <f>G23+I23</f>
        <v>297</v>
      </c>
      <c r="G23" s="91">
        <v>295</v>
      </c>
      <c r="H23" s="98">
        <f>G23/D23</f>
        <v>0.2723915050784857</v>
      </c>
      <c r="I23" s="94">
        <v>2</v>
      </c>
      <c r="J23" s="77"/>
    </row>
    <row r="24" spans="1:10" ht="21.75" customHeight="1">
      <c r="A24" s="18"/>
      <c r="B24" s="128" t="s">
        <v>4</v>
      </c>
      <c r="C24" s="85">
        <v>2987</v>
      </c>
      <c r="D24" s="86">
        <v>1220</v>
      </c>
      <c r="E24" s="87">
        <f>D24/C24</f>
        <v>0.40843655841981924</v>
      </c>
      <c r="F24" s="89">
        <f>G24+I24</f>
        <v>239</v>
      </c>
      <c r="G24" s="91">
        <v>235</v>
      </c>
      <c r="H24" s="98">
        <f>G24/D24</f>
        <v>0.19262295081967212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1281</v>
      </c>
      <c r="D25" s="86">
        <v>756</v>
      </c>
      <c r="E25" s="87">
        <f>D25/C25</f>
        <v>0.5901639344262295</v>
      </c>
      <c r="F25" s="89">
        <f t="shared" si="5"/>
        <v>232</v>
      </c>
      <c r="G25" s="91">
        <v>231</v>
      </c>
      <c r="H25" s="98">
        <f t="shared" si="4"/>
        <v>0.3055555555555556</v>
      </c>
      <c r="I25" s="94">
        <v>1</v>
      </c>
      <c r="J25" s="77"/>
      <c r="K25" s="33"/>
    </row>
    <row r="26" spans="1:10" ht="21.75" customHeight="1">
      <c r="A26" s="18"/>
      <c r="B26" s="128" t="s">
        <v>5</v>
      </c>
      <c r="C26" s="85">
        <v>1574</v>
      </c>
      <c r="D26" s="86">
        <v>841</v>
      </c>
      <c r="E26" s="87">
        <f t="shared" si="3"/>
        <v>0.53430749682338</v>
      </c>
      <c r="F26" s="89">
        <f t="shared" si="5"/>
        <v>241</v>
      </c>
      <c r="G26" s="91">
        <v>239</v>
      </c>
      <c r="H26" s="98">
        <f t="shared" si="4"/>
        <v>0.28418549346016647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8763</v>
      </c>
      <c r="D27" s="86">
        <v>3618</v>
      </c>
      <c r="E27" s="87">
        <f t="shared" si="3"/>
        <v>0.4128723040054776</v>
      </c>
      <c r="F27" s="89">
        <f t="shared" si="5"/>
        <v>728</v>
      </c>
      <c r="G27" s="91">
        <v>718</v>
      </c>
      <c r="H27" s="98">
        <f t="shared" si="4"/>
        <v>0.1984521835268104</v>
      </c>
      <c r="I27" s="94">
        <v>10</v>
      </c>
      <c r="J27" s="77"/>
    </row>
    <row r="28" spans="1:10" ht="21.75" customHeight="1">
      <c r="A28" s="18"/>
      <c r="B28" s="128" t="s">
        <v>7</v>
      </c>
      <c r="C28" s="85">
        <v>9181</v>
      </c>
      <c r="D28" s="86">
        <v>3219</v>
      </c>
      <c r="E28" s="87">
        <f t="shared" si="3"/>
        <v>0.3506154013723995</v>
      </c>
      <c r="F28" s="89">
        <f t="shared" si="5"/>
        <v>694</v>
      </c>
      <c r="G28" s="91">
        <v>681</v>
      </c>
      <c r="H28" s="98">
        <f t="shared" si="4"/>
        <v>0.21155638397017706</v>
      </c>
      <c r="I28" s="94">
        <v>13</v>
      </c>
      <c r="J28" s="77"/>
    </row>
    <row r="29" spans="1:11" ht="21.75" customHeight="1">
      <c r="A29" s="18"/>
      <c r="B29" s="128" t="s">
        <v>8</v>
      </c>
      <c r="C29" s="85">
        <v>9146</v>
      </c>
      <c r="D29" s="86">
        <v>2662</v>
      </c>
      <c r="E29" s="87">
        <f t="shared" si="3"/>
        <v>0.29105619943144545</v>
      </c>
      <c r="F29" s="89">
        <f t="shared" si="5"/>
        <v>513</v>
      </c>
      <c r="G29" s="91">
        <v>496</v>
      </c>
      <c r="H29" s="98">
        <f t="shared" si="4"/>
        <v>0.18632607062359127</v>
      </c>
      <c r="I29" s="94">
        <v>17</v>
      </c>
      <c r="J29" s="77"/>
      <c r="K29" s="33"/>
    </row>
    <row r="30" spans="1:10" ht="21.75" customHeight="1">
      <c r="A30" s="18"/>
      <c r="B30" s="128" t="s">
        <v>9</v>
      </c>
      <c r="C30" s="85">
        <v>3605</v>
      </c>
      <c r="D30" s="86">
        <v>1599</v>
      </c>
      <c r="E30" s="87">
        <f t="shared" si="3"/>
        <v>0.4435506241331484</v>
      </c>
      <c r="F30" s="89">
        <f t="shared" si="5"/>
        <v>376</v>
      </c>
      <c r="G30" s="91">
        <v>372</v>
      </c>
      <c r="H30" s="98">
        <f t="shared" si="4"/>
        <v>0.2326454033771107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3328</v>
      </c>
      <c r="D31" s="86">
        <v>1509</v>
      </c>
      <c r="E31" s="87">
        <f t="shared" si="3"/>
        <v>0.4534254807692308</v>
      </c>
      <c r="F31" s="89">
        <f t="shared" si="5"/>
        <v>319</v>
      </c>
      <c r="G31" s="91">
        <v>315</v>
      </c>
      <c r="H31" s="98">
        <f t="shared" si="4"/>
        <v>0.20874751491053678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6159</v>
      </c>
      <c r="D32" s="86">
        <v>2371</v>
      </c>
      <c r="E32" s="87">
        <f t="shared" si="3"/>
        <v>0.3849650917356714</v>
      </c>
      <c r="F32" s="89">
        <f t="shared" si="5"/>
        <v>465</v>
      </c>
      <c r="G32" s="91">
        <v>454</v>
      </c>
      <c r="H32" s="98">
        <f t="shared" si="4"/>
        <v>0.19148038802193168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2449</v>
      </c>
      <c r="D33" s="86">
        <v>948</v>
      </c>
      <c r="E33" s="87">
        <f t="shared" si="3"/>
        <v>0.3870967741935484</v>
      </c>
      <c r="F33" s="89">
        <f t="shared" si="5"/>
        <v>208</v>
      </c>
      <c r="G33" s="91">
        <v>202</v>
      </c>
      <c r="H33" s="98">
        <f t="shared" si="4"/>
        <v>0.21308016877637131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5162</v>
      </c>
      <c r="D34" s="86">
        <v>1934</v>
      </c>
      <c r="E34" s="87">
        <f t="shared" si="3"/>
        <v>0.37466098411468424</v>
      </c>
      <c r="F34" s="89">
        <f t="shared" si="5"/>
        <v>425</v>
      </c>
      <c r="G34" s="91">
        <v>424</v>
      </c>
      <c r="H34" s="98">
        <f t="shared" si="4"/>
        <v>0.21923474663908996</v>
      </c>
      <c r="I34" s="94">
        <v>1</v>
      </c>
      <c r="J34" s="77"/>
    </row>
    <row r="35" spans="1:10" ht="21.75" customHeight="1">
      <c r="A35" s="18"/>
      <c r="B35" s="128" t="s">
        <v>14</v>
      </c>
      <c r="C35" s="85">
        <v>2294</v>
      </c>
      <c r="D35" s="86">
        <v>1097</v>
      </c>
      <c r="E35" s="87">
        <f>D35/C35</f>
        <v>0.478204010462075</v>
      </c>
      <c r="F35" s="89">
        <f>G35+I35</f>
        <v>211</v>
      </c>
      <c r="G35" s="91">
        <v>208</v>
      </c>
      <c r="H35" s="98">
        <f>G35/D35</f>
        <v>0.18960802187784867</v>
      </c>
      <c r="I35" s="94">
        <v>3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 t="shared" si="5"/>
        <v>175</v>
      </c>
      <c r="G36" s="92">
        <v>171</v>
      </c>
      <c r="H36" s="133" t="s">
        <v>67</v>
      </c>
      <c r="I36" s="95">
        <v>4</v>
      </c>
      <c r="J36" s="77"/>
    </row>
    <row r="37" spans="2:9" ht="21.75" customHeight="1">
      <c r="B37" s="183"/>
      <c r="C37" s="184"/>
      <c r="D37" s="184"/>
      <c r="E37" s="184"/>
      <c r="F37" s="184"/>
      <c r="G37" s="184"/>
      <c r="H37" s="184"/>
      <c r="I37" s="184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ki3653</dc:creator>
  <cp:keywords/>
  <dc:description/>
  <cp:lastModifiedBy>arakawa takako</cp:lastModifiedBy>
  <cp:lastPrinted>2022-11-07T05:49:14Z</cp:lastPrinted>
  <dcterms:created xsi:type="dcterms:W3CDTF">2001-04-04T12:31:28Z</dcterms:created>
  <dcterms:modified xsi:type="dcterms:W3CDTF">2022-11-07T06:21:18Z</dcterms:modified>
  <cp:category/>
  <cp:version/>
  <cp:contentType/>
  <cp:contentStatus/>
</cp:coreProperties>
</file>