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認定状況" sheetId="1" r:id="rId1"/>
    <sheet name="区別" sheetId="2" r:id="rId2"/>
  </sheets>
  <definedNames>
    <definedName name="_xlnm.Print_Area" localSheetId="1">'区別'!$A$1:$I$37</definedName>
    <definedName name="_xlnm.Print_Area" localSheetId="0">'認定状況'!$B$1:$K$47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<sst xmlns="http://schemas.openxmlformats.org/spreadsheetml/2006/main" count="88" uniqueCount="71">
  <si>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</si>
  <si>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</si>
  <si>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</si>
  <si>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</si>
  <si>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</si>
  <si>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</si>
  <si>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</si>
  <si>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</si>
  <si>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</si>
  <si>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</si>
  <si>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</si>
  <si>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</si>
  <si>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</si>
  <si>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</si>
  <si>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</si>
  <si>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</si>
  <si>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</si>
  <si>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</si>
  <si>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</si>
  <si>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</si>
  <si>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</si>
  <si>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</si>
  <si>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</si>
  <si>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</si>
  <si>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</si>
  <si>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</si>
  <si>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</si>
  <si>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</si>
  <si>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</si>
  <si>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</si>
  <si>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</si>
  <si>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</si>
  <si>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</si>
  <si>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</si>
  <si>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</si>
  <si>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</si>
  <si>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</si>
  <si>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</si>
  <si>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</si>
  <si>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</si>
  <si>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</si>
  <si>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</si>
  <si>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</si>
  <si>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</si>
  <si>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</si>
  <si>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</si>
  <si>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</si>
  <si>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</si>
  <si>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</si>
  <si>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</si>
  <si>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</si>
  <si>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</si>
  <si>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</si>
  <si>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</si>
  <si>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</si>
  <si>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</si>
  <si>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</si>
  <si>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</si>
  <si>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</si>
  <si>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</si>
  <si>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</si>
  <si>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</si>
  <si>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</si>
  <si>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</si>
  <si>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</si>
  <si>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</si>
  <si>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</si>
  <si>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</si>
  <si>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</si>
  <si>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令和4年11月30日現在</t>
  </si>
  <si>
    <t>令和4年11月30日現在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</si>
</sst>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2" fillId="0" borderId="0" xfId="0" applyFont="1" applyFill="1" applyAlignment="1">
      <alignment/>
    </xf>
    <xf numFmtId="10" fontId="52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3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182" fontId="54" fillId="0" borderId="0" xfId="0" applyNumberFormat="1" applyFont="1" applyFill="1" applyAlignment="1">
      <alignment/>
    </xf>
    <xf numFmtId="182" fontId="56" fillId="0" borderId="20" xfId="0" applyNumberFormat="1" applyFont="1" applyFill="1" applyBorder="1" applyAlignment="1">
      <alignment horizontal="right" vertical="center"/>
    </xf>
    <xf numFmtId="182" fontId="56" fillId="0" borderId="10" xfId="0" applyNumberFormat="1" applyFont="1" applyFill="1" applyBorder="1" applyAlignment="1">
      <alignment horizontal="right" vertical="center"/>
    </xf>
    <xf numFmtId="10" fontId="56" fillId="0" borderId="31" xfId="0" applyNumberFormat="1" applyFont="1" applyFill="1" applyBorder="1" applyAlignment="1">
      <alignment horizontal="right" vertical="center"/>
    </xf>
    <xf numFmtId="10" fontId="56" fillId="0" borderId="20" xfId="0" applyNumberFormat="1" applyFont="1" applyFill="1" applyBorder="1" applyAlignment="1">
      <alignment horizontal="right" vertical="center"/>
    </xf>
    <xf numFmtId="182" fontId="57" fillId="0" borderId="32" xfId="48" applyNumberFormat="1" applyFont="1" applyFill="1" applyBorder="1" applyAlignment="1">
      <alignment horizontal="right" vertical="center"/>
    </xf>
    <xf numFmtId="182" fontId="57" fillId="0" borderId="33" xfId="0" applyNumberFormat="1" applyFont="1" applyFill="1" applyBorder="1" applyAlignment="1">
      <alignment horizontal="right" vertical="center"/>
    </xf>
    <xf numFmtId="10" fontId="57" fillId="0" borderId="15" xfId="0" applyNumberFormat="1" applyFont="1" applyFill="1" applyBorder="1" applyAlignment="1">
      <alignment horizontal="right" vertical="center"/>
    </xf>
    <xf numFmtId="182" fontId="57" fillId="0" borderId="16" xfId="48" applyNumberFormat="1" applyFont="1" applyFill="1" applyBorder="1" applyAlignment="1">
      <alignment horizontal="right" vertical="center"/>
    </xf>
    <xf numFmtId="182" fontId="57" fillId="0" borderId="34" xfId="0" applyNumberFormat="1" applyFont="1" applyFill="1" applyBorder="1" applyAlignment="1">
      <alignment horizontal="right" vertical="center"/>
    </xf>
    <xf numFmtId="10" fontId="57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8" fillId="0" borderId="51" xfId="0" applyNumberFormat="1" applyFont="1" applyBorder="1" applyAlignment="1">
      <alignment vertical="center"/>
    </xf>
    <xf numFmtId="182" fontId="58" fillId="0" borderId="30" xfId="0" applyNumberFormat="1" applyFont="1" applyBorder="1" applyAlignment="1">
      <alignment vertical="center"/>
    </xf>
    <xf numFmtId="182" fontId="58" fillId="0" borderId="52" xfId="0" applyNumberFormat="1" applyFont="1" applyBorder="1" applyAlignment="1">
      <alignment vertical="center"/>
    </xf>
    <xf numFmtId="10" fontId="5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7" fillId="0" borderId="36" xfId="48" applyNumberFormat="1" applyFont="1" applyFill="1" applyBorder="1" applyAlignment="1">
      <alignment horizontal="center" vertical="center"/>
    </xf>
    <xf numFmtId="182" fontId="57" fillId="0" borderId="53" xfId="0" applyNumberFormat="1" applyFont="1" applyFill="1" applyBorder="1" applyAlignment="1">
      <alignment horizontal="center" vertical="center"/>
    </xf>
    <xf numFmtId="10" fontId="57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5" fillId="0" borderId="0" xfId="0" applyNumberFormat="1" applyFont="1" applyFill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79" fontId="57" fillId="0" borderId="20" xfId="0" applyNumberFormat="1" applyFont="1" applyBorder="1" applyAlignment="1">
      <alignment horizontal="center" vertical="center"/>
    </xf>
    <xf numFmtId="179" fontId="57" fillId="0" borderId="10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64" xfId="0" applyNumberFormat="1" applyFont="1" applyFill="1" applyBorder="1" applyAlignment="1">
      <alignment horizontal="center" vertical="center"/>
    </xf>
    <xf numFmtId="182" fontId="2" fillId="0" borderId="6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55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1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4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5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6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7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66675</xdr:colOff>
      <xdr:row>33</xdr:row>
      <xdr:rowOff>142875</xdr:rowOff>
    </xdr:from>
    <xdr:to>
      <xdr:col>2</xdr:col>
      <xdr:colOff>485775</xdr:colOff>
      <xdr:row>44</xdr:row>
      <xdr:rowOff>66675</xdr:rowOff>
    </xdr:to>
    <xdr:sp>
      <xdr:nvSpPr>
        <xdr:cNvPr id="8" name="Rectangle 334"/>
        <xdr:cNvSpPr>
          <a:spLocks/>
        </xdr:cNvSpPr>
      </xdr:nvSpPr>
      <xdr:spPr>
        <a:xfrm>
          <a:off x="581025" y="7191375"/>
          <a:ext cx="419100" cy="2657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123825</xdr:colOff>
      <xdr:row>33</xdr:row>
      <xdr:rowOff>38100</xdr:rowOff>
    </xdr:from>
    <xdr:to>
      <xdr:col>10</xdr:col>
      <xdr:colOff>628650</xdr:colOff>
      <xdr:row>46</xdr:row>
      <xdr:rowOff>180975</xdr:rowOff>
    </xdr:to>
    <xdr:pic>
      <xdr:nvPicPr>
        <xdr:cNvPr id="1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6600"/>
          <a:ext cx="63246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76" t="s">
        <v>35</v>
      </c>
      <c r="C2" s="176"/>
      <c r="D2" s="176"/>
      <c r="E2" s="176"/>
      <c r="F2" s="176"/>
      <c r="G2" s="176"/>
      <c r="H2" s="176"/>
      <c r="I2" s="176"/>
      <c r="J2" s="176"/>
      <c r="K2" s="17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77" t="s">
        <v>69</v>
      </c>
      <c r="C3" s="177"/>
      <c r="D3" s="177"/>
      <c r="E3" s="177"/>
      <c r="F3" s="177"/>
      <c r="G3" s="177"/>
      <c r="H3" s="177"/>
      <c r="I3" s="177"/>
      <c r="J3" s="177"/>
      <c r="K3" s="17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58" t="s">
        <v>37</v>
      </c>
      <c r="J4" s="158"/>
      <c r="K4" s="158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60" t="s">
        <v>2</v>
      </c>
      <c r="D5" s="164"/>
      <c r="E5" s="148" t="s">
        <v>38</v>
      </c>
      <c r="F5" s="181"/>
      <c r="G5" s="181"/>
      <c r="H5" s="181"/>
      <c r="I5" s="181"/>
      <c r="J5" s="73"/>
      <c r="K5" s="144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79"/>
      <c r="D6" s="180"/>
      <c r="E6" s="179" t="s">
        <v>23</v>
      </c>
      <c r="F6" s="169"/>
      <c r="G6" s="169" t="s">
        <v>39</v>
      </c>
      <c r="H6" s="169"/>
      <c r="I6" s="170" t="s">
        <v>25</v>
      </c>
      <c r="J6" s="171"/>
      <c r="K6" s="145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74">
        <v>185089</v>
      </c>
      <c r="D7" s="142"/>
      <c r="E7" s="174">
        <v>28946</v>
      </c>
      <c r="F7" s="142"/>
      <c r="G7" s="175">
        <v>32865</v>
      </c>
      <c r="H7" s="175"/>
      <c r="I7" s="142">
        <f>E7+G7</f>
        <v>61811</v>
      </c>
      <c r="J7" s="143"/>
      <c r="K7" s="134">
        <f>I7/C7</f>
        <v>0.33395285511294565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58" t="str">
        <f>I4</f>
        <v> </v>
      </c>
      <c r="J9" s="158"/>
      <c r="K9" s="158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78" t="s">
        <v>23</v>
      </c>
      <c r="D10" s="178"/>
      <c r="E10" s="178"/>
      <c r="F10" s="178" t="s">
        <v>24</v>
      </c>
      <c r="G10" s="178"/>
      <c r="H10" s="178"/>
      <c r="I10" s="182" t="s">
        <v>25</v>
      </c>
      <c r="J10" s="183"/>
      <c r="K10" s="155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72">
        <v>28850</v>
      </c>
      <c r="D11" s="172"/>
      <c r="E11" s="172"/>
      <c r="F11" s="172">
        <v>32829</v>
      </c>
      <c r="G11" s="172"/>
      <c r="H11" s="172"/>
      <c r="I11" s="138">
        <f>SUM(C11:H11)</f>
        <v>61679</v>
      </c>
      <c r="J11" s="173"/>
      <c r="K11" s="139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7" t="s">
        <v>34</v>
      </c>
      <c r="C13" s="157"/>
      <c r="D13" s="157"/>
      <c r="E13" s="157"/>
      <c r="I13" s="158" t="str">
        <f>I4</f>
        <v> </v>
      </c>
      <c r="J13" s="158"/>
      <c r="K13" s="158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8"/>
      <c r="D14" s="160" t="s">
        <v>26</v>
      </c>
      <c r="E14" s="161"/>
      <c r="F14" s="161"/>
      <c r="G14" s="162"/>
      <c r="H14" s="163" t="s">
        <v>27</v>
      </c>
      <c r="I14" s="164"/>
      <c r="J14" s="148" t="s">
        <v>25</v>
      </c>
      <c r="K14" s="149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59"/>
      <c r="D15" s="165" t="s">
        <v>23</v>
      </c>
      <c r="E15" s="166"/>
      <c r="F15" s="165" t="s">
        <v>39</v>
      </c>
      <c r="G15" s="167"/>
      <c r="H15" s="168" t="s">
        <v>28</v>
      </c>
      <c r="I15" s="166"/>
      <c r="J15" s="150"/>
      <c r="K15" s="151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59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144</v>
      </c>
      <c r="E17" s="100">
        <f aca="true" t="shared" si="0" ref="E17:E23">D17/$D$24</f>
        <v>0.11285266457680251</v>
      </c>
      <c r="F17" s="99">
        <v>933</v>
      </c>
      <c r="G17" s="101">
        <f aca="true" t="shared" si="1" ref="G17:G23">F17/$F$24</f>
        <v>0.08391042359924454</v>
      </c>
      <c r="H17" s="102">
        <v>12</v>
      </c>
      <c r="I17" s="103">
        <f aca="true" t="shared" si="2" ref="I17:I23">H17/$H$24</f>
        <v>0.05429864253393665</v>
      </c>
      <c r="J17" s="104">
        <f>D17+F17+H17</f>
        <v>1089</v>
      </c>
      <c r="K17" s="105">
        <f aca="true" t="shared" si="3" ref="K17:K23">J17/$J$24</f>
        <v>0.08631896005072923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243</v>
      </c>
      <c r="E18" s="107">
        <f t="shared" si="0"/>
        <v>0.19043887147335423</v>
      </c>
      <c r="F18" s="106">
        <v>1710</v>
      </c>
      <c r="G18" s="108">
        <f t="shared" si="1"/>
        <v>0.15379080852594657</v>
      </c>
      <c r="H18" s="109">
        <v>40</v>
      </c>
      <c r="I18" s="108">
        <f t="shared" si="2"/>
        <v>0.18099547511312217</v>
      </c>
      <c r="J18" s="110">
        <f aca="true" t="shared" si="4" ref="J18:J23">D18+F18+H18</f>
        <v>1993</v>
      </c>
      <c r="K18" s="111">
        <f t="shared" si="3"/>
        <v>0.15797400126823083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228</v>
      </c>
      <c r="E19" s="107">
        <f t="shared" si="0"/>
        <v>0.1786833855799373</v>
      </c>
      <c r="F19" s="112">
        <v>2299</v>
      </c>
      <c r="G19" s="108">
        <f t="shared" si="1"/>
        <v>0.20676319812932817</v>
      </c>
      <c r="H19" s="113">
        <v>17</v>
      </c>
      <c r="I19" s="108">
        <f t="shared" si="2"/>
        <v>0.07692307692307693</v>
      </c>
      <c r="J19" s="112">
        <f t="shared" si="4"/>
        <v>2544</v>
      </c>
      <c r="K19" s="111">
        <f t="shared" si="3"/>
        <v>0.20164870006341154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235</v>
      </c>
      <c r="E20" s="107">
        <f t="shared" si="0"/>
        <v>0.1841692789968652</v>
      </c>
      <c r="F20" s="112">
        <v>2002</v>
      </c>
      <c r="G20" s="108">
        <f t="shared" si="1"/>
        <v>0.18005216296429535</v>
      </c>
      <c r="H20" s="113">
        <v>45</v>
      </c>
      <c r="I20" s="108">
        <f t="shared" si="2"/>
        <v>0.20361990950226244</v>
      </c>
      <c r="J20" s="112">
        <f t="shared" si="4"/>
        <v>2282</v>
      </c>
      <c r="K20" s="111">
        <f t="shared" si="3"/>
        <v>0.18088142041851618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152</v>
      </c>
      <c r="E21" s="107">
        <f t="shared" si="0"/>
        <v>0.11912225705329153</v>
      </c>
      <c r="F21" s="112">
        <v>1560</v>
      </c>
      <c r="G21" s="108">
        <f t="shared" si="1"/>
        <v>0.14030038672542494</v>
      </c>
      <c r="H21" s="113">
        <v>47</v>
      </c>
      <c r="I21" s="108">
        <f t="shared" si="2"/>
        <v>0.21266968325791855</v>
      </c>
      <c r="J21" s="112">
        <f t="shared" si="4"/>
        <v>1759</v>
      </c>
      <c r="K21" s="111">
        <f t="shared" si="3"/>
        <v>0.13942612555485098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154</v>
      </c>
      <c r="E22" s="107">
        <f t="shared" si="0"/>
        <v>0.1206896551724138</v>
      </c>
      <c r="F22" s="112">
        <v>1641</v>
      </c>
      <c r="G22" s="108">
        <f t="shared" si="1"/>
        <v>0.14758521449770662</v>
      </c>
      <c r="H22" s="113">
        <v>28</v>
      </c>
      <c r="I22" s="108">
        <f t="shared" si="2"/>
        <v>0.12669683257918551</v>
      </c>
      <c r="J22" s="112">
        <f t="shared" si="4"/>
        <v>1823</v>
      </c>
      <c r="K22" s="111">
        <f t="shared" si="3"/>
        <v>0.1444990488268865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120</v>
      </c>
      <c r="E23" s="107">
        <f t="shared" si="0"/>
        <v>0.09404388714733543</v>
      </c>
      <c r="F23" s="114">
        <v>974</v>
      </c>
      <c r="G23" s="108">
        <f t="shared" si="1"/>
        <v>0.08759780555805378</v>
      </c>
      <c r="H23" s="115">
        <v>32</v>
      </c>
      <c r="I23" s="108">
        <f t="shared" si="2"/>
        <v>0.14479638009049775</v>
      </c>
      <c r="J23" s="114">
        <f t="shared" si="4"/>
        <v>1126</v>
      </c>
      <c r="K23" s="111">
        <f t="shared" si="3"/>
        <v>0.08925174381737476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1276</v>
      </c>
      <c r="E24" s="117">
        <f>D24/J24</f>
        <v>0.10114140773620799</v>
      </c>
      <c r="F24" s="116">
        <f>SUM(F17:F23)</f>
        <v>11119</v>
      </c>
      <c r="G24" s="117">
        <f>+F24/J24</f>
        <v>0.8813411540900444</v>
      </c>
      <c r="H24" s="118">
        <f>SUM(H17:H23)</f>
        <v>221</v>
      </c>
      <c r="I24" s="117">
        <f>+H24/J24</f>
        <v>0.017517438173747624</v>
      </c>
      <c r="J24" s="118">
        <f>SUM(J17:J23)</f>
        <v>12616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36">
        <f>(D24+F24)/I11</f>
        <v>0.20095980803839233</v>
      </c>
      <c r="E25" s="137"/>
      <c r="F25" s="137"/>
      <c r="G25" s="137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38">
        <v>59</v>
      </c>
      <c r="E27" s="139"/>
      <c r="F27" s="138">
        <v>531</v>
      </c>
      <c r="G27" s="139"/>
      <c r="H27" s="152"/>
      <c r="I27" s="153"/>
      <c r="J27" s="138">
        <f>D27+F27</f>
        <v>590</v>
      </c>
      <c r="K27" s="139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38">
        <f>D24+D27</f>
        <v>1335</v>
      </c>
      <c r="E29" s="139"/>
      <c r="F29" s="138">
        <f>F27+F24</f>
        <v>11650</v>
      </c>
      <c r="G29" s="139"/>
      <c r="H29" s="138">
        <f>H24</f>
        <v>221</v>
      </c>
      <c r="I29" s="155"/>
      <c r="J29" s="138">
        <f>J24+J27</f>
        <v>13206</v>
      </c>
      <c r="K29" s="139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56">
        <f>D29/E7</f>
        <v>0.04612036205347889</v>
      </c>
      <c r="E30" s="156"/>
      <c r="F30" s="156">
        <f>F29/G7</f>
        <v>0.3544804503270957</v>
      </c>
      <c r="G30" s="156"/>
      <c r="H30" s="140">
        <f>H29/60269</f>
        <v>0.0036668934277987023</v>
      </c>
      <c r="I30" s="141"/>
      <c r="J30" s="146"/>
      <c r="K30" s="147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54"/>
      <c r="E34" s="154"/>
      <c r="F34" s="154"/>
      <c r="G34" s="154"/>
      <c r="H34" s="154"/>
      <c r="I34" s="154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  <mergeCell ref="G6:H6"/>
    <mergeCell ref="I6:J6"/>
    <mergeCell ref="C11:E11"/>
    <mergeCell ref="F11:H11"/>
    <mergeCell ref="I11:K11"/>
    <mergeCell ref="C7:D7"/>
    <mergeCell ref="E7:F7"/>
    <mergeCell ref="G7:H7"/>
    <mergeCell ref="B13:E13"/>
    <mergeCell ref="I13:K13"/>
    <mergeCell ref="C14:C16"/>
    <mergeCell ref="D14:G14"/>
    <mergeCell ref="H14:I14"/>
    <mergeCell ref="D15:E15"/>
    <mergeCell ref="F15:G15"/>
    <mergeCell ref="H15:I15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185089</v>
      </c>
      <c r="D7" s="78">
        <f>SUM(D8:D35)</f>
        <v>61811</v>
      </c>
      <c r="E7" s="81">
        <f>D7/C7</f>
        <v>0.33395285511294565</v>
      </c>
      <c r="F7" s="79">
        <f>G7+I7</f>
        <v>12616</v>
      </c>
      <c r="G7" s="79">
        <f>'認定状況'!D24+'認定状況'!F24</f>
        <v>12395</v>
      </c>
      <c r="H7" s="80">
        <f>G7/D7</f>
        <v>0.20053064988432479</v>
      </c>
      <c r="I7" s="78">
        <f>'認定状況'!H24</f>
        <v>221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26653</v>
      </c>
      <c r="D8" s="83">
        <v>9499</v>
      </c>
      <c r="E8" s="84">
        <f>D8/C8</f>
        <v>0.3563951525156643</v>
      </c>
      <c r="F8" s="89">
        <f>G8+I8</f>
        <v>1974</v>
      </c>
      <c r="G8" s="93">
        <v>1945</v>
      </c>
      <c r="H8" s="97">
        <f>G8/D8</f>
        <v>0.20475839562059164</v>
      </c>
      <c r="I8" s="96">
        <v>29</v>
      </c>
      <c r="J8" s="77"/>
    </row>
    <row r="9" spans="1:11" ht="21.75" customHeight="1">
      <c r="A9" s="18"/>
      <c r="B9" s="128" t="s">
        <v>53</v>
      </c>
      <c r="C9" s="85">
        <v>9081</v>
      </c>
      <c r="D9" s="86">
        <v>2568</v>
      </c>
      <c r="E9" s="87">
        <f aca="true" t="shared" si="0" ref="E9:E18">D9/C9</f>
        <v>0.28278823918070695</v>
      </c>
      <c r="F9" s="89">
        <f aca="true" t="shared" si="1" ref="F9:F18">G9+I9</f>
        <v>465</v>
      </c>
      <c r="G9" s="91">
        <v>454</v>
      </c>
      <c r="H9" s="98">
        <f aca="true" t="shared" si="2" ref="H9:H18">G9/D9</f>
        <v>0.17679127725856697</v>
      </c>
      <c r="I9" s="94">
        <v>11</v>
      </c>
      <c r="J9" s="77"/>
      <c r="K9" s="33"/>
    </row>
    <row r="10" spans="1:11" ht="21.75" customHeight="1">
      <c r="A10" s="18"/>
      <c r="B10" s="128" t="s">
        <v>54</v>
      </c>
      <c r="C10" s="85">
        <v>13802</v>
      </c>
      <c r="D10" s="86">
        <v>4215</v>
      </c>
      <c r="E10" s="87">
        <f t="shared" si="0"/>
        <v>0.3053905231125924</v>
      </c>
      <c r="F10" s="89">
        <f t="shared" si="1"/>
        <v>822</v>
      </c>
      <c r="G10" s="91">
        <v>808</v>
      </c>
      <c r="H10" s="98">
        <f t="shared" si="2"/>
        <v>0.19169632265717676</v>
      </c>
      <c r="I10" s="94">
        <v>14</v>
      </c>
      <c r="J10" s="77"/>
      <c r="K10" s="33"/>
    </row>
    <row r="11" spans="1:11" ht="21.75" customHeight="1">
      <c r="A11" s="18"/>
      <c r="B11" s="128" t="s">
        <v>55</v>
      </c>
      <c r="C11" s="85">
        <v>22602</v>
      </c>
      <c r="D11" s="86">
        <v>5249</v>
      </c>
      <c r="E11" s="87">
        <f t="shared" si="0"/>
        <v>0.23223608530218565</v>
      </c>
      <c r="F11" s="89">
        <f t="shared" si="1"/>
        <v>829</v>
      </c>
      <c r="G11" s="91">
        <v>808</v>
      </c>
      <c r="H11" s="98">
        <f t="shared" si="2"/>
        <v>0.1539340826824157</v>
      </c>
      <c r="I11" s="94">
        <v>21</v>
      </c>
      <c r="J11" s="77"/>
      <c r="K11" s="33"/>
    </row>
    <row r="12" spans="1:11" ht="21.75" customHeight="1">
      <c r="A12" s="18"/>
      <c r="B12" s="128" t="s">
        <v>66</v>
      </c>
      <c r="C12" s="85">
        <v>870</v>
      </c>
      <c r="D12" s="86">
        <v>411</v>
      </c>
      <c r="E12" s="87">
        <f t="shared" si="0"/>
        <v>0.4724137931034483</v>
      </c>
      <c r="F12" s="89">
        <f t="shared" si="1"/>
        <v>172</v>
      </c>
      <c r="G12" s="91">
        <v>169</v>
      </c>
      <c r="H12" s="98">
        <f t="shared" si="2"/>
        <v>0.41119221411192214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4703</v>
      </c>
      <c r="D13" s="86">
        <v>1575</v>
      </c>
      <c r="E13" s="87">
        <f t="shared" si="0"/>
        <v>0.33489262173081014</v>
      </c>
      <c r="F13" s="89">
        <f t="shared" si="1"/>
        <v>265</v>
      </c>
      <c r="G13" s="91">
        <v>262</v>
      </c>
      <c r="H13" s="98">
        <f t="shared" si="2"/>
        <v>0.16634920634920636</v>
      </c>
      <c r="I13" s="94">
        <v>3</v>
      </c>
      <c r="J13" s="77"/>
      <c r="K13" s="33"/>
    </row>
    <row r="14" spans="1:11" ht="21.75" customHeight="1">
      <c r="A14" s="18"/>
      <c r="B14" s="128" t="s">
        <v>57</v>
      </c>
      <c r="C14" s="85">
        <v>1242</v>
      </c>
      <c r="D14" s="86">
        <v>432</v>
      </c>
      <c r="E14" s="87">
        <f t="shared" si="0"/>
        <v>0.34782608695652173</v>
      </c>
      <c r="F14" s="89">
        <f t="shared" si="1"/>
        <v>100</v>
      </c>
      <c r="G14" s="91">
        <v>99</v>
      </c>
      <c r="H14" s="98">
        <f t="shared" si="2"/>
        <v>0.22916666666666666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6114</v>
      </c>
      <c r="D15" s="86">
        <v>1842</v>
      </c>
      <c r="E15" s="87">
        <f t="shared" si="0"/>
        <v>0.3012757605495584</v>
      </c>
      <c r="F15" s="89">
        <f t="shared" si="1"/>
        <v>351</v>
      </c>
      <c r="G15" s="91">
        <v>341</v>
      </c>
      <c r="H15" s="98">
        <f t="shared" si="2"/>
        <v>0.18512486427795874</v>
      </c>
      <c r="I15" s="94">
        <v>10</v>
      </c>
      <c r="J15" s="77"/>
      <c r="K15" s="33"/>
    </row>
    <row r="16" spans="1:11" ht="21.75" customHeight="1">
      <c r="A16" s="18"/>
      <c r="B16" s="128" t="s">
        <v>59</v>
      </c>
      <c r="C16" s="85">
        <v>1265</v>
      </c>
      <c r="D16" s="86">
        <v>550</v>
      </c>
      <c r="E16" s="87">
        <f t="shared" si="0"/>
        <v>0.43478260869565216</v>
      </c>
      <c r="F16" s="89">
        <f t="shared" si="1"/>
        <v>115</v>
      </c>
      <c r="G16" s="91">
        <v>114</v>
      </c>
      <c r="H16" s="98">
        <f t="shared" si="2"/>
        <v>0.20727272727272728</v>
      </c>
      <c r="I16" s="94">
        <v>1</v>
      </c>
      <c r="J16" s="77"/>
      <c r="K16" s="33"/>
    </row>
    <row r="17" spans="1:11" ht="21.75" customHeight="1">
      <c r="A17" s="18"/>
      <c r="B17" s="128" t="s">
        <v>60</v>
      </c>
      <c r="C17" s="85">
        <v>17224</v>
      </c>
      <c r="D17" s="86">
        <v>5743</v>
      </c>
      <c r="E17" s="87">
        <f t="shared" si="0"/>
        <v>0.33343009753831865</v>
      </c>
      <c r="F17" s="89">
        <f t="shared" si="1"/>
        <v>1160</v>
      </c>
      <c r="G17" s="91">
        <v>1143</v>
      </c>
      <c r="H17" s="98">
        <f t="shared" si="2"/>
        <v>0.19902489987811248</v>
      </c>
      <c r="I17" s="94">
        <v>17</v>
      </c>
      <c r="J17" s="77"/>
      <c r="K17" s="33"/>
    </row>
    <row r="18" spans="1:11" ht="21.75" customHeight="1">
      <c r="A18" s="18"/>
      <c r="B18" s="128" t="s">
        <v>61</v>
      </c>
      <c r="C18" s="85">
        <v>15199</v>
      </c>
      <c r="D18" s="86">
        <v>3558</v>
      </c>
      <c r="E18" s="87">
        <f t="shared" si="0"/>
        <v>0.23409434831238898</v>
      </c>
      <c r="F18" s="89">
        <f t="shared" si="1"/>
        <v>566</v>
      </c>
      <c r="G18" s="91">
        <v>548</v>
      </c>
      <c r="H18" s="98">
        <f t="shared" si="2"/>
        <v>0.15401911186059583</v>
      </c>
      <c r="I18" s="94">
        <v>18</v>
      </c>
      <c r="J18" s="77"/>
      <c r="K18" s="33"/>
    </row>
    <row r="19" spans="1:11" ht="21.75" customHeight="1">
      <c r="A19" s="18"/>
      <c r="B19" s="128" t="s">
        <v>62</v>
      </c>
      <c r="C19" s="85">
        <v>3696</v>
      </c>
      <c r="D19" s="86">
        <v>1257</v>
      </c>
      <c r="E19" s="87">
        <f aca="true" t="shared" si="3" ref="E19:E34">D19/C19</f>
        <v>0.3400974025974026</v>
      </c>
      <c r="F19" s="89">
        <f>G19+I19</f>
        <v>261</v>
      </c>
      <c r="G19" s="91">
        <v>259</v>
      </c>
      <c r="H19" s="98">
        <f aca="true" t="shared" si="4" ref="H19:H34">G19/D19</f>
        <v>0.2060461416070008</v>
      </c>
      <c r="I19" s="94">
        <v>2</v>
      </c>
      <c r="J19" s="77"/>
      <c r="K19" s="33"/>
    </row>
    <row r="20" spans="1:10" ht="21.75" customHeight="1">
      <c r="A20" s="18"/>
      <c r="B20" s="128" t="s">
        <v>63</v>
      </c>
      <c r="C20" s="85">
        <v>1983</v>
      </c>
      <c r="D20" s="86">
        <v>851</v>
      </c>
      <c r="E20" s="87">
        <f t="shared" si="3"/>
        <v>0.4291477559253656</v>
      </c>
      <c r="F20" s="89">
        <f aca="true" t="shared" si="5" ref="F20:F36">G20+I20</f>
        <v>198</v>
      </c>
      <c r="G20" s="91">
        <v>194</v>
      </c>
      <c r="H20" s="98">
        <f t="shared" si="4"/>
        <v>0.22796709753231492</v>
      </c>
      <c r="I20" s="94">
        <v>4</v>
      </c>
      <c r="J20" s="77"/>
    </row>
    <row r="21" spans="1:10" ht="21.75" customHeight="1">
      <c r="A21" s="18"/>
      <c r="B21" s="128" t="s">
        <v>64</v>
      </c>
      <c r="C21" s="85">
        <v>1442</v>
      </c>
      <c r="D21" s="86">
        <v>538</v>
      </c>
      <c r="E21" s="87">
        <f>D21/C21</f>
        <v>0.37309292649098474</v>
      </c>
      <c r="F21" s="89">
        <f>G21+I21</f>
        <v>91</v>
      </c>
      <c r="G21" s="91">
        <v>91</v>
      </c>
      <c r="H21" s="98">
        <f>G21/D21</f>
        <v>0.1691449814126394</v>
      </c>
      <c r="I21" s="94">
        <v>0</v>
      </c>
      <c r="J21" s="77"/>
    </row>
    <row r="22" spans="1:10" ht="21.75" customHeight="1">
      <c r="A22" s="18"/>
      <c r="B22" s="128" t="s">
        <v>65</v>
      </c>
      <c r="C22" s="85">
        <v>1379</v>
      </c>
      <c r="D22" s="86">
        <v>701</v>
      </c>
      <c r="E22" s="87">
        <f>D22/C22</f>
        <v>0.508339376359681</v>
      </c>
      <c r="F22" s="89">
        <f>G22+I22</f>
        <v>153</v>
      </c>
      <c r="G22" s="91">
        <v>149</v>
      </c>
      <c r="H22" s="98">
        <f>G22/D22</f>
        <v>0.21255349500713266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1992</v>
      </c>
      <c r="D23" s="86">
        <v>1076</v>
      </c>
      <c r="E23" s="87">
        <f>D23/C23</f>
        <v>0.5401606425702812</v>
      </c>
      <c r="F23" s="89">
        <f>G23+I23</f>
        <v>297</v>
      </c>
      <c r="G23" s="91">
        <v>294</v>
      </c>
      <c r="H23" s="98">
        <f>G23/D23</f>
        <v>0.2732342007434944</v>
      </c>
      <c r="I23" s="94">
        <v>3</v>
      </c>
      <c r="J23" s="77"/>
    </row>
    <row r="24" spans="1:10" ht="21.75" customHeight="1">
      <c r="A24" s="18"/>
      <c r="B24" s="128" t="s">
        <v>4</v>
      </c>
      <c r="C24" s="85">
        <v>2983</v>
      </c>
      <c r="D24" s="86">
        <v>1215</v>
      </c>
      <c r="E24" s="87">
        <f>D24/C24</f>
        <v>0.4073080791149849</v>
      </c>
      <c r="F24" s="89">
        <f>G24+I24</f>
        <v>233</v>
      </c>
      <c r="G24" s="91">
        <v>230</v>
      </c>
      <c r="H24" s="98">
        <f>G24/D24</f>
        <v>0.18930041152263374</v>
      </c>
      <c r="I24" s="94">
        <v>3</v>
      </c>
      <c r="J24" s="77"/>
    </row>
    <row r="25" spans="1:11" ht="21.75" customHeight="1">
      <c r="A25" s="18"/>
      <c r="B25" s="128" t="s">
        <v>3</v>
      </c>
      <c r="C25" s="85">
        <v>1279</v>
      </c>
      <c r="D25" s="86">
        <v>757</v>
      </c>
      <c r="E25" s="87">
        <f>D25/C25</f>
        <v>0.5918686473807663</v>
      </c>
      <c r="F25" s="89">
        <f t="shared" si="5"/>
        <v>234</v>
      </c>
      <c r="G25" s="91">
        <v>233</v>
      </c>
      <c r="H25" s="98">
        <f t="shared" si="4"/>
        <v>0.30779392338177014</v>
      </c>
      <c r="I25" s="94">
        <v>1</v>
      </c>
      <c r="J25" s="77"/>
      <c r="K25" s="33"/>
    </row>
    <row r="26" spans="1:10" ht="21.75" customHeight="1">
      <c r="A26" s="18"/>
      <c r="B26" s="128" t="s">
        <v>5</v>
      </c>
      <c r="C26" s="85">
        <v>1568</v>
      </c>
      <c r="D26" s="86">
        <v>840</v>
      </c>
      <c r="E26" s="87">
        <f t="shared" si="3"/>
        <v>0.5357142857142857</v>
      </c>
      <c r="F26" s="89">
        <f t="shared" si="5"/>
        <v>240</v>
      </c>
      <c r="G26" s="91">
        <v>238</v>
      </c>
      <c r="H26" s="98">
        <f t="shared" si="4"/>
        <v>0.2833333333333333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8752</v>
      </c>
      <c r="D27" s="86">
        <v>3612</v>
      </c>
      <c r="E27" s="87">
        <f t="shared" si="3"/>
        <v>0.4127056672760512</v>
      </c>
      <c r="F27" s="89">
        <f t="shared" si="5"/>
        <v>726</v>
      </c>
      <c r="G27" s="91">
        <v>715</v>
      </c>
      <c r="H27" s="98">
        <f t="shared" si="4"/>
        <v>0.1979512735326689</v>
      </c>
      <c r="I27" s="94">
        <v>11</v>
      </c>
      <c r="J27" s="77"/>
    </row>
    <row r="28" spans="1:10" ht="21.75" customHeight="1">
      <c r="A28" s="18"/>
      <c r="B28" s="128" t="s">
        <v>7</v>
      </c>
      <c r="C28" s="85">
        <v>9157</v>
      </c>
      <c r="D28" s="86">
        <v>3211</v>
      </c>
      <c r="E28" s="87">
        <f t="shared" si="3"/>
        <v>0.35066069673473843</v>
      </c>
      <c r="F28" s="89">
        <f t="shared" si="5"/>
        <v>691</v>
      </c>
      <c r="G28" s="91">
        <v>678</v>
      </c>
      <c r="H28" s="98">
        <f t="shared" si="4"/>
        <v>0.21114917471192776</v>
      </c>
      <c r="I28" s="94">
        <v>13</v>
      </c>
      <c r="J28" s="77"/>
    </row>
    <row r="29" spans="1:11" ht="21.75" customHeight="1">
      <c r="A29" s="18"/>
      <c r="B29" s="128" t="s">
        <v>8</v>
      </c>
      <c r="C29" s="85">
        <v>9166</v>
      </c>
      <c r="D29" s="86">
        <v>2662</v>
      </c>
      <c r="E29" s="87">
        <f t="shared" si="3"/>
        <v>0.2904211215361117</v>
      </c>
      <c r="F29" s="89">
        <f t="shared" si="5"/>
        <v>513</v>
      </c>
      <c r="G29" s="91">
        <v>496</v>
      </c>
      <c r="H29" s="98">
        <f t="shared" si="4"/>
        <v>0.18632607062359127</v>
      </c>
      <c r="I29" s="94">
        <v>17</v>
      </c>
      <c r="J29" s="77"/>
      <c r="K29" s="33"/>
    </row>
    <row r="30" spans="1:10" ht="21.75" customHeight="1">
      <c r="A30" s="18"/>
      <c r="B30" s="128" t="s">
        <v>9</v>
      </c>
      <c r="C30" s="85">
        <v>3598</v>
      </c>
      <c r="D30" s="86">
        <v>1593</v>
      </c>
      <c r="E30" s="87">
        <f t="shared" si="3"/>
        <v>0.44274596998332405</v>
      </c>
      <c r="F30" s="89">
        <f t="shared" si="5"/>
        <v>369</v>
      </c>
      <c r="G30" s="91">
        <v>365</v>
      </c>
      <c r="H30" s="98">
        <f t="shared" si="4"/>
        <v>0.22912743251726303</v>
      </c>
      <c r="I30" s="94">
        <v>4</v>
      </c>
      <c r="J30" s="77"/>
    </row>
    <row r="31" spans="1:10" ht="21.75" customHeight="1">
      <c r="A31" s="18"/>
      <c r="B31" s="128" t="s">
        <v>11</v>
      </c>
      <c r="C31" s="85">
        <v>3328</v>
      </c>
      <c r="D31" s="86">
        <v>1509</v>
      </c>
      <c r="E31" s="87">
        <f t="shared" si="3"/>
        <v>0.4534254807692308</v>
      </c>
      <c r="F31" s="89">
        <f t="shared" si="5"/>
        <v>320</v>
      </c>
      <c r="G31" s="91">
        <v>316</v>
      </c>
      <c r="H31" s="98">
        <f t="shared" si="4"/>
        <v>0.2094102054340623</v>
      </c>
      <c r="I31" s="94">
        <v>4</v>
      </c>
      <c r="J31" s="77"/>
    </row>
    <row r="32" spans="1:10" ht="21.75" customHeight="1">
      <c r="A32" s="18"/>
      <c r="B32" s="128" t="s">
        <v>10</v>
      </c>
      <c r="C32" s="85">
        <v>6138</v>
      </c>
      <c r="D32" s="86">
        <v>2371</v>
      </c>
      <c r="E32" s="87">
        <f t="shared" si="3"/>
        <v>0.3862821766047573</v>
      </c>
      <c r="F32" s="89">
        <f t="shared" si="5"/>
        <v>462</v>
      </c>
      <c r="G32" s="91">
        <v>451</v>
      </c>
      <c r="H32" s="98">
        <f t="shared" si="4"/>
        <v>0.19021509911429776</v>
      </c>
      <c r="I32" s="94">
        <v>11</v>
      </c>
      <c r="J32" s="77"/>
    </row>
    <row r="33" spans="1:11" ht="21.75" customHeight="1">
      <c r="A33" s="18"/>
      <c r="B33" s="128" t="s">
        <v>12</v>
      </c>
      <c r="C33" s="85">
        <v>2439</v>
      </c>
      <c r="D33" s="86">
        <v>944</v>
      </c>
      <c r="E33" s="87">
        <f t="shared" si="3"/>
        <v>0.38704387043870436</v>
      </c>
      <c r="F33" s="89">
        <f t="shared" si="5"/>
        <v>209</v>
      </c>
      <c r="G33" s="91">
        <v>203</v>
      </c>
      <c r="H33" s="98">
        <f t="shared" si="4"/>
        <v>0.21504237288135594</v>
      </c>
      <c r="I33" s="94">
        <v>6</v>
      </c>
      <c r="J33" s="77"/>
      <c r="K33" s="33"/>
    </row>
    <row r="34" spans="1:10" ht="21.75" customHeight="1">
      <c r="A34" s="18"/>
      <c r="B34" s="128" t="s">
        <v>13</v>
      </c>
      <c r="C34" s="85">
        <v>5151</v>
      </c>
      <c r="D34" s="86">
        <v>1936</v>
      </c>
      <c r="E34" s="87">
        <f t="shared" si="3"/>
        <v>0.37584934964084643</v>
      </c>
      <c r="F34" s="89">
        <f t="shared" si="5"/>
        <v>425</v>
      </c>
      <c r="G34" s="91">
        <v>424</v>
      </c>
      <c r="H34" s="98">
        <f t="shared" si="4"/>
        <v>0.2190082644628099</v>
      </c>
      <c r="I34" s="94">
        <v>1</v>
      </c>
      <c r="J34" s="77"/>
    </row>
    <row r="35" spans="1:10" ht="21.75" customHeight="1">
      <c r="A35" s="18"/>
      <c r="B35" s="128" t="s">
        <v>14</v>
      </c>
      <c r="C35" s="85">
        <v>2283</v>
      </c>
      <c r="D35" s="86">
        <v>1096</v>
      </c>
      <c r="E35" s="87">
        <f>D35/C35</f>
        <v>0.48007008322382827</v>
      </c>
      <c r="F35" s="89">
        <f>G35+I35</f>
        <v>203</v>
      </c>
      <c r="G35" s="91">
        <v>200</v>
      </c>
      <c r="H35" s="98">
        <f>G35/D35</f>
        <v>0.18248175182481752</v>
      </c>
      <c r="I35" s="94">
        <v>3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 t="shared" si="5"/>
        <v>172</v>
      </c>
      <c r="G36" s="92">
        <v>168</v>
      </c>
      <c r="H36" s="133" t="s">
        <v>67</v>
      </c>
      <c r="I36" s="95">
        <v>4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ki3653</dc:creator>
  <cp:keywords/>
  <dc:description/>
  <cp:lastModifiedBy>arakawa takako</cp:lastModifiedBy>
  <cp:lastPrinted>2022-12-06T00:59:57Z</cp:lastPrinted>
  <dcterms:created xsi:type="dcterms:W3CDTF">2001-04-04T12:31:28Z</dcterms:created>
  <dcterms:modified xsi:type="dcterms:W3CDTF">2022-12-06T01:47:12Z</dcterms:modified>
  <cp:category/>
  <cp:version/>
  <cp:contentType/>
  <cp:contentStatus/>
</cp:coreProperties>
</file>