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認定状況" sheetId="1" r:id="rId1"/>
    <sheet name="区別" sheetId="2" r:id="rId2"/>
  </sheets>
  <definedNames>
    <definedName name="_xlnm.Print_Area" localSheetId="1">'区別'!$A$1:$I$37</definedName>
    <definedName name="_xlnm.Print_Area" localSheetId="0">'認定状況'!$B$1:$K$47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<sst xmlns="http://schemas.openxmlformats.org/spreadsheetml/2006/main" count="88" uniqueCount="71">
  <si>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</si>
  <si>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</si>
  <si>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</si>
  <si>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</si>
  <si>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</si>
  <si>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</si>
  <si>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</si>
  <si>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</si>
  <si>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</si>
  <si>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</si>
  <si>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</si>
  <si>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</si>
  <si>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</si>
  <si>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</si>
  <si>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</si>
  <si>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</si>
  <si>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</si>
  <si>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</si>
  <si>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</si>
  <si>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</si>
  <si>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</si>
  <si>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</si>
  <si>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</si>
  <si>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</si>
  <si>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</si>
  <si>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</si>
  <si>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</si>
  <si>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</si>
  <si>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</si>
  <si>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</si>
  <si>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</si>
  <si>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</si>
  <si>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</si>
  <si>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</si>
  <si>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</si>
  <si>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</si>
  <si>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</si>
  <si>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</si>
  <si>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</si>
  <si>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</si>
  <si>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</si>
  <si>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</si>
  <si>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</si>
  <si>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</si>
  <si>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</si>
  <si>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</si>
  <si>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</si>
  <si>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</si>
  <si>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</si>
  <si>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</si>
  <si>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</si>
  <si>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</si>
  <si>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</si>
  <si>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</si>
  <si>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</si>
  <si>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</si>
  <si>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</si>
  <si>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</si>
  <si>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</si>
  <si>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</si>
  <si>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</si>
  <si>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</si>
  <si>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</si>
  <si>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</si>
  <si>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</si>
  <si>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</si>
  <si>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</si>
  <si>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</si>
  <si>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</si>
  <si>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令和6年3月31日現在</t>
  </si>
  <si>
    <t>令和6年3月31日現在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</si>
</sst>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2" fillId="0" borderId="0" xfId="0" applyFont="1" applyFill="1" applyAlignment="1">
      <alignment/>
    </xf>
    <xf numFmtId="10" fontId="52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3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182" fontId="54" fillId="0" borderId="0" xfId="0" applyNumberFormat="1" applyFont="1" applyFill="1" applyAlignment="1">
      <alignment/>
    </xf>
    <xf numFmtId="182" fontId="56" fillId="0" borderId="20" xfId="0" applyNumberFormat="1" applyFont="1" applyFill="1" applyBorder="1" applyAlignment="1">
      <alignment horizontal="right" vertical="center"/>
    </xf>
    <xf numFmtId="182" fontId="56" fillId="0" borderId="10" xfId="0" applyNumberFormat="1" applyFont="1" applyFill="1" applyBorder="1" applyAlignment="1">
      <alignment horizontal="right" vertical="center"/>
    </xf>
    <xf numFmtId="10" fontId="56" fillId="0" borderId="31" xfId="0" applyNumberFormat="1" applyFont="1" applyFill="1" applyBorder="1" applyAlignment="1">
      <alignment horizontal="right" vertical="center"/>
    </xf>
    <xf numFmtId="10" fontId="56" fillId="0" borderId="20" xfId="0" applyNumberFormat="1" applyFont="1" applyFill="1" applyBorder="1" applyAlignment="1">
      <alignment horizontal="right" vertical="center"/>
    </xf>
    <xf numFmtId="182" fontId="57" fillId="0" borderId="32" xfId="48" applyNumberFormat="1" applyFont="1" applyFill="1" applyBorder="1" applyAlignment="1">
      <alignment horizontal="right" vertical="center"/>
    </xf>
    <xf numFmtId="182" fontId="57" fillId="0" borderId="33" xfId="0" applyNumberFormat="1" applyFont="1" applyFill="1" applyBorder="1" applyAlignment="1">
      <alignment horizontal="right" vertical="center"/>
    </xf>
    <xf numFmtId="10" fontId="57" fillId="0" borderId="15" xfId="0" applyNumberFormat="1" applyFont="1" applyFill="1" applyBorder="1" applyAlignment="1">
      <alignment horizontal="right" vertical="center"/>
    </xf>
    <xf numFmtId="182" fontId="57" fillId="0" borderId="16" xfId="48" applyNumberFormat="1" applyFont="1" applyFill="1" applyBorder="1" applyAlignment="1">
      <alignment horizontal="right" vertical="center"/>
    </xf>
    <xf numFmtId="182" fontId="57" fillId="0" borderId="34" xfId="0" applyNumberFormat="1" applyFont="1" applyFill="1" applyBorder="1" applyAlignment="1">
      <alignment horizontal="right" vertical="center"/>
    </xf>
    <xf numFmtId="10" fontId="57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8" fillId="0" borderId="51" xfId="0" applyNumberFormat="1" applyFont="1" applyBorder="1" applyAlignment="1">
      <alignment vertical="center"/>
    </xf>
    <xf numFmtId="182" fontId="58" fillId="0" borderId="30" xfId="0" applyNumberFormat="1" applyFont="1" applyBorder="1" applyAlignment="1">
      <alignment vertical="center"/>
    </xf>
    <xf numFmtId="182" fontId="58" fillId="0" borderId="52" xfId="0" applyNumberFormat="1" applyFont="1" applyBorder="1" applyAlignment="1">
      <alignment vertical="center"/>
    </xf>
    <xf numFmtId="10" fontId="5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7" fillId="0" borderId="36" xfId="48" applyNumberFormat="1" applyFont="1" applyFill="1" applyBorder="1" applyAlignment="1">
      <alignment horizontal="center" vertical="center"/>
    </xf>
    <xf numFmtId="182" fontId="57" fillId="0" borderId="53" xfId="0" applyNumberFormat="1" applyFont="1" applyFill="1" applyBorder="1" applyAlignment="1">
      <alignment horizontal="center" vertical="center"/>
    </xf>
    <xf numFmtId="10" fontId="57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5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7" fillId="0" borderId="20" xfId="0" applyNumberFormat="1" applyFont="1" applyBorder="1" applyAlignment="1">
      <alignment horizontal="center" vertical="center"/>
    </xf>
    <xf numFmtId="179" fontId="57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4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6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7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66675</xdr:colOff>
      <xdr:row>33</xdr:row>
      <xdr:rowOff>142875</xdr:rowOff>
    </xdr:from>
    <xdr:to>
      <xdr:col>2</xdr:col>
      <xdr:colOff>485775</xdr:colOff>
      <xdr:row>44</xdr:row>
      <xdr:rowOff>66675</xdr:rowOff>
    </xdr:to>
    <xdr:sp>
      <xdr:nvSpPr>
        <xdr:cNvPr id="8" name="Rectangle 334"/>
        <xdr:cNvSpPr>
          <a:spLocks/>
        </xdr:cNvSpPr>
      </xdr:nvSpPr>
      <xdr:spPr>
        <a:xfrm>
          <a:off x="581025" y="7191375"/>
          <a:ext cx="419100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123825</xdr:colOff>
      <xdr:row>32</xdr:row>
      <xdr:rowOff>180975</xdr:rowOff>
    </xdr:from>
    <xdr:to>
      <xdr:col>10</xdr:col>
      <xdr:colOff>628650</xdr:colOff>
      <xdr:row>46</xdr:row>
      <xdr:rowOff>142875</xdr:rowOff>
    </xdr:to>
    <xdr:pic>
      <xdr:nvPicPr>
        <xdr:cNvPr id="1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38975"/>
          <a:ext cx="63246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181512</v>
      </c>
      <c r="D7" s="142"/>
      <c r="E7" s="174">
        <v>27437</v>
      </c>
      <c r="F7" s="142"/>
      <c r="G7" s="175">
        <v>34227</v>
      </c>
      <c r="H7" s="175"/>
      <c r="I7" s="142">
        <f>E7+G7</f>
        <v>61664</v>
      </c>
      <c r="J7" s="143"/>
      <c r="K7" s="134">
        <f>I7/C7</f>
        <v>0.33972409537661424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27326</v>
      </c>
      <c r="D11" s="172"/>
      <c r="E11" s="172"/>
      <c r="F11" s="172">
        <v>34185</v>
      </c>
      <c r="G11" s="172"/>
      <c r="H11" s="172"/>
      <c r="I11" s="138">
        <f>SUM(C11:H11)</f>
        <v>61511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129</v>
      </c>
      <c r="E17" s="100">
        <f>D17/$D$24</f>
        <v>0.11446317657497782</v>
      </c>
      <c r="F17" s="99">
        <v>967</v>
      </c>
      <c r="G17" s="101">
        <f>F17/$F$24</f>
        <v>0.08705437522506301</v>
      </c>
      <c r="H17" s="102">
        <v>7</v>
      </c>
      <c r="I17" s="103">
        <f aca="true" t="shared" si="0" ref="I17:I23">H17/$H$24</f>
        <v>0.03431372549019608</v>
      </c>
      <c r="J17" s="104">
        <f aca="true" t="shared" si="1" ref="J17:J23">D17+F17+H17</f>
        <v>1103</v>
      </c>
      <c r="K17" s="105">
        <f aca="true" t="shared" si="2" ref="K17:K23">J17/$J$24</f>
        <v>0.08867272288769194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223</v>
      </c>
      <c r="E18" s="107">
        <f aca="true" t="shared" si="3" ref="E18:E23">D18/$D$24</f>
        <v>0.19787045252883761</v>
      </c>
      <c r="F18" s="106">
        <v>1790</v>
      </c>
      <c r="G18" s="108">
        <f aca="true" t="shared" si="4" ref="G18:G23">F18/$F$24</f>
        <v>0.16114512063377745</v>
      </c>
      <c r="H18" s="109">
        <v>52</v>
      </c>
      <c r="I18" s="108">
        <f t="shared" si="0"/>
        <v>0.2549019607843137</v>
      </c>
      <c r="J18" s="110">
        <f t="shared" si="1"/>
        <v>2065</v>
      </c>
      <c r="K18" s="111">
        <f t="shared" si="2"/>
        <v>0.16601012943162632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200</v>
      </c>
      <c r="E19" s="107">
        <f t="shared" si="3"/>
        <v>0.1774622892635315</v>
      </c>
      <c r="F19" s="112">
        <v>2307</v>
      </c>
      <c r="G19" s="108">
        <f t="shared" si="4"/>
        <v>0.20768815268275118</v>
      </c>
      <c r="H19" s="113">
        <v>30</v>
      </c>
      <c r="I19" s="108">
        <f t="shared" si="0"/>
        <v>0.14705882352941177</v>
      </c>
      <c r="J19" s="112">
        <f t="shared" si="1"/>
        <v>2537</v>
      </c>
      <c r="K19" s="111">
        <f t="shared" si="2"/>
        <v>0.20395530187314093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211</v>
      </c>
      <c r="E20" s="107">
        <f t="shared" si="3"/>
        <v>0.18722271517302574</v>
      </c>
      <c r="F20" s="112">
        <v>1916</v>
      </c>
      <c r="G20" s="108">
        <f t="shared" si="4"/>
        <v>0.17248829672308247</v>
      </c>
      <c r="H20" s="113">
        <v>35</v>
      </c>
      <c r="I20" s="108">
        <f t="shared" si="0"/>
        <v>0.1715686274509804</v>
      </c>
      <c r="J20" s="112">
        <f t="shared" si="1"/>
        <v>2162</v>
      </c>
      <c r="K20" s="111">
        <f t="shared" si="2"/>
        <v>0.17380818393761557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139</v>
      </c>
      <c r="E21" s="107">
        <f t="shared" si="3"/>
        <v>0.1233362910381544</v>
      </c>
      <c r="F21" s="112">
        <v>1498</v>
      </c>
      <c r="G21" s="108">
        <f t="shared" si="4"/>
        <v>0.1348577601728484</v>
      </c>
      <c r="H21" s="113">
        <v>26</v>
      </c>
      <c r="I21" s="108">
        <f t="shared" si="0"/>
        <v>0.12745098039215685</v>
      </c>
      <c r="J21" s="112">
        <f t="shared" si="1"/>
        <v>1663</v>
      </c>
      <c r="K21" s="111">
        <f t="shared" si="2"/>
        <v>0.13369241900474316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126</v>
      </c>
      <c r="E22" s="107">
        <f t="shared" si="3"/>
        <v>0.11180124223602485</v>
      </c>
      <c r="F22" s="112">
        <v>1677</v>
      </c>
      <c r="G22" s="108">
        <f t="shared" si="4"/>
        <v>0.15097227223622614</v>
      </c>
      <c r="H22" s="113">
        <v>31</v>
      </c>
      <c r="I22" s="108">
        <f t="shared" si="0"/>
        <v>0.15196078431372548</v>
      </c>
      <c r="J22" s="112">
        <f t="shared" si="1"/>
        <v>1834</v>
      </c>
      <c r="K22" s="111">
        <f t="shared" si="2"/>
        <v>0.14743950478334272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99</v>
      </c>
      <c r="E23" s="107">
        <f t="shared" si="3"/>
        <v>0.0878438331854481</v>
      </c>
      <c r="F23" s="114">
        <v>953</v>
      </c>
      <c r="G23" s="108">
        <f t="shared" si="4"/>
        <v>0.08579402232625136</v>
      </c>
      <c r="H23" s="115">
        <v>23</v>
      </c>
      <c r="I23" s="108">
        <f t="shared" si="0"/>
        <v>0.11274509803921569</v>
      </c>
      <c r="J23" s="114">
        <f t="shared" si="1"/>
        <v>1075</v>
      </c>
      <c r="K23" s="111">
        <f t="shared" si="2"/>
        <v>0.08642173808183938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1127</v>
      </c>
      <c r="E24" s="117">
        <f>D24/J24</f>
        <v>0.09060213843556555</v>
      </c>
      <c r="F24" s="116">
        <f>SUM(F17:F23)</f>
        <v>11108</v>
      </c>
      <c r="G24" s="117">
        <f>+F24/J24</f>
        <v>0.8929978294075086</v>
      </c>
      <c r="H24" s="118">
        <f>SUM(H17:H23)</f>
        <v>204</v>
      </c>
      <c r="I24" s="117">
        <f>+H24/J24</f>
        <v>0.016400032156925797</v>
      </c>
      <c r="J24" s="118">
        <f>SUM(J17:J23)</f>
        <v>12439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0.19890751247744307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54</v>
      </c>
      <c r="E27" s="139"/>
      <c r="F27" s="138">
        <v>549</v>
      </c>
      <c r="G27" s="139"/>
      <c r="H27" s="152"/>
      <c r="I27" s="153"/>
      <c r="J27" s="138">
        <f>D27+F27</f>
        <v>603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1181</v>
      </c>
      <c r="E29" s="139"/>
      <c r="F29" s="138">
        <f>F27+F24</f>
        <v>11657</v>
      </c>
      <c r="G29" s="139"/>
      <c r="H29" s="138">
        <f>H24</f>
        <v>204</v>
      </c>
      <c r="I29" s="155"/>
      <c r="J29" s="138">
        <f>J24+J27</f>
        <v>13042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0.043044064584320446</v>
      </c>
      <c r="E30" s="156"/>
      <c r="F30" s="156">
        <f>F29/G7</f>
        <v>0.3405790749992696</v>
      </c>
      <c r="G30" s="156"/>
      <c r="H30" s="140">
        <f>H29/59394</f>
        <v>0.003434690372764926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181512</v>
      </c>
      <c r="D7" s="78">
        <f>SUM(D8:D35)</f>
        <v>61664</v>
      </c>
      <c r="E7" s="81">
        <f>D7/C7</f>
        <v>0.33972409537661424</v>
      </c>
      <c r="F7" s="79">
        <f>G7+I7</f>
        <v>12439</v>
      </c>
      <c r="G7" s="79">
        <f>'認定状況'!D24+'認定状況'!F24</f>
        <v>12235</v>
      </c>
      <c r="H7" s="80">
        <f>G7/D7</f>
        <v>0.19841398546964192</v>
      </c>
      <c r="I7" s="78">
        <f>'認定状況'!H24</f>
        <v>204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26028</v>
      </c>
      <c r="D8" s="83">
        <v>9398</v>
      </c>
      <c r="E8" s="84">
        <f>D8/C8</f>
        <v>0.3610726909482096</v>
      </c>
      <c r="F8" s="89">
        <f>G8+I8</f>
        <v>2003</v>
      </c>
      <c r="G8" s="93">
        <v>1974</v>
      </c>
      <c r="H8" s="97">
        <f>G8/D8</f>
        <v>0.21004469035965098</v>
      </c>
      <c r="I8" s="96">
        <v>29</v>
      </c>
      <c r="J8" s="77"/>
    </row>
    <row r="9" spans="1:11" ht="21.75" customHeight="1">
      <c r="A9" s="18"/>
      <c r="B9" s="128" t="s">
        <v>53</v>
      </c>
      <c r="C9" s="85">
        <v>9013</v>
      </c>
      <c r="D9" s="86">
        <v>2598</v>
      </c>
      <c r="E9" s="87">
        <f aca="true" t="shared" si="0" ref="E9:E18">D9/C9</f>
        <v>0.2882503051148341</v>
      </c>
      <c r="F9" s="89">
        <f aca="true" t="shared" si="1" ref="F9:F18">G9+I9</f>
        <v>460</v>
      </c>
      <c r="G9" s="91">
        <v>450</v>
      </c>
      <c r="H9" s="98">
        <f aca="true" t="shared" si="2" ref="H9:H18">G9/D9</f>
        <v>0.17321016166281755</v>
      </c>
      <c r="I9" s="94">
        <v>10</v>
      </c>
      <c r="J9" s="77"/>
      <c r="K9" s="33"/>
    </row>
    <row r="10" spans="1:11" ht="21.75" customHeight="1">
      <c r="A10" s="18"/>
      <c r="B10" s="128" t="s">
        <v>54</v>
      </c>
      <c r="C10" s="85">
        <v>13539</v>
      </c>
      <c r="D10" s="86">
        <v>4160</v>
      </c>
      <c r="E10" s="87">
        <f t="shared" si="0"/>
        <v>0.30726050668439325</v>
      </c>
      <c r="F10" s="89">
        <f t="shared" si="1"/>
        <v>802</v>
      </c>
      <c r="G10" s="91">
        <v>790</v>
      </c>
      <c r="H10" s="98">
        <f t="shared" si="2"/>
        <v>0.18990384615384615</v>
      </c>
      <c r="I10" s="94">
        <v>12</v>
      </c>
      <c r="J10" s="77"/>
      <c r="K10" s="33"/>
    </row>
    <row r="11" spans="1:11" ht="21.75" customHeight="1">
      <c r="A11" s="18"/>
      <c r="B11" s="128" t="s">
        <v>55</v>
      </c>
      <c r="C11" s="85">
        <v>22665</v>
      </c>
      <c r="D11" s="86">
        <v>5392</v>
      </c>
      <c r="E11" s="87">
        <f t="shared" si="0"/>
        <v>0.23789984557688065</v>
      </c>
      <c r="F11" s="89">
        <f t="shared" si="1"/>
        <v>838</v>
      </c>
      <c r="G11" s="91">
        <v>817</v>
      </c>
      <c r="H11" s="98">
        <f t="shared" si="2"/>
        <v>0.1515207715133531</v>
      </c>
      <c r="I11" s="94">
        <v>21</v>
      </c>
      <c r="J11" s="77"/>
      <c r="K11" s="33"/>
    </row>
    <row r="12" spans="1:11" ht="21.75" customHeight="1">
      <c r="A12" s="18"/>
      <c r="B12" s="128" t="s">
        <v>66</v>
      </c>
      <c r="C12" s="85">
        <v>849</v>
      </c>
      <c r="D12" s="86">
        <v>419</v>
      </c>
      <c r="E12" s="87">
        <f t="shared" si="0"/>
        <v>0.49352179034157834</v>
      </c>
      <c r="F12" s="89">
        <f t="shared" si="1"/>
        <v>171</v>
      </c>
      <c r="G12" s="91">
        <v>168</v>
      </c>
      <c r="H12" s="98">
        <f t="shared" si="2"/>
        <v>0.4009546539379475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4677</v>
      </c>
      <c r="D13" s="86">
        <v>1582</v>
      </c>
      <c r="E13" s="87">
        <f t="shared" si="0"/>
        <v>0.3382510156082959</v>
      </c>
      <c r="F13" s="89">
        <f t="shared" si="1"/>
        <v>265</v>
      </c>
      <c r="G13" s="91">
        <v>259</v>
      </c>
      <c r="H13" s="98">
        <f t="shared" si="2"/>
        <v>0.16371681415929204</v>
      </c>
      <c r="I13" s="94">
        <v>6</v>
      </c>
      <c r="J13" s="77"/>
      <c r="K13" s="33"/>
    </row>
    <row r="14" spans="1:11" ht="21.75" customHeight="1">
      <c r="A14" s="18"/>
      <c r="B14" s="128" t="s">
        <v>57</v>
      </c>
      <c r="C14" s="85">
        <v>1213</v>
      </c>
      <c r="D14" s="86">
        <v>437</v>
      </c>
      <c r="E14" s="87">
        <f t="shared" si="0"/>
        <v>0.3602638087386645</v>
      </c>
      <c r="F14" s="89">
        <f t="shared" si="1"/>
        <v>86</v>
      </c>
      <c r="G14" s="91">
        <v>85</v>
      </c>
      <c r="H14" s="98">
        <f t="shared" si="2"/>
        <v>0.1945080091533181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6086</v>
      </c>
      <c r="D15" s="86">
        <v>1849</v>
      </c>
      <c r="E15" s="87">
        <f t="shared" si="0"/>
        <v>0.30381202760433784</v>
      </c>
      <c r="F15" s="89">
        <f t="shared" si="1"/>
        <v>361</v>
      </c>
      <c r="G15" s="91">
        <v>353</v>
      </c>
      <c r="H15" s="98">
        <f t="shared" si="2"/>
        <v>0.19091400757166035</v>
      </c>
      <c r="I15" s="94">
        <v>8</v>
      </c>
      <c r="J15" s="77"/>
      <c r="K15" s="33"/>
    </row>
    <row r="16" spans="1:11" ht="21.75" customHeight="1">
      <c r="A16" s="18"/>
      <c r="B16" s="128" t="s">
        <v>59</v>
      </c>
      <c r="C16" s="85">
        <v>1206</v>
      </c>
      <c r="D16" s="86">
        <v>547</v>
      </c>
      <c r="E16" s="87">
        <f t="shared" si="0"/>
        <v>0.45356550580431176</v>
      </c>
      <c r="F16" s="89">
        <f t="shared" si="1"/>
        <v>113</v>
      </c>
      <c r="G16" s="91">
        <v>112</v>
      </c>
      <c r="H16" s="98">
        <f t="shared" si="2"/>
        <v>0.20475319926873858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16936</v>
      </c>
      <c r="D17" s="86">
        <v>5700</v>
      </c>
      <c r="E17" s="87">
        <f t="shared" si="0"/>
        <v>0.33656117146906</v>
      </c>
      <c r="F17" s="89">
        <f t="shared" si="1"/>
        <v>1127</v>
      </c>
      <c r="G17" s="91">
        <v>1115</v>
      </c>
      <c r="H17" s="98">
        <f t="shared" si="2"/>
        <v>0.1956140350877193</v>
      </c>
      <c r="I17" s="94">
        <v>12</v>
      </c>
      <c r="J17" s="77"/>
      <c r="K17" s="33"/>
    </row>
    <row r="18" spans="1:11" ht="21.75" customHeight="1">
      <c r="A18" s="18"/>
      <c r="B18" s="128" t="s">
        <v>61</v>
      </c>
      <c r="C18" s="85">
        <v>15042</v>
      </c>
      <c r="D18" s="86">
        <v>3589</v>
      </c>
      <c r="E18" s="87">
        <f t="shared" si="0"/>
        <v>0.2385985906129504</v>
      </c>
      <c r="F18" s="89">
        <f t="shared" si="1"/>
        <v>567</v>
      </c>
      <c r="G18" s="91">
        <v>552</v>
      </c>
      <c r="H18" s="98">
        <f t="shared" si="2"/>
        <v>0.15380328782390637</v>
      </c>
      <c r="I18" s="94">
        <v>15</v>
      </c>
      <c r="J18" s="77"/>
      <c r="K18" s="33"/>
    </row>
    <row r="19" spans="1:11" ht="21.75" customHeight="1">
      <c r="A19" s="18"/>
      <c r="B19" s="128" t="s">
        <v>62</v>
      </c>
      <c r="C19" s="85">
        <v>3618</v>
      </c>
      <c r="D19" s="86">
        <v>1259</v>
      </c>
      <c r="E19" s="87">
        <f aca="true" t="shared" si="3" ref="E19:E34">D19/C19</f>
        <v>0.34798231066887786</v>
      </c>
      <c r="F19" s="89">
        <f>G19+I19</f>
        <v>267</v>
      </c>
      <c r="G19" s="91">
        <v>265</v>
      </c>
      <c r="H19" s="98">
        <f aca="true" t="shared" si="4" ref="H19:H34">G19/D19</f>
        <v>0.21048451151707703</v>
      </c>
      <c r="I19" s="94">
        <v>2</v>
      </c>
      <c r="J19" s="77"/>
      <c r="K19" s="33"/>
    </row>
    <row r="20" spans="1:10" ht="21.75" customHeight="1">
      <c r="A20" s="18"/>
      <c r="B20" s="128" t="s">
        <v>63</v>
      </c>
      <c r="C20" s="85">
        <v>1927</v>
      </c>
      <c r="D20" s="86">
        <v>849</v>
      </c>
      <c r="E20" s="87">
        <f t="shared" si="3"/>
        <v>0.4405812143227815</v>
      </c>
      <c r="F20" s="89">
        <f aca="true" t="shared" si="5" ref="F20:F33">G20+I20</f>
        <v>207</v>
      </c>
      <c r="G20" s="91">
        <v>202</v>
      </c>
      <c r="H20" s="98">
        <f t="shared" si="4"/>
        <v>0.23792697290930506</v>
      </c>
      <c r="I20" s="94">
        <v>5</v>
      </c>
      <c r="J20" s="77"/>
    </row>
    <row r="21" spans="1:10" ht="21.75" customHeight="1">
      <c r="A21" s="18"/>
      <c r="B21" s="128" t="s">
        <v>64</v>
      </c>
      <c r="C21" s="85">
        <v>1419</v>
      </c>
      <c r="D21" s="86">
        <v>555</v>
      </c>
      <c r="E21" s="87">
        <f>D21/C21</f>
        <v>0.39112050739957716</v>
      </c>
      <c r="F21" s="89">
        <f>G21+I21</f>
        <v>95</v>
      </c>
      <c r="G21" s="91">
        <v>92</v>
      </c>
      <c r="H21" s="98">
        <f>G21/D21</f>
        <v>0.16576576576576577</v>
      </c>
      <c r="I21" s="94">
        <v>3</v>
      </c>
      <c r="J21" s="77"/>
    </row>
    <row r="22" spans="1:10" ht="21.75" customHeight="1">
      <c r="A22" s="18"/>
      <c r="B22" s="128" t="s">
        <v>65</v>
      </c>
      <c r="C22" s="85">
        <v>1316</v>
      </c>
      <c r="D22" s="86">
        <v>671</v>
      </c>
      <c r="E22" s="87">
        <f>D22/C22</f>
        <v>0.5098784194528876</v>
      </c>
      <c r="F22" s="89">
        <f>G22+I22</f>
        <v>125</v>
      </c>
      <c r="G22" s="91">
        <v>121</v>
      </c>
      <c r="H22" s="98">
        <f>G22/D22</f>
        <v>0.18032786885245902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1870</v>
      </c>
      <c r="D23" s="86">
        <v>1042</v>
      </c>
      <c r="E23" s="87">
        <f>D23/C23</f>
        <v>0.5572192513368984</v>
      </c>
      <c r="F23" s="89">
        <f>G23+I23</f>
        <v>276</v>
      </c>
      <c r="G23" s="91">
        <v>271</v>
      </c>
      <c r="H23" s="98">
        <f>G23/D23</f>
        <v>0.2600767754318618</v>
      </c>
      <c r="I23" s="94">
        <v>5</v>
      </c>
      <c r="J23" s="77"/>
    </row>
    <row r="24" spans="1:10" ht="21.75" customHeight="1">
      <c r="A24" s="18"/>
      <c r="B24" s="128" t="s">
        <v>4</v>
      </c>
      <c r="C24" s="85">
        <v>2850</v>
      </c>
      <c r="D24" s="86">
        <v>1201</v>
      </c>
      <c r="E24" s="87">
        <f>D24/C24</f>
        <v>0.42140350877192984</v>
      </c>
      <c r="F24" s="89">
        <f>G24+I24</f>
        <v>213</v>
      </c>
      <c r="G24" s="91">
        <v>208</v>
      </c>
      <c r="H24" s="98">
        <f>G24/D24</f>
        <v>0.17318900915903415</v>
      </c>
      <c r="I24" s="94">
        <v>5</v>
      </c>
      <c r="J24" s="77"/>
    </row>
    <row r="25" spans="1:11" ht="21.75" customHeight="1">
      <c r="A25" s="18"/>
      <c r="B25" s="128" t="s">
        <v>3</v>
      </c>
      <c r="C25" s="85">
        <v>1232</v>
      </c>
      <c r="D25" s="86">
        <v>722</v>
      </c>
      <c r="E25" s="87">
        <f>D25/C25</f>
        <v>0.586038961038961</v>
      </c>
      <c r="F25" s="89">
        <f t="shared" si="5"/>
        <v>221</v>
      </c>
      <c r="G25" s="91">
        <v>221</v>
      </c>
      <c r="H25" s="98">
        <f t="shared" si="4"/>
        <v>0.3060941828254848</v>
      </c>
      <c r="I25" s="94">
        <v>0</v>
      </c>
      <c r="J25" s="77"/>
      <c r="K25" s="33"/>
    </row>
    <row r="26" spans="1:10" ht="21.75" customHeight="1">
      <c r="A26" s="18"/>
      <c r="B26" s="128" t="s">
        <v>5</v>
      </c>
      <c r="C26" s="85">
        <v>1493</v>
      </c>
      <c r="D26" s="86">
        <v>826</v>
      </c>
      <c r="E26" s="87">
        <f t="shared" si="3"/>
        <v>0.5532484929671801</v>
      </c>
      <c r="F26" s="89">
        <f t="shared" si="5"/>
        <v>233</v>
      </c>
      <c r="G26" s="91">
        <v>230</v>
      </c>
      <c r="H26" s="98">
        <f t="shared" si="4"/>
        <v>0.2784503631961259</v>
      </c>
      <c r="I26" s="94">
        <v>3</v>
      </c>
      <c r="J26" s="77"/>
    </row>
    <row r="27" spans="1:10" ht="21.75" customHeight="1">
      <c r="A27" s="18"/>
      <c r="B27" s="128" t="s">
        <v>6</v>
      </c>
      <c r="C27" s="85">
        <v>8457</v>
      </c>
      <c r="D27" s="86">
        <v>3588</v>
      </c>
      <c r="E27" s="87">
        <f t="shared" si="3"/>
        <v>0.4242639233770841</v>
      </c>
      <c r="F27" s="89">
        <f t="shared" si="5"/>
        <v>704</v>
      </c>
      <c r="G27" s="91">
        <v>692</v>
      </c>
      <c r="H27" s="98">
        <f t="shared" si="4"/>
        <v>0.19286510590858416</v>
      </c>
      <c r="I27" s="94">
        <v>12</v>
      </c>
      <c r="J27" s="77"/>
    </row>
    <row r="28" spans="1:10" ht="21.75" customHeight="1">
      <c r="A28" s="18"/>
      <c r="B28" s="128" t="s">
        <v>7</v>
      </c>
      <c r="C28" s="85">
        <v>8909</v>
      </c>
      <c r="D28" s="86">
        <v>3246</v>
      </c>
      <c r="E28" s="87">
        <f t="shared" si="3"/>
        <v>0.36435065663935345</v>
      </c>
      <c r="F28" s="89">
        <f t="shared" si="5"/>
        <v>690</v>
      </c>
      <c r="G28" s="91">
        <v>682</v>
      </c>
      <c r="H28" s="98">
        <f t="shared" si="4"/>
        <v>0.21010474430067777</v>
      </c>
      <c r="I28" s="94">
        <v>8</v>
      </c>
      <c r="J28" s="77"/>
    </row>
    <row r="29" spans="1:11" ht="21.75" customHeight="1">
      <c r="A29" s="18"/>
      <c r="B29" s="128" t="s">
        <v>8</v>
      </c>
      <c r="C29" s="85">
        <v>9132</v>
      </c>
      <c r="D29" s="86">
        <v>2685</v>
      </c>
      <c r="E29" s="87">
        <f t="shared" si="3"/>
        <v>0.2940210249671485</v>
      </c>
      <c r="F29" s="89">
        <f t="shared" si="5"/>
        <v>502</v>
      </c>
      <c r="G29" s="91">
        <v>490</v>
      </c>
      <c r="H29" s="98">
        <f t="shared" si="4"/>
        <v>0.1824953445065177</v>
      </c>
      <c r="I29" s="94">
        <v>12</v>
      </c>
      <c r="J29" s="77"/>
      <c r="K29" s="33"/>
    </row>
    <row r="30" spans="1:10" ht="21.75" customHeight="1">
      <c r="A30" s="18"/>
      <c r="B30" s="128" t="s">
        <v>9</v>
      </c>
      <c r="C30" s="85">
        <v>3441</v>
      </c>
      <c r="D30" s="86">
        <v>1595</v>
      </c>
      <c r="E30" s="87">
        <f t="shared" si="3"/>
        <v>0.4635280441732055</v>
      </c>
      <c r="F30" s="89">
        <f t="shared" si="5"/>
        <v>341</v>
      </c>
      <c r="G30" s="91">
        <v>338</v>
      </c>
      <c r="H30" s="98">
        <f t="shared" si="4"/>
        <v>0.21191222570532917</v>
      </c>
      <c r="I30" s="94">
        <v>3</v>
      </c>
      <c r="J30" s="77"/>
    </row>
    <row r="31" spans="1:10" ht="21.75" customHeight="1">
      <c r="A31" s="18"/>
      <c r="B31" s="128" t="s">
        <v>11</v>
      </c>
      <c r="C31" s="85">
        <v>3173</v>
      </c>
      <c r="D31" s="86">
        <v>1476</v>
      </c>
      <c r="E31" s="87">
        <f t="shared" si="3"/>
        <v>0.4651749133312323</v>
      </c>
      <c r="F31" s="89">
        <f t="shared" si="5"/>
        <v>304</v>
      </c>
      <c r="G31" s="91">
        <v>300</v>
      </c>
      <c r="H31" s="98">
        <f t="shared" si="4"/>
        <v>0.2032520325203252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5917</v>
      </c>
      <c r="D32" s="86">
        <v>2308</v>
      </c>
      <c r="E32" s="87">
        <f t="shared" si="3"/>
        <v>0.3900625316883556</v>
      </c>
      <c r="F32" s="89">
        <f t="shared" si="5"/>
        <v>462</v>
      </c>
      <c r="G32" s="91">
        <v>452</v>
      </c>
      <c r="H32" s="98">
        <f t="shared" si="4"/>
        <v>0.19584055459272098</v>
      </c>
      <c r="I32" s="94">
        <v>10</v>
      </c>
      <c r="J32" s="77"/>
    </row>
    <row r="33" spans="1:11" ht="21.75" customHeight="1">
      <c r="A33" s="18"/>
      <c r="B33" s="128" t="s">
        <v>12</v>
      </c>
      <c r="C33" s="85">
        <v>2357</v>
      </c>
      <c r="D33" s="86">
        <v>942</v>
      </c>
      <c r="E33" s="87">
        <f t="shared" si="3"/>
        <v>0.3996605854900297</v>
      </c>
      <c r="F33" s="89">
        <f t="shared" si="5"/>
        <v>203</v>
      </c>
      <c r="G33" s="91">
        <v>199</v>
      </c>
      <c r="H33" s="98">
        <f t="shared" si="4"/>
        <v>0.21125265392781317</v>
      </c>
      <c r="I33" s="94">
        <v>4</v>
      </c>
      <c r="J33" s="77"/>
      <c r="K33" s="33"/>
    </row>
    <row r="34" spans="1:10" ht="21.75" customHeight="1">
      <c r="A34" s="18"/>
      <c r="B34" s="128" t="s">
        <v>13</v>
      </c>
      <c r="C34" s="85">
        <v>4969</v>
      </c>
      <c r="D34" s="86">
        <v>1951</v>
      </c>
      <c r="E34" s="87">
        <f t="shared" si="3"/>
        <v>0.39263433286375526</v>
      </c>
      <c r="F34" s="89">
        <f>G34+I34</f>
        <v>428</v>
      </c>
      <c r="G34" s="91">
        <v>426</v>
      </c>
      <c r="H34" s="98">
        <f t="shared" si="4"/>
        <v>0.21834956432598668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2178</v>
      </c>
      <c r="D35" s="86">
        <v>1077</v>
      </c>
      <c r="E35" s="87">
        <f>D35/C35</f>
        <v>0.49449035812672176</v>
      </c>
      <c r="F35" s="89">
        <f>G35+I35</f>
        <v>215</v>
      </c>
      <c r="G35" s="91">
        <v>215</v>
      </c>
      <c r="H35" s="98">
        <f>G35/D35</f>
        <v>0.19962859795728877</v>
      </c>
      <c r="I35" s="94">
        <v>0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160</v>
      </c>
      <c r="G36" s="92">
        <v>156</v>
      </c>
      <c r="H36" s="133" t="s">
        <v>67</v>
      </c>
      <c r="I36" s="95">
        <v>4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2024-04-09T03:46:59Z</dcterms:modified>
  <cp:category/>
  <cp:version/>
  <cp:contentType/>
  <cp:contentStatus/>
</cp:coreProperties>
</file>