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plum\j043$\01センター病院\99-64決算統計\R6年度\R7.1.24 ★【2.4（火）〆】公営企業に係る経営比較分析表（令和５年度）の分析等について\03 県確認・回答\"/>
    </mc:Choice>
  </mc:AlternateContent>
  <workbookProtection workbookAlgorithmName="SHA-512" workbookHashValue="cBd98rQWqKXhTMg8rQJuXwaIeufUGgJ4KahrK1Hlinlmm31d8WYESidVDy/ETkut7f36NVpitykryDet5+JxiQ==" workbookSaltValue="mLdprELeZWlm8XG2/xxT4w==" workbookSpinCount="100000" lockStructure="1"/>
  <bookViews>
    <workbookView xWindow="0" yWindow="0" windowWidth="23040" windowHeight="92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L54" i="4"/>
  <c r="FL32" i="4"/>
  <c r="FO78"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DS54" i="4"/>
  <c r="KV78" i="4"/>
  <c r="KU54" i="4"/>
  <c r="KU32" i="4"/>
  <c r="HI78" i="4"/>
  <c r="HG54" i="4"/>
  <c r="HG32" i="4"/>
  <c r="DV78" i="4"/>
  <c r="DS32" i="4"/>
  <c r="AE78" i="4"/>
  <c r="AE54" i="4"/>
  <c r="AE32" i="4"/>
  <c r="P78" i="4"/>
  <c r="P54" i="4"/>
  <c r="P32" i="4"/>
  <c r="KG78" i="4"/>
  <c r="KF54" i="4"/>
  <c r="KF32" i="4"/>
  <c r="GT78" i="4"/>
  <c r="GR54" i="4"/>
  <c r="DG78" i="4"/>
  <c r="DD54" i="4"/>
  <c r="DD32" i="4"/>
  <c r="GR32" i="4"/>
</calcChain>
</file>

<file path=xl/sharedStrings.xml><?xml version="1.0" encoding="utf-8"?>
<sst xmlns="http://schemas.openxmlformats.org/spreadsheetml/2006/main" count="342" uniqueCount="186">
  <si>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</si>
  <si>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</si>
  <si>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</si>
  <si>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</si>
  <si>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</si>
  <si>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</si>
  <si>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</si>
  <si>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</si>
  <si>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</si>
  <si>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</si>
  <si>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</si>
  <si>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</si>
  <si>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</si>
  <si>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</si>
  <si>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</si>
  <si>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</si>
  <si>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</si>
  <si>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</si>
  <si>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</si>
  <si>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</si>
  <si>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</si>
  <si>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</si>
  <si>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</si>
  <si>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</si>
  <si>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</si>
  <si>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</si>
  <si>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</si>
  <si>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</si>
  <si>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</si>
  <si>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</si>
  <si>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</si>
  <si>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</si>
  <si>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</si>
  <si>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</si>
  <si>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</si>
  <si>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</si>
  <si>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</si>
  <si>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</si>
  <si>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</si>
  <si>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</si>
  <si>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</si>
  <si>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</si>
  <si>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</si>
  <si>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</si>
  <si>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</si>
  <si>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</si>
  <si>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</si>
  <si>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</si>
  <si>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</si>
  <si>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</si>
  <si>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</si>
  <si>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</si>
  <si>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</si>
  <si>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</si>
  <si>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</si>
  <si>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</si>
  <si>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</si>
  <si>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</si>
  <si>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</si>
  <si>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</si>
  <si>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</si>
  <si>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</si>
  <si>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</si>
  <si>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</si>
  <si>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</si>
  <si>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</si>
  <si>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</si>
  <si>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</si>
  <si>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</si>
  <si>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</si>
  <si>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</si>
  <si>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</si>
  <si>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</si>
  <si>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</si>
  <si>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</si>
  <si>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</si>
  <si>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</si>
  <si>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</si>
  <si>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</si>
  <si>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</si>
  <si>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</si>
  <si>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</si>
  <si>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</si>
  <si>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</si>
  <si>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</si>
  <si>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</si>
  <si>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</si>
  <si>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</si>
  <si>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</si>
  <si>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</si>
  <si>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</si>
  <si>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</si>
  <si>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</si>
  <si>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</si>
  <si>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</si>
  <si>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</si>
  <si>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</si>
  <si>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</si>
  <si>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</si>
  <si>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</si>
  <si>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</si>
  <si>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</si>
  <si>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</si>
  <si>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</si>
  <si>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</si>
  <si>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</si>
  <si>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</si>
  <si>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</si>
  <si>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</si>
  <si>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</si>
  <si>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</si>
  <si>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</si>
  <si>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</si>
  <si>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</si>
  <si>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</si>
  <si>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</si>
  <si>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</si>
  <si>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</si>
  <si>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</si>
  <si>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</si>
  <si>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</si>
  <si>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</si>
  <si>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</si>
  <si>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</si>
  <si>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</si>
  <si>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</si>
  <si>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</si>
  <si>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</si>
  <si>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</si>
  <si>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</si>
  <si>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</si>
  <si>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</si>
  <si>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</si>
  <si>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</si>
  <si>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</si>
  <si>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</si>
  <si>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</si>
  <si>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</si>
  <si>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</si>
  <si>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</si>
  <si>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</si>
  <si>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</si>
  <si>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</si>
  <si>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</si>
  <si>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</si>
  <si>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</si>
  <si>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</si>
  <si>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</si>
  <si>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</si>
  <si>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</si>
  <si>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</si>
  <si>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</si>
  <si>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</si>
  <si>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</si>
  <si>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</si>
  <si>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</si>
  <si>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</si>
  <si>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</si>
  <si>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</si>
  <si>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</si>
  <si>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</si>
  <si>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</si>
  <si>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</si>
  <si>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</si>
  <si>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</si>
  <si>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</si>
  <si>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上越市</t>
  </si>
  <si>
    <t>上越地域医療センター病院</t>
  </si>
  <si>
    <t>当然財務</t>
  </si>
  <si>
    <t>病院事業</t>
  </si>
  <si>
    <t>一般病院</t>
  </si>
  <si>
    <t>100床以上～200床未満</t>
  </si>
  <si>
    <t>非設置</t>
  </si>
  <si>
    <t>指定管理者(代行制)</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</si>
  <si>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</si>
  <si>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</si>
  <si>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</si>
  <si>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</si>
  <si>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</si>
  <si>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</si>
  <si>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</si>
  <si>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</si>
  <si>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人口減少や高齢化の進展など病院事業を取り巻く環境は依然として厳しい状況ではあるが、今後も回復期・慢性期医療の中核を担い、病病連携、病診連携の要としての役割を果たしながら医療・介護・福祉の連携を一層強化し、地域に必要とされる医療を将来にわたり持続的に提供していくため、収支の改善に取り組み、安定的な経営に努める。</t>
    <rPh sb="0" eb="4">
      <t>ジンコウゲンショウ</t>
    </rPh>
    <rPh sb="5" eb="8">
      <t>コウレイカ</t>
    </rPh>
    <rPh sb="9" eb="11">
      <t>シンテン</t>
    </rPh>
    <rPh sb="13" eb="17">
      <t>ビョウインジギョウ</t>
    </rPh>
    <rPh sb="18" eb="19">
      <t>ト</t>
    </rPh>
    <rPh sb="20" eb="21">
      <t>マ</t>
    </rPh>
    <rPh sb="22" eb="24">
      <t>カンキョウ</t>
    </rPh>
    <rPh sb="25" eb="27">
      <t>イゼン</t>
    </rPh>
    <rPh sb="30" eb="31">
      <t>キビ</t>
    </rPh>
    <rPh sb="33" eb="35">
      <t>ジョウキョウ</t>
    </rPh>
    <rPh sb="41" eb="43">
      <t>コンゴ</t>
    </rPh>
    <rPh sb="44" eb="47">
      <t>カイフクキ</t>
    </rPh>
    <rPh sb="48" eb="51">
      <t>マンセイキ</t>
    </rPh>
    <rPh sb="51" eb="53">
      <t>イリョウ</t>
    </rPh>
    <rPh sb="54" eb="56">
      <t>チュウカク</t>
    </rPh>
    <rPh sb="57" eb="58">
      <t>ニナ</t>
    </rPh>
    <rPh sb="60" eb="64">
      <t>ビョウビョウレンケイ</t>
    </rPh>
    <rPh sb="65" eb="69">
      <t>ビョウシンレンケイ</t>
    </rPh>
    <rPh sb="70" eb="71">
      <t>カナメ</t>
    </rPh>
    <rPh sb="75" eb="77">
      <t>ヤクワリ</t>
    </rPh>
    <rPh sb="78" eb="79">
      <t>ハ</t>
    </rPh>
    <rPh sb="84" eb="86">
      <t>イリョウ</t>
    </rPh>
    <rPh sb="87" eb="89">
      <t>カイゴ</t>
    </rPh>
    <rPh sb="90" eb="92">
      <t>フクシ</t>
    </rPh>
    <rPh sb="93" eb="95">
      <t>レンケイ</t>
    </rPh>
    <rPh sb="96" eb="100">
      <t>イッソウキョウカ</t>
    </rPh>
    <rPh sb="102" eb="104">
      <t>チイキ</t>
    </rPh>
    <rPh sb="105" eb="107">
      <t>ヒツヨウ</t>
    </rPh>
    <rPh sb="111" eb="113">
      <t>イリョウ</t>
    </rPh>
    <rPh sb="114" eb="116">
      <t>ショウライ</t>
    </rPh>
    <rPh sb="120" eb="123">
      <t>ジゾクテキ</t>
    </rPh>
    <rPh sb="124" eb="126">
      <t>テイキョウ</t>
    </rPh>
    <rPh sb="133" eb="135">
      <t>シュウシ</t>
    </rPh>
    <rPh sb="136" eb="138">
      <t>カイゼン</t>
    </rPh>
    <rPh sb="139" eb="140">
      <t>ト</t>
    </rPh>
    <rPh sb="141" eb="142">
      <t>ク</t>
    </rPh>
    <rPh sb="144" eb="147">
      <t>アンテイテキ</t>
    </rPh>
    <rPh sb="148" eb="150">
      <t>ケイエイ</t>
    </rPh>
    <rPh sb="151" eb="152">
      <t>ツト</t>
    </rPh>
    <phoneticPr fontId="5"/>
  </si>
  <si>
    <t>①有形固定資産減価償却率
類似病院と比べ高い傾向にあり、施設の老朽化が進んでいることから、適正な維持管理を行うとともに、必要な補修対応等を計画的に進めていく。
②器械備品減価償却率
逓減傾向にあるのは、近年、電子カルテシステム等の高額備品を導入したためであり、償却済みの器械備品が多数あるため、計画的な更新を行う。
③1床当たり有形固定資産
類似団体平均を下回っているが増加傾向にあるため、施設や器械備品の整備時には過大な投資とならないよう、必要性や規模・仕様をを精査し、施設規模・機能に見合った整備となるよう努める。</t>
    <rPh sb="1" eb="7">
      <t>ユウケイコテイシサン</t>
    </rPh>
    <rPh sb="7" eb="12">
      <t>ゲンカショウキャクリツ</t>
    </rPh>
    <rPh sb="13" eb="17">
      <t>ルイジビョウイン</t>
    </rPh>
    <rPh sb="18" eb="19">
      <t>クラ</t>
    </rPh>
    <rPh sb="20" eb="21">
      <t>タカ</t>
    </rPh>
    <rPh sb="22" eb="24">
      <t>ケイコウ</t>
    </rPh>
    <rPh sb="28" eb="30">
      <t>シセツ</t>
    </rPh>
    <rPh sb="31" eb="34">
      <t>ロウキュウカ</t>
    </rPh>
    <rPh sb="35" eb="36">
      <t>スス</t>
    </rPh>
    <rPh sb="45" eb="47">
      <t>テキセイ</t>
    </rPh>
    <rPh sb="48" eb="52">
      <t>イジカンリ</t>
    </rPh>
    <rPh sb="53" eb="54">
      <t>オコナ</t>
    </rPh>
    <rPh sb="60" eb="62">
      <t>ヒツヨウ</t>
    </rPh>
    <rPh sb="63" eb="67">
      <t>ホシュウタイオウ</t>
    </rPh>
    <rPh sb="67" eb="68">
      <t>トウ</t>
    </rPh>
    <rPh sb="69" eb="72">
      <t>ケイカクテキ</t>
    </rPh>
    <rPh sb="73" eb="74">
      <t>スス</t>
    </rPh>
    <rPh sb="81" eb="85">
      <t>キカイビヒン</t>
    </rPh>
    <rPh sb="85" eb="90">
      <t>ゲンカショウキャクリツ</t>
    </rPh>
    <rPh sb="91" eb="95">
      <t>テイゲンケイコウ</t>
    </rPh>
    <rPh sb="101" eb="103">
      <t>キンネン</t>
    </rPh>
    <rPh sb="104" eb="106">
      <t>デンシ</t>
    </rPh>
    <rPh sb="113" eb="114">
      <t>トウ</t>
    </rPh>
    <rPh sb="115" eb="117">
      <t>コウガク</t>
    </rPh>
    <rPh sb="117" eb="119">
      <t>ビヒン</t>
    </rPh>
    <rPh sb="120" eb="122">
      <t>ドウニュウ</t>
    </rPh>
    <rPh sb="130" eb="133">
      <t>ショウキャクズ</t>
    </rPh>
    <rPh sb="135" eb="139">
      <t>キカイビヒン</t>
    </rPh>
    <rPh sb="140" eb="142">
      <t>タスウ</t>
    </rPh>
    <rPh sb="147" eb="150">
      <t>ケイカクテキ</t>
    </rPh>
    <rPh sb="151" eb="153">
      <t>コウシン</t>
    </rPh>
    <rPh sb="154" eb="155">
      <t>オコナ</t>
    </rPh>
    <rPh sb="160" eb="162">
      <t>ユカア</t>
    </rPh>
    <rPh sb="164" eb="170">
      <t>ユウケイコテイシサン</t>
    </rPh>
    <rPh sb="171" eb="173">
      <t>ルイジ</t>
    </rPh>
    <rPh sb="173" eb="175">
      <t>ダンタイ</t>
    </rPh>
    <rPh sb="175" eb="177">
      <t>ヘイキン</t>
    </rPh>
    <rPh sb="178" eb="180">
      <t>シタマワ</t>
    </rPh>
    <rPh sb="185" eb="187">
      <t>ゾウカ</t>
    </rPh>
    <rPh sb="187" eb="189">
      <t>ケイコウ</t>
    </rPh>
    <phoneticPr fontId="5"/>
  </si>
  <si>
    <t>地域に根差した病院として、また、時代のニーズに的確に対応する病院として、回復期や慢性期医療のほか、終末期にある患者への緩和ケア医療の提供をはじめ、訪問看護事業や訪問リハビリテーション事業等、在宅医療の充実にも積極的に取り組むなど、上越地域の医療体制において重要な役割を担っている。</t>
    <rPh sb="0" eb="2">
      <t>チイキ</t>
    </rPh>
    <rPh sb="3" eb="5">
      <t>ネザ</t>
    </rPh>
    <rPh sb="7" eb="9">
      <t>ビョウイン</t>
    </rPh>
    <rPh sb="16" eb="18">
      <t>ジダイ</t>
    </rPh>
    <rPh sb="23" eb="25">
      <t>テキカク</t>
    </rPh>
    <rPh sb="26" eb="28">
      <t>タイオウ</t>
    </rPh>
    <rPh sb="30" eb="32">
      <t>ビョウイン</t>
    </rPh>
    <rPh sb="36" eb="39">
      <t>カイフクキ</t>
    </rPh>
    <rPh sb="40" eb="45">
      <t>マンセイキイリョウ</t>
    </rPh>
    <rPh sb="49" eb="52">
      <t>シュウマツキ</t>
    </rPh>
    <rPh sb="55" eb="57">
      <t>カンジャ</t>
    </rPh>
    <rPh sb="59" eb="61">
      <t>カンワ</t>
    </rPh>
    <rPh sb="63" eb="65">
      <t>イリョウ</t>
    </rPh>
    <rPh sb="66" eb="68">
      <t>テイキョウ</t>
    </rPh>
    <rPh sb="73" eb="79">
      <t>ホウモンカンゴジギョウ</t>
    </rPh>
    <rPh sb="80" eb="82">
      <t>ホウモン</t>
    </rPh>
    <rPh sb="91" eb="94">
      <t>ジギョウトウ</t>
    </rPh>
    <rPh sb="95" eb="99">
      <t>ザイタクイリョウ</t>
    </rPh>
    <rPh sb="100" eb="102">
      <t>ジュウジツ</t>
    </rPh>
    <rPh sb="104" eb="107">
      <t>セッキョクテキ</t>
    </rPh>
    <rPh sb="108" eb="109">
      <t>ト</t>
    </rPh>
    <rPh sb="110" eb="111">
      <t>ク</t>
    </rPh>
    <rPh sb="115" eb="119">
      <t>ジョウエツチイキ</t>
    </rPh>
    <rPh sb="120" eb="124">
      <t>イリョウタイセイ</t>
    </rPh>
    <rPh sb="128" eb="130">
      <t>ジュウヨウ</t>
    </rPh>
    <rPh sb="131" eb="133">
      <t>ヤクワリ</t>
    </rPh>
    <rPh sb="134" eb="135">
      <t>ニナ</t>
    </rPh>
    <phoneticPr fontId="5"/>
  </si>
  <si>
    <t>①経常収支比率・②医業収支比率・③修正医業収支比率
医業収益は年度ごとに増減しているものの、人件費や物件費等の医業費用は毎年増加しており、収益を圧迫している。物価高騰等、医療を取り巻く環境は厳しい状況にあるが、経費削減に向けた取組を継続する。
④病床稼働率
回復傾向にあることから、他病院との連携などにより改善に取り組む。
⑤入院患者1人1日当たり収益、⑥外来患者1人1日当たり収益
類似団体平均よりも入院収益は低く、外来収益は高い傾向にある。取得する施設基準や加算の見直しを行い収益の向上に取り組む。
⑦職員給与費対医業収益比率⑧材料費対医業収益比率
医業収益は年度ごとに増減があるものの、職員給与費は増加傾向にあることから、配置した職員に見合った収益の獲得に向けて施設基準・加算の見直し等に取り組む。材料費率は類似団体と比較すると低く、一定を維持できていることから、引き続き、材料費率の維持に努める。</t>
    <rPh sb="1" eb="7">
      <t>ケイジョウシュウシヒリツ</t>
    </rPh>
    <rPh sb="9" eb="15">
      <t>イギョウシュウシヒリツ</t>
    </rPh>
    <rPh sb="17" eb="25">
      <t>シュウセイイギョウシュウシヒリツ</t>
    </rPh>
    <rPh sb="26" eb="30">
      <t>イギョウシュウエキ</t>
    </rPh>
    <rPh sb="31" eb="33">
      <t>ネンド</t>
    </rPh>
    <rPh sb="36" eb="38">
      <t>ゾウゲン</t>
    </rPh>
    <rPh sb="46" eb="49">
      <t>ジンケンヒ</t>
    </rPh>
    <rPh sb="50" eb="53">
      <t>ブッケンヒ</t>
    </rPh>
    <rPh sb="53" eb="54">
      <t>ナド</t>
    </rPh>
    <rPh sb="55" eb="59">
      <t>イギョウヒヨウ</t>
    </rPh>
    <rPh sb="60" eb="62">
      <t>マイトシ</t>
    </rPh>
    <rPh sb="62" eb="64">
      <t>ゾウカ</t>
    </rPh>
    <rPh sb="69" eb="71">
      <t>シュウエキ</t>
    </rPh>
    <rPh sb="72" eb="74">
      <t>アッパク</t>
    </rPh>
    <rPh sb="79" eb="83">
      <t>ブッカコウトウ</t>
    </rPh>
    <rPh sb="83" eb="84">
      <t>ナド</t>
    </rPh>
    <rPh sb="85" eb="87">
      <t>イリョウ</t>
    </rPh>
    <rPh sb="88" eb="89">
      <t>ト</t>
    </rPh>
    <rPh sb="90" eb="91">
      <t>マ</t>
    </rPh>
    <rPh sb="92" eb="94">
      <t>カンキョウ</t>
    </rPh>
    <rPh sb="95" eb="96">
      <t>キビ</t>
    </rPh>
    <rPh sb="98" eb="100">
      <t>ジョウキョウ</t>
    </rPh>
    <rPh sb="105" eb="109">
      <t>ケイヒサクゲン</t>
    </rPh>
    <rPh sb="110" eb="111">
      <t>ム</t>
    </rPh>
    <rPh sb="113" eb="115">
      <t>トリクミ</t>
    </rPh>
    <rPh sb="116" eb="118">
      <t>ケイゾク</t>
    </rPh>
    <rPh sb="123" eb="128">
      <t>ビョウショウカドウリツ</t>
    </rPh>
    <rPh sb="129" eb="131">
      <t>カイフク</t>
    </rPh>
    <rPh sb="131" eb="133">
      <t>ケイコウ</t>
    </rPh>
    <rPh sb="141" eb="142">
      <t>タ</t>
    </rPh>
    <rPh sb="142" eb="144">
      <t>ビョウイン</t>
    </rPh>
    <rPh sb="146" eb="148">
      <t>レンケイ</t>
    </rPh>
    <rPh sb="153" eb="155">
      <t>カイゼン</t>
    </rPh>
    <rPh sb="156" eb="157">
      <t>ト</t>
    </rPh>
    <rPh sb="158" eb="159">
      <t>ク</t>
    </rPh>
    <rPh sb="163" eb="165">
      <t>ニュウイン</t>
    </rPh>
    <rPh sb="165" eb="167">
      <t>カンジャ</t>
    </rPh>
    <rPh sb="167" eb="169">
      <t>ヒトリ</t>
    </rPh>
    <rPh sb="170" eb="171">
      <t>ニチ</t>
    </rPh>
    <rPh sb="171" eb="172">
      <t>ア</t>
    </rPh>
    <rPh sb="174" eb="176">
      <t>シュウエキ</t>
    </rPh>
    <rPh sb="178" eb="182">
      <t>ガイライカンジャ</t>
    </rPh>
    <rPh sb="183" eb="184">
      <t>ニン</t>
    </rPh>
    <rPh sb="185" eb="186">
      <t>ニチ</t>
    </rPh>
    <rPh sb="186" eb="187">
      <t>ア</t>
    </rPh>
    <rPh sb="189" eb="191">
      <t>シュウエキ</t>
    </rPh>
    <rPh sb="192" eb="196">
      <t>ルイジダンタイ</t>
    </rPh>
    <rPh sb="196" eb="198">
      <t>ヘイキン</t>
    </rPh>
    <rPh sb="201" eb="205">
      <t>ニュウインシュウエキ</t>
    </rPh>
    <rPh sb="206" eb="207">
      <t>ヒク</t>
    </rPh>
    <rPh sb="209" eb="213">
      <t>ガイライシュウエキ</t>
    </rPh>
    <rPh sb="214" eb="215">
      <t>タカ</t>
    </rPh>
    <rPh sb="216" eb="218">
      <t>ケイコウ</t>
    </rPh>
    <rPh sb="222" eb="224">
      <t>シュトク</t>
    </rPh>
    <rPh sb="226" eb="230">
      <t>シセツキジュン</t>
    </rPh>
    <rPh sb="231" eb="233">
      <t>カサン</t>
    </rPh>
    <rPh sb="234" eb="236">
      <t>ミナオ</t>
    </rPh>
    <rPh sb="238" eb="239">
      <t>オコナ</t>
    </rPh>
    <rPh sb="240" eb="242">
      <t>シュウエキ</t>
    </rPh>
    <rPh sb="243" eb="245">
      <t>コウジョウ</t>
    </rPh>
    <rPh sb="246" eb="247">
      <t>ト</t>
    </rPh>
    <rPh sb="248" eb="249">
      <t>ク</t>
    </rPh>
    <rPh sb="253" eb="255">
      <t>ショクイン</t>
    </rPh>
    <rPh sb="255" eb="258">
      <t>キュウヨヒ</t>
    </rPh>
    <rPh sb="258" eb="259">
      <t>タイ</t>
    </rPh>
    <rPh sb="259" eb="263">
      <t>イギョウシュウエキ</t>
    </rPh>
    <rPh sb="263" eb="265">
      <t>ヒリツ</t>
    </rPh>
    <rPh sb="270" eb="276">
      <t>イギョウシュウエキヒリツ</t>
    </rPh>
    <rPh sb="277" eb="281">
      <t>イギョウシュウエキ</t>
    </rPh>
    <rPh sb="282" eb="284">
      <t>ネンド</t>
    </rPh>
    <rPh sb="287" eb="289">
      <t>ゾウゲン</t>
    </rPh>
    <rPh sb="296" eb="301">
      <t>ショクインキュウヨヒ</t>
    </rPh>
    <rPh sb="302" eb="306">
      <t>ゾウカケイコウ</t>
    </rPh>
    <rPh sb="392" eb="393">
      <t>ヒ</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</si>
</sst>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5" xfId="2" applyFont="1" applyBorder="1" applyAlignment="1" applyProtection="1">
      <alignment horizontal="center" vertical="center" shrinkToFit="1"/>
      <protection locked="0"/>
    </xf>
    <xf numFmtId="0" fontId="20" fillId="0" borderId="6" xfId="2" applyFont="1" applyBorder="1" applyAlignment="1" applyProtection="1">
      <alignment horizontal="center" vertical="center" shrinkToFit="1"/>
      <protection locked="0"/>
    </xf>
    <xf numFmtId="0" fontId="20" fillId="0" borderId="10" xfId="2" applyFont="1" applyBorder="1" applyAlignment="1" applyProtection="1">
      <alignment horizontal="center" vertical="center" shrinkToFit="1"/>
      <protection locked="0"/>
    </xf>
    <xf numFmtId="0" fontId="20" fillId="0" borderId="1" xfId="2" applyFont="1" applyBorder="1" applyAlignment="1" applyProtection="1">
      <alignment horizontal="center" vertical="center"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81.599999999999994</c:v>
                </c:pt>
                <c:pt idx="1">
                  <c:v>68.5</c:v>
                </c:pt>
                <c:pt idx="2">
                  <c:v>73.5</c:v>
                </c:pt>
                <c:pt idx="3">
                  <c:v>65.3</c:v>
                </c:pt>
                <c:pt idx="4">
                  <c:v>71.5</c:v>
                </c:pt>
              </c:numCache>
            </c:numRef>
          </c:val>
          <c:extLst xmlns:c16r2="http://schemas.microsoft.com/office/drawing/2015/06/chart">
            <c:ext xmlns:c16="http://schemas.microsoft.com/office/drawing/2014/chart" uri="{C3380CC4-5D6E-409C-BE32-E72D297353CC}">
              <c16:uniqueId val="{00000000-7ADD-43E3-9335-75CE8D469836}"/>
            </c:ext>
          </c:extLst>
        </c:ser>
        <c:dLbls>
          <c:showLegendKey val="0"/>
          <c:showVal val="0"/>
          <c:showCatName val="0"/>
          <c:showSerName val="0"/>
          <c:showPercent val="0"/>
          <c:showBubbleSize val="0"/>
        </c:dLbls>
        <c:gapWidth val="150"/>
        <c:axId val="241241264"/>
        <c:axId val="24124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xmlns:c16r2="http://schemas.microsoft.com/office/drawing/2015/06/chart">
            <c:ext xmlns:c16="http://schemas.microsoft.com/office/drawing/2014/chart" uri="{C3380CC4-5D6E-409C-BE32-E72D297353CC}">
              <c16:uniqueId val="{00000001-7ADD-43E3-9335-75CE8D469836}"/>
            </c:ext>
          </c:extLst>
        </c:ser>
        <c:dLbls>
          <c:showLegendKey val="0"/>
          <c:showVal val="0"/>
          <c:showCatName val="0"/>
          <c:showSerName val="0"/>
          <c:showPercent val="0"/>
          <c:showBubbleSize val="0"/>
        </c:dLbls>
        <c:marker val="1"/>
        <c:smooth val="0"/>
        <c:axId val="241241264"/>
        <c:axId val="241241648"/>
      </c:lineChart>
      <c:catAx>
        <c:axId val="241241264"/>
        <c:scaling>
          <c:orientation val="minMax"/>
        </c:scaling>
        <c:delete val="1"/>
        <c:axPos val="b"/>
        <c:numFmt formatCode="General" sourceLinked="1"/>
        <c:majorTickMark val="none"/>
        <c:minorTickMark val="none"/>
        <c:tickLblPos val="none"/>
        <c:crossAx val="241241648"/>
        <c:crosses val="autoZero"/>
        <c:auto val="1"/>
        <c:lblAlgn val="ctr"/>
        <c:lblOffset val="100"/>
        <c:noMultiLvlLbl val="1"/>
      </c:catAx>
      <c:valAx>
        <c:axId val="24124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24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12458</c:v>
                </c:pt>
                <c:pt idx="1">
                  <c:v>13074</c:v>
                </c:pt>
                <c:pt idx="2">
                  <c:v>13282</c:v>
                </c:pt>
                <c:pt idx="3">
                  <c:v>13064</c:v>
                </c:pt>
                <c:pt idx="4">
                  <c:v>13432</c:v>
                </c:pt>
              </c:numCache>
            </c:numRef>
          </c:val>
          <c:extLst xmlns:c16r2="http://schemas.microsoft.com/office/drawing/2015/06/chart">
            <c:ext xmlns:c16="http://schemas.microsoft.com/office/drawing/2014/chart" uri="{C3380CC4-5D6E-409C-BE32-E72D297353CC}">
              <c16:uniqueId val="{00000000-675D-4B4E-BC0D-003AA1C383FB}"/>
            </c:ext>
          </c:extLst>
        </c:ser>
        <c:dLbls>
          <c:showLegendKey val="0"/>
          <c:showVal val="0"/>
          <c:showCatName val="0"/>
          <c:showSerName val="0"/>
          <c:showPercent val="0"/>
          <c:showBubbleSize val="0"/>
        </c:dLbls>
        <c:gapWidth val="150"/>
        <c:axId val="241860304"/>
        <c:axId val="2418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xmlns:c16r2="http://schemas.microsoft.com/office/drawing/2015/06/chart">
            <c:ext xmlns:c16="http://schemas.microsoft.com/office/drawing/2014/chart" uri="{C3380CC4-5D6E-409C-BE32-E72D297353CC}">
              <c16:uniqueId val="{00000001-675D-4B4E-BC0D-003AA1C383FB}"/>
            </c:ext>
          </c:extLst>
        </c:ser>
        <c:dLbls>
          <c:showLegendKey val="0"/>
          <c:showVal val="0"/>
          <c:showCatName val="0"/>
          <c:showSerName val="0"/>
          <c:showPercent val="0"/>
          <c:showBubbleSize val="0"/>
        </c:dLbls>
        <c:marker val="1"/>
        <c:smooth val="0"/>
        <c:axId val="241860304"/>
        <c:axId val="241864224"/>
      </c:lineChart>
      <c:catAx>
        <c:axId val="241860304"/>
        <c:scaling>
          <c:orientation val="minMax"/>
        </c:scaling>
        <c:delete val="1"/>
        <c:axPos val="b"/>
        <c:numFmt formatCode="General" sourceLinked="1"/>
        <c:majorTickMark val="none"/>
        <c:minorTickMark val="none"/>
        <c:tickLblPos val="none"/>
        <c:crossAx val="241864224"/>
        <c:crosses val="autoZero"/>
        <c:auto val="1"/>
        <c:lblAlgn val="ctr"/>
        <c:lblOffset val="100"/>
        <c:noMultiLvlLbl val="1"/>
      </c:catAx>
      <c:valAx>
        <c:axId val="241864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86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30861</c:v>
                </c:pt>
                <c:pt idx="1">
                  <c:v>32774</c:v>
                </c:pt>
                <c:pt idx="2">
                  <c:v>32444</c:v>
                </c:pt>
                <c:pt idx="3">
                  <c:v>32594</c:v>
                </c:pt>
                <c:pt idx="4">
                  <c:v>32992</c:v>
                </c:pt>
              </c:numCache>
            </c:numRef>
          </c:val>
          <c:extLst xmlns:c16r2="http://schemas.microsoft.com/office/drawing/2015/06/chart">
            <c:ext xmlns:c16="http://schemas.microsoft.com/office/drawing/2014/chart" uri="{C3380CC4-5D6E-409C-BE32-E72D297353CC}">
              <c16:uniqueId val="{00000000-AD6B-4CF5-875F-68BE55ED1C7F}"/>
            </c:ext>
          </c:extLst>
        </c:ser>
        <c:dLbls>
          <c:showLegendKey val="0"/>
          <c:showVal val="0"/>
          <c:showCatName val="0"/>
          <c:showSerName val="0"/>
          <c:showPercent val="0"/>
          <c:showBubbleSize val="0"/>
        </c:dLbls>
        <c:gapWidth val="150"/>
        <c:axId val="241860696"/>
        <c:axId val="24186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xmlns:c16r2="http://schemas.microsoft.com/office/drawing/2015/06/chart">
            <c:ext xmlns:c16="http://schemas.microsoft.com/office/drawing/2014/chart" uri="{C3380CC4-5D6E-409C-BE32-E72D297353CC}">
              <c16:uniqueId val="{00000001-AD6B-4CF5-875F-68BE55ED1C7F}"/>
            </c:ext>
          </c:extLst>
        </c:ser>
        <c:dLbls>
          <c:showLegendKey val="0"/>
          <c:showVal val="0"/>
          <c:showCatName val="0"/>
          <c:showSerName val="0"/>
          <c:showPercent val="0"/>
          <c:showBubbleSize val="0"/>
        </c:dLbls>
        <c:marker val="1"/>
        <c:smooth val="0"/>
        <c:axId val="241860696"/>
        <c:axId val="241864616"/>
      </c:lineChart>
      <c:catAx>
        <c:axId val="241860696"/>
        <c:scaling>
          <c:orientation val="minMax"/>
        </c:scaling>
        <c:delete val="1"/>
        <c:axPos val="b"/>
        <c:numFmt formatCode="General" sourceLinked="1"/>
        <c:majorTickMark val="none"/>
        <c:minorTickMark val="none"/>
        <c:tickLblPos val="none"/>
        <c:crossAx val="241864616"/>
        <c:crosses val="autoZero"/>
        <c:auto val="1"/>
        <c:lblAlgn val="ctr"/>
        <c:lblOffset val="100"/>
        <c:noMultiLvlLbl val="1"/>
      </c:catAx>
      <c:valAx>
        <c:axId val="241864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86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4.7</c:v>
                </c:pt>
                <c:pt idx="4">
                  <c:v>16</c:v>
                </c:pt>
              </c:numCache>
            </c:numRef>
          </c:val>
          <c:extLst xmlns:c16r2="http://schemas.microsoft.com/office/drawing/2015/06/chart">
            <c:ext xmlns:c16="http://schemas.microsoft.com/office/drawing/2014/chart" uri="{C3380CC4-5D6E-409C-BE32-E72D297353CC}">
              <c16:uniqueId val="{00000000-3BD3-4E22-B217-083F79920E66}"/>
            </c:ext>
          </c:extLst>
        </c:ser>
        <c:dLbls>
          <c:showLegendKey val="0"/>
          <c:showVal val="0"/>
          <c:showCatName val="0"/>
          <c:showSerName val="0"/>
          <c:showPercent val="0"/>
          <c:showBubbleSize val="0"/>
        </c:dLbls>
        <c:gapWidth val="150"/>
        <c:axId val="241866184"/>
        <c:axId val="24185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xmlns:c16r2="http://schemas.microsoft.com/office/drawing/2015/06/chart">
            <c:ext xmlns:c16="http://schemas.microsoft.com/office/drawing/2014/chart" uri="{C3380CC4-5D6E-409C-BE32-E72D297353CC}">
              <c16:uniqueId val="{00000001-3BD3-4E22-B217-083F79920E66}"/>
            </c:ext>
          </c:extLst>
        </c:ser>
        <c:dLbls>
          <c:showLegendKey val="0"/>
          <c:showVal val="0"/>
          <c:showCatName val="0"/>
          <c:showSerName val="0"/>
          <c:showPercent val="0"/>
          <c:showBubbleSize val="0"/>
        </c:dLbls>
        <c:marker val="1"/>
        <c:smooth val="0"/>
        <c:axId val="241866184"/>
        <c:axId val="241859128"/>
      </c:lineChart>
      <c:catAx>
        <c:axId val="241866184"/>
        <c:scaling>
          <c:orientation val="minMax"/>
        </c:scaling>
        <c:delete val="1"/>
        <c:axPos val="b"/>
        <c:numFmt formatCode="General" sourceLinked="1"/>
        <c:majorTickMark val="none"/>
        <c:minorTickMark val="none"/>
        <c:tickLblPos val="none"/>
        <c:crossAx val="241859128"/>
        <c:crosses val="autoZero"/>
        <c:auto val="1"/>
        <c:lblAlgn val="ctr"/>
        <c:lblOffset val="100"/>
        <c:noMultiLvlLbl val="1"/>
      </c:catAx>
      <c:valAx>
        <c:axId val="24185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86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90.1</c:v>
                </c:pt>
                <c:pt idx="1">
                  <c:v>81</c:v>
                </c:pt>
                <c:pt idx="2">
                  <c:v>86.2</c:v>
                </c:pt>
                <c:pt idx="3">
                  <c:v>76.400000000000006</c:v>
                </c:pt>
                <c:pt idx="4">
                  <c:v>78.599999999999994</c:v>
                </c:pt>
              </c:numCache>
            </c:numRef>
          </c:val>
          <c:extLst xmlns:c16r2="http://schemas.microsoft.com/office/drawing/2015/06/chart">
            <c:ext xmlns:c16="http://schemas.microsoft.com/office/drawing/2014/chart" uri="{C3380CC4-5D6E-409C-BE32-E72D297353CC}">
              <c16:uniqueId val="{00000000-D0D2-4E18-92CA-108C3D4879E4}"/>
            </c:ext>
          </c:extLst>
        </c:ser>
        <c:dLbls>
          <c:showLegendKey val="0"/>
          <c:showVal val="0"/>
          <c:showCatName val="0"/>
          <c:showSerName val="0"/>
          <c:showPercent val="0"/>
          <c:showBubbleSize val="0"/>
        </c:dLbls>
        <c:gapWidth val="150"/>
        <c:axId val="241751168"/>
        <c:axId val="24175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xmlns:c16r2="http://schemas.microsoft.com/office/drawing/2015/06/chart">
            <c:ext xmlns:c16="http://schemas.microsoft.com/office/drawing/2014/chart" uri="{C3380CC4-5D6E-409C-BE32-E72D297353CC}">
              <c16:uniqueId val="{00000001-D0D2-4E18-92CA-108C3D4879E4}"/>
            </c:ext>
          </c:extLst>
        </c:ser>
        <c:dLbls>
          <c:showLegendKey val="0"/>
          <c:showVal val="0"/>
          <c:showCatName val="0"/>
          <c:showSerName val="0"/>
          <c:showPercent val="0"/>
          <c:showBubbleSize val="0"/>
        </c:dLbls>
        <c:marker val="1"/>
        <c:smooth val="0"/>
        <c:axId val="241751168"/>
        <c:axId val="241759752"/>
      </c:lineChart>
      <c:catAx>
        <c:axId val="241751168"/>
        <c:scaling>
          <c:orientation val="minMax"/>
        </c:scaling>
        <c:delete val="1"/>
        <c:axPos val="b"/>
        <c:numFmt formatCode="General" sourceLinked="1"/>
        <c:majorTickMark val="none"/>
        <c:minorTickMark val="none"/>
        <c:tickLblPos val="none"/>
        <c:crossAx val="241759752"/>
        <c:crosses val="autoZero"/>
        <c:auto val="1"/>
        <c:lblAlgn val="ctr"/>
        <c:lblOffset val="100"/>
        <c:noMultiLvlLbl val="1"/>
      </c:catAx>
      <c:valAx>
        <c:axId val="24175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75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90.1</c:v>
                </c:pt>
                <c:pt idx="1">
                  <c:v>81.099999999999994</c:v>
                </c:pt>
                <c:pt idx="2">
                  <c:v>86.4</c:v>
                </c:pt>
                <c:pt idx="3">
                  <c:v>76.5</c:v>
                </c:pt>
                <c:pt idx="4">
                  <c:v>78.7</c:v>
                </c:pt>
              </c:numCache>
            </c:numRef>
          </c:val>
          <c:extLst xmlns:c16r2="http://schemas.microsoft.com/office/drawing/2015/06/chart">
            <c:ext xmlns:c16="http://schemas.microsoft.com/office/drawing/2014/chart" uri="{C3380CC4-5D6E-409C-BE32-E72D297353CC}">
              <c16:uniqueId val="{00000000-C63C-4CA0-80EC-1A8DAD1157D9}"/>
            </c:ext>
          </c:extLst>
        </c:ser>
        <c:dLbls>
          <c:showLegendKey val="0"/>
          <c:showVal val="0"/>
          <c:showCatName val="0"/>
          <c:showSerName val="0"/>
          <c:showPercent val="0"/>
          <c:showBubbleSize val="0"/>
        </c:dLbls>
        <c:gapWidth val="150"/>
        <c:axId val="242118680"/>
        <c:axId val="2415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xmlns:c16r2="http://schemas.microsoft.com/office/drawing/2015/06/chart">
            <c:ext xmlns:c16="http://schemas.microsoft.com/office/drawing/2014/chart" uri="{C3380CC4-5D6E-409C-BE32-E72D297353CC}">
              <c16:uniqueId val="{00000001-C63C-4CA0-80EC-1A8DAD1157D9}"/>
            </c:ext>
          </c:extLst>
        </c:ser>
        <c:dLbls>
          <c:showLegendKey val="0"/>
          <c:showVal val="0"/>
          <c:showCatName val="0"/>
          <c:showSerName val="0"/>
          <c:showPercent val="0"/>
          <c:showBubbleSize val="0"/>
        </c:dLbls>
        <c:marker val="1"/>
        <c:smooth val="0"/>
        <c:axId val="242118680"/>
        <c:axId val="241581568"/>
      </c:lineChart>
      <c:catAx>
        <c:axId val="242118680"/>
        <c:scaling>
          <c:orientation val="minMax"/>
        </c:scaling>
        <c:delete val="1"/>
        <c:axPos val="b"/>
        <c:numFmt formatCode="General" sourceLinked="1"/>
        <c:majorTickMark val="none"/>
        <c:minorTickMark val="none"/>
        <c:tickLblPos val="none"/>
        <c:crossAx val="241581568"/>
        <c:crosses val="autoZero"/>
        <c:auto val="1"/>
        <c:lblAlgn val="ctr"/>
        <c:lblOffset val="100"/>
        <c:noMultiLvlLbl val="1"/>
      </c:catAx>
      <c:valAx>
        <c:axId val="24158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11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98.2</c:v>
                </c:pt>
                <c:pt idx="1">
                  <c:v>92.1</c:v>
                </c:pt>
                <c:pt idx="2">
                  <c:v>95.5</c:v>
                </c:pt>
                <c:pt idx="3">
                  <c:v>90.3</c:v>
                </c:pt>
                <c:pt idx="4">
                  <c:v>91.1</c:v>
                </c:pt>
              </c:numCache>
            </c:numRef>
          </c:val>
          <c:extLst xmlns:c16r2="http://schemas.microsoft.com/office/drawing/2015/06/chart">
            <c:ext xmlns:c16="http://schemas.microsoft.com/office/drawing/2014/chart" uri="{C3380CC4-5D6E-409C-BE32-E72D297353CC}">
              <c16:uniqueId val="{00000000-A9EA-442C-A03C-6E64C2818F2E}"/>
            </c:ext>
          </c:extLst>
        </c:ser>
        <c:dLbls>
          <c:showLegendKey val="0"/>
          <c:showVal val="0"/>
          <c:showCatName val="0"/>
          <c:showSerName val="0"/>
          <c:showPercent val="0"/>
          <c:showBubbleSize val="0"/>
        </c:dLbls>
        <c:gapWidth val="150"/>
        <c:axId val="241578040"/>
        <c:axId val="2415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xmlns:c16r2="http://schemas.microsoft.com/office/drawing/2015/06/chart">
            <c:ext xmlns:c16="http://schemas.microsoft.com/office/drawing/2014/chart" uri="{C3380CC4-5D6E-409C-BE32-E72D297353CC}">
              <c16:uniqueId val="{00000001-A9EA-442C-A03C-6E64C2818F2E}"/>
            </c:ext>
          </c:extLst>
        </c:ser>
        <c:dLbls>
          <c:showLegendKey val="0"/>
          <c:showVal val="0"/>
          <c:showCatName val="0"/>
          <c:showSerName val="0"/>
          <c:showPercent val="0"/>
          <c:showBubbleSize val="0"/>
        </c:dLbls>
        <c:marker val="1"/>
        <c:smooth val="0"/>
        <c:axId val="241578040"/>
        <c:axId val="241580000"/>
      </c:lineChart>
      <c:catAx>
        <c:axId val="241578040"/>
        <c:scaling>
          <c:orientation val="minMax"/>
        </c:scaling>
        <c:delete val="1"/>
        <c:axPos val="b"/>
        <c:numFmt formatCode="General" sourceLinked="1"/>
        <c:majorTickMark val="none"/>
        <c:minorTickMark val="none"/>
        <c:tickLblPos val="none"/>
        <c:crossAx val="241580000"/>
        <c:crosses val="autoZero"/>
        <c:auto val="1"/>
        <c:lblAlgn val="ctr"/>
        <c:lblOffset val="100"/>
        <c:noMultiLvlLbl val="1"/>
      </c:catAx>
      <c:valAx>
        <c:axId val="24158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157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70.3</c:v>
                </c:pt>
                <c:pt idx="1">
                  <c:v>69.900000000000006</c:v>
                </c:pt>
                <c:pt idx="2">
                  <c:v>71.599999999999994</c:v>
                </c:pt>
                <c:pt idx="3">
                  <c:v>70.099999999999994</c:v>
                </c:pt>
                <c:pt idx="4">
                  <c:v>68.400000000000006</c:v>
                </c:pt>
              </c:numCache>
            </c:numRef>
          </c:val>
          <c:extLst xmlns:c16r2="http://schemas.microsoft.com/office/drawing/2015/06/chart">
            <c:ext xmlns:c16="http://schemas.microsoft.com/office/drawing/2014/chart" uri="{C3380CC4-5D6E-409C-BE32-E72D297353CC}">
              <c16:uniqueId val="{00000000-37AC-4C72-81B2-67A501A8CAC7}"/>
            </c:ext>
          </c:extLst>
        </c:ser>
        <c:dLbls>
          <c:showLegendKey val="0"/>
          <c:showVal val="0"/>
          <c:showCatName val="0"/>
          <c:showSerName val="0"/>
          <c:showPercent val="0"/>
          <c:showBubbleSize val="0"/>
        </c:dLbls>
        <c:gapWidth val="150"/>
        <c:axId val="241580392"/>
        <c:axId val="24157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xmlns:c16r2="http://schemas.microsoft.com/office/drawing/2015/06/chart">
            <c:ext xmlns:c16="http://schemas.microsoft.com/office/drawing/2014/chart" uri="{C3380CC4-5D6E-409C-BE32-E72D297353CC}">
              <c16:uniqueId val="{00000001-37AC-4C72-81B2-67A501A8CAC7}"/>
            </c:ext>
          </c:extLst>
        </c:ser>
        <c:dLbls>
          <c:showLegendKey val="0"/>
          <c:showVal val="0"/>
          <c:showCatName val="0"/>
          <c:showSerName val="0"/>
          <c:showPercent val="0"/>
          <c:showBubbleSize val="0"/>
        </c:dLbls>
        <c:marker val="1"/>
        <c:smooth val="0"/>
        <c:axId val="241580392"/>
        <c:axId val="241578824"/>
      </c:lineChart>
      <c:catAx>
        <c:axId val="241580392"/>
        <c:scaling>
          <c:orientation val="minMax"/>
        </c:scaling>
        <c:delete val="1"/>
        <c:axPos val="b"/>
        <c:numFmt formatCode="General" sourceLinked="1"/>
        <c:majorTickMark val="none"/>
        <c:minorTickMark val="none"/>
        <c:tickLblPos val="none"/>
        <c:crossAx val="241578824"/>
        <c:crosses val="autoZero"/>
        <c:auto val="1"/>
        <c:lblAlgn val="ctr"/>
        <c:lblOffset val="100"/>
        <c:noMultiLvlLbl val="1"/>
      </c:catAx>
      <c:valAx>
        <c:axId val="24157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58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87.6</c:v>
                </c:pt>
                <c:pt idx="1">
                  <c:v>78.900000000000006</c:v>
                </c:pt>
                <c:pt idx="2">
                  <c:v>77.8</c:v>
                </c:pt>
                <c:pt idx="3">
                  <c:v>69.3</c:v>
                </c:pt>
                <c:pt idx="4">
                  <c:v>55.8</c:v>
                </c:pt>
              </c:numCache>
            </c:numRef>
          </c:val>
          <c:extLst xmlns:c16r2="http://schemas.microsoft.com/office/drawing/2015/06/chart">
            <c:ext xmlns:c16="http://schemas.microsoft.com/office/drawing/2014/chart" uri="{C3380CC4-5D6E-409C-BE32-E72D297353CC}">
              <c16:uniqueId val="{00000000-AAAF-4B6A-8569-40A9C4104400}"/>
            </c:ext>
          </c:extLst>
        </c:ser>
        <c:dLbls>
          <c:showLegendKey val="0"/>
          <c:showVal val="0"/>
          <c:showCatName val="0"/>
          <c:showSerName val="0"/>
          <c:showPercent val="0"/>
          <c:showBubbleSize val="0"/>
        </c:dLbls>
        <c:gapWidth val="150"/>
        <c:axId val="241580784"/>
        <c:axId val="24157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xmlns:c16r2="http://schemas.microsoft.com/office/drawing/2015/06/chart">
            <c:ext xmlns:c16="http://schemas.microsoft.com/office/drawing/2014/chart" uri="{C3380CC4-5D6E-409C-BE32-E72D297353CC}">
              <c16:uniqueId val="{00000001-AAAF-4B6A-8569-40A9C4104400}"/>
            </c:ext>
          </c:extLst>
        </c:ser>
        <c:dLbls>
          <c:showLegendKey val="0"/>
          <c:showVal val="0"/>
          <c:showCatName val="0"/>
          <c:showSerName val="0"/>
          <c:showPercent val="0"/>
          <c:showBubbleSize val="0"/>
        </c:dLbls>
        <c:marker val="1"/>
        <c:smooth val="0"/>
        <c:axId val="241580784"/>
        <c:axId val="241579216"/>
      </c:lineChart>
      <c:catAx>
        <c:axId val="241580784"/>
        <c:scaling>
          <c:orientation val="minMax"/>
        </c:scaling>
        <c:delete val="1"/>
        <c:axPos val="b"/>
        <c:numFmt formatCode="General" sourceLinked="1"/>
        <c:majorTickMark val="none"/>
        <c:minorTickMark val="none"/>
        <c:tickLblPos val="none"/>
        <c:crossAx val="241579216"/>
        <c:crosses val="autoZero"/>
        <c:auto val="1"/>
        <c:lblAlgn val="ctr"/>
        <c:lblOffset val="100"/>
        <c:noMultiLvlLbl val="1"/>
      </c:catAx>
      <c:valAx>
        <c:axId val="24157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58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23622741</c:v>
                </c:pt>
                <c:pt idx="1">
                  <c:v>23606431</c:v>
                </c:pt>
                <c:pt idx="2">
                  <c:v>23691645</c:v>
                </c:pt>
                <c:pt idx="3">
                  <c:v>24412000</c:v>
                </c:pt>
                <c:pt idx="4">
                  <c:v>25570132</c:v>
                </c:pt>
              </c:numCache>
            </c:numRef>
          </c:val>
          <c:extLst xmlns:c16r2="http://schemas.microsoft.com/office/drawing/2015/06/chart">
            <c:ext xmlns:c16="http://schemas.microsoft.com/office/drawing/2014/chart" uri="{C3380CC4-5D6E-409C-BE32-E72D297353CC}">
              <c16:uniqueId val="{00000000-E0C9-4EDA-9B91-6BF526125F02}"/>
            </c:ext>
          </c:extLst>
        </c:ser>
        <c:dLbls>
          <c:showLegendKey val="0"/>
          <c:showVal val="0"/>
          <c:showCatName val="0"/>
          <c:showSerName val="0"/>
          <c:showPercent val="0"/>
          <c:showBubbleSize val="0"/>
        </c:dLbls>
        <c:gapWidth val="150"/>
        <c:axId val="241862264"/>
        <c:axId val="24186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xmlns:c16r2="http://schemas.microsoft.com/office/drawing/2015/06/chart">
            <c:ext xmlns:c16="http://schemas.microsoft.com/office/drawing/2014/chart" uri="{C3380CC4-5D6E-409C-BE32-E72D297353CC}">
              <c16:uniqueId val="{00000001-E0C9-4EDA-9B91-6BF526125F02}"/>
            </c:ext>
          </c:extLst>
        </c:ser>
        <c:dLbls>
          <c:showLegendKey val="0"/>
          <c:showVal val="0"/>
          <c:showCatName val="0"/>
          <c:showSerName val="0"/>
          <c:showPercent val="0"/>
          <c:showBubbleSize val="0"/>
        </c:dLbls>
        <c:marker val="1"/>
        <c:smooth val="0"/>
        <c:axId val="241862264"/>
        <c:axId val="241863832"/>
      </c:lineChart>
      <c:catAx>
        <c:axId val="241862264"/>
        <c:scaling>
          <c:orientation val="minMax"/>
        </c:scaling>
        <c:delete val="1"/>
        <c:axPos val="b"/>
        <c:numFmt formatCode="General" sourceLinked="1"/>
        <c:majorTickMark val="none"/>
        <c:minorTickMark val="none"/>
        <c:tickLblPos val="none"/>
        <c:crossAx val="241863832"/>
        <c:crosses val="autoZero"/>
        <c:auto val="1"/>
        <c:lblAlgn val="ctr"/>
        <c:lblOffset val="100"/>
        <c:noMultiLvlLbl val="1"/>
      </c:catAx>
      <c:valAx>
        <c:axId val="241863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86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8.4</c:v>
                </c:pt>
                <c:pt idx="1">
                  <c:v>7.7</c:v>
                </c:pt>
                <c:pt idx="2">
                  <c:v>6.9</c:v>
                </c:pt>
                <c:pt idx="3">
                  <c:v>7.6</c:v>
                </c:pt>
                <c:pt idx="4">
                  <c:v>7.3</c:v>
                </c:pt>
              </c:numCache>
            </c:numRef>
          </c:val>
          <c:extLst xmlns:c16r2="http://schemas.microsoft.com/office/drawing/2015/06/chart">
            <c:ext xmlns:c16="http://schemas.microsoft.com/office/drawing/2014/chart" uri="{C3380CC4-5D6E-409C-BE32-E72D297353CC}">
              <c16:uniqueId val="{00000000-E31D-48AC-85A3-5601A088CFE5}"/>
            </c:ext>
          </c:extLst>
        </c:ser>
        <c:dLbls>
          <c:showLegendKey val="0"/>
          <c:showVal val="0"/>
          <c:showCatName val="0"/>
          <c:showSerName val="0"/>
          <c:showPercent val="0"/>
          <c:showBubbleSize val="0"/>
        </c:dLbls>
        <c:gapWidth val="150"/>
        <c:axId val="241865400"/>
        <c:axId val="24186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xmlns:c16r2="http://schemas.microsoft.com/office/drawing/2015/06/chart">
            <c:ext xmlns:c16="http://schemas.microsoft.com/office/drawing/2014/chart" uri="{C3380CC4-5D6E-409C-BE32-E72D297353CC}">
              <c16:uniqueId val="{00000001-E31D-48AC-85A3-5601A088CFE5}"/>
            </c:ext>
          </c:extLst>
        </c:ser>
        <c:dLbls>
          <c:showLegendKey val="0"/>
          <c:showVal val="0"/>
          <c:showCatName val="0"/>
          <c:showSerName val="0"/>
          <c:showPercent val="0"/>
          <c:showBubbleSize val="0"/>
        </c:dLbls>
        <c:marker val="1"/>
        <c:smooth val="0"/>
        <c:axId val="241865400"/>
        <c:axId val="241861872"/>
      </c:lineChart>
      <c:catAx>
        <c:axId val="241865400"/>
        <c:scaling>
          <c:orientation val="minMax"/>
        </c:scaling>
        <c:delete val="1"/>
        <c:axPos val="b"/>
        <c:numFmt formatCode="General" sourceLinked="1"/>
        <c:majorTickMark val="none"/>
        <c:minorTickMark val="none"/>
        <c:tickLblPos val="none"/>
        <c:crossAx val="241861872"/>
        <c:crosses val="autoZero"/>
        <c:auto val="1"/>
        <c:lblAlgn val="ctr"/>
        <c:lblOffset val="100"/>
        <c:noMultiLvlLbl val="1"/>
      </c:catAx>
      <c:valAx>
        <c:axId val="24186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86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69.900000000000006</c:v>
                </c:pt>
                <c:pt idx="1">
                  <c:v>79.400000000000006</c:v>
                </c:pt>
                <c:pt idx="2">
                  <c:v>76.099999999999994</c:v>
                </c:pt>
                <c:pt idx="3">
                  <c:v>83.3</c:v>
                </c:pt>
                <c:pt idx="4">
                  <c:v>82.4</c:v>
                </c:pt>
              </c:numCache>
            </c:numRef>
          </c:val>
          <c:extLst xmlns:c16r2="http://schemas.microsoft.com/office/drawing/2015/06/chart">
            <c:ext xmlns:c16="http://schemas.microsoft.com/office/drawing/2014/chart" uri="{C3380CC4-5D6E-409C-BE32-E72D297353CC}">
              <c16:uniqueId val="{00000000-A5D8-4863-8CA2-BE91C4D89301}"/>
            </c:ext>
          </c:extLst>
        </c:ser>
        <c:dLbls>
          <c:showLegendKey val="0"/>
          <c:showVal val="0"/>
          <c:showCatName val="0"/>
          <c:showSerName val="0"/>
          <c:showPercent val="0"/>
          <c:showBubbleSize val="0"/>
        </c:dLbls>
        <c:gapWidth val="150"/>
        <c:axId val="241863048"/>
        <c:axId val="24185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xmlns:c16r2="http://schemas.microsoft.com/office/drawing/2015/06/chart">
            <c:ext xmlns:c16="http://schemas.microsoft.com/office/drawing/2014/chart" uri="{C3380CC4-5D6E-409C-BE32-E72D297353CC}">
              <c16:uniqueId val="{00000001-A5D8-4863-8CA2-BE91C4D89301}"/>
            </c:ext>
          </c:extLst>
        </c:ser>
        <c:dLbls>
          <c:showLegendKey val="0"/>
          <c:showVal val="0"/>
          <c:showCatName val="0"/>
          <c:showSerName val="0"/>
          <c:showPercent val="0"/>
          <c:showBubbleSize val="0"/>
        </c:dLbls>
        <c:marker val="1"/>
        <c:smooth val="0"/>
        <c:axId val="241863048"/>
        <c:axId val="241859912"/>
      </c:lineChart>
      <c:catAx>
        <c:axId val="241863048"/>
        <c:scaling>
          <c:orientation val="minMax"/>
        </c:scaling>
        <c:delete val="1"/>
        <c:axPos val="b"/>
        <c:numFmt formatCode="General" sourceLinked="1"/>
        <c:majorTickMark val="none"/>
        <c:minorTickMark val="none"/>
        <c:tickLblPos val="none"/>
        <c:crossAx val="241859912"/>
        <c:crosses val="autoZero"/>
        <c:auto val="1"/>
        <c:lblAlgn val="ctr"/>
        <c:lblOffset val="100"/>
        <c:noMultiLvlLbl val="1"/>
      </c:catAx>
      <c:valAx>
        <c:axId val="24185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86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H1" zoomScale="85" zoomScaleNormal="85" zoomScaleSheetLayoutView="70" workbookViewId="0">
      <selection activeCell="NT18" sqref="NT18:NV19"/>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新潟県上越市　上越地域医療センター病院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142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55</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指定管理者(代行制)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8</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197</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182911</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13956</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121</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53</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174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61" t="s">
        <v>64</v>
      </c>
      <c r="NU18" s="162"/>
      <c r="NV18" s="162"/>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63"/>
      <c r="NU19" s="164"/>
      <c r="NV19" s="164"/>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98.2</v>
      </c>
      <c r="Q33" s="70"/>
      <c r="R33" s="70"/>
      <c r="S33" s="70"/>
      <c r="T33" s="70"/>
      <c r="U33" s="70"/>
      <c r="V33" s="70"/>
      <c r="W33" s="70"/>
      <c r="X33" s="70"/>
      <c r="Y33" s="70"/>
      <c r="Z33" s="70"/>
      <c r="AA33" s="70"/>
      <c r="AB33" s="70"/>
      <c r="AC33" s="70"/>
      <c r="AD33" s="71"/>
      <c r="AE33" s="69">
        <f>データ!AJ7</f>
        <v>92.1</v>
      </c>
      <c r="AF33" s="70"/>
      <c r="AG33" s="70"/>
      <c r="AH33" s="70"/>
      <c r="AI33" s="70"/>
      <c r="AJ33" s="70"/>
      <c r="AK33" s="70"/>
      <c r="AL33" s="70"/>
      <c r="AM33" s="70"/>
      <c r="AN33" s="70"/>
      <c r="AO33" s="70"/>
      <c r="AP33" s="70"/>
      <c r="AQ33" s="70"/>
      <c r="AR33" s="70"/>
      <c r="AS33" s="71"/>
      <c r="AT33" s="69">
        <f>データ!AK7</f>
        <v>95.5</v>
      </c>
      <c r="AU33" s="70"/>
      <c r="AV33" s="70"/>
      <c r="AW33" s="70"/>
      <c r="AX33" s="70"/>
      <c r="AY33" s="70"/>
      <c r="AZ33" s="70"/>
      <c r="BA33" s="70"/>
      <c r="BB33" s="70"/>
      <c r="BC33" s="70"/>
      <c r="BD33" s="70"/>
      <c r="BE33" s="70"/>
      <c r="BF33" s="70"/>
      <c r="BG33" s="70"/>
      <c r="BH33" s="71"/>
      <c r="BI33" s="69">
        <f>データ!AL7</f>
        <v>90.3</v>
      </c>
      <c r="BJ33" s="70"/>
      <c r="BK33" s="70"/>
      <c r="BL33" s="70"/>
      <c r="BM33" s="70"/>
      <c r="BN33" s="70"/>
      <c r="BO33" s="70"/>
      <c r="BP33" s="70"/>
      <c r="BQ33" s="70"/>
      <c r="BR33" s="70"/>
      <c r="BS33" s="70"/>
      <c r="BT33" s="70"/>
      <c r="BU33" s="70"/>
      <c r="BV33" s="70"/>
      <c r="BW33" s="71"/>
      <c r="BX33" s="69">
        <f>データ!AM7</f>
        <v>91.1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90.1</v>
      </c>
      <c r="DE33" s="70"/>
      <c r="DF33" s="70"/>
      <c r="DG33" s="70"/>
      <c r="DH33" s="70"/>
      <c r="DI33" s="70"/>
      <c r="DJ33" s="70"/>
      <c r="DK33" s="70"/>
      <c r="DL33" s="70"/>
      <c r="DM33" s="70"/>
      <c r="DN33" s="70"/>
      <c r="DO33" s="70"/>
      <c r="DP33" s="70"/>
      <c r="DQ33" s="70"/>
      <c r="DR33" s="71"/>
      <c r="DS33" s="69">
        <f>データ!AU7</f>
        <v>81.099999999999994</v>
      </c>
      <c r="DT33" s="70"/>
      <c r="DU33" s="70"/>
      <c r="DV33" s="70"/>
      <c r="DW33" s="70"/>
      <c r="DX33" s="70"/>
      <c r="DY33" s="70"/>
      <c r="DZ33" s="70"/>
      <c r="EA33" s="70"/>
      <c r="EB33" s="70"/>
      <c r="EC33" s="70"/>
      <c r="ED33" s="70"/>
      <c r="EE33" s="70"/>
      <c r="EF33" s="70"/>
      <c r="EG33" s="71"/>
      <c r="EH33" s="69">
        <f>データ!AV7</f>
        <v>86.4</v>
      </c>
      <c r="EI33" s="70"/>
      <c r="EJ33" s="70"/>
      <c r="EK33" s="70"/>
      <c r="EL33" s="70"/>
      <c r="EM33" s="70"/>
      <c r="EN33" s="70"/>
      <c r="EO33" s="70"/>
      <c r="EP33" s="70"/>
      <c r="EQ33" s="70"/>
      <c r="ER33" s="70"/>
      <c r="ES33" s="70"/>
      <c r="ET33" s="70"/>
      <c r="EU33" s="70"/>
      <c r="EV33" s="71"/>
      <c r="EW33" s="69">
        <f>データ!AW7</f>
        <v>76.5</v>
      </c>
      <c r="EX33" s="70"/>
      <c r="EY33" s="70"/>
      <c r="EZ33" s="70"/>
      <c r="FA33" s="70"/>
      <c r="FB33" s="70"/>
      <c r="FC33" s="70"/>
      <c r="FD33" s="70"/>
      <c r="FE33" s="70"/>
      <c r="FF33" s="70"/>
      <c r="FG33" s="70"/>
      <c r="FH33" s="70"/>
      <c r="FI33" s="70"/>
      <c r="FJ33" s="70"/>
      <c r="FK33" s="71"/>
      <c r="FL33" s="69">
        <f>データ!AX7</f>
        <v>78.7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90.1</v>
      </c>
      <c r="GS33" s="70"/>
      <c r="GT33" s="70"/>
      <c r="GU33" s="70"/>
      <c r="GV33" s="70"/>
      <c r="GW33" s="70"/>
      <c r="GX33" s="70"/>
      <c r="GY33" s="70"/>
      <c r="GZ33" s="70"/>
      <c r="HA33" s="70"/>
      <c r="HB33" s="70"/>
      <c r="HC33" s="70"/>
      <c r="HD33" s="70"/>
      <c r="HE33" s="70"/>
      <c r="HF33" s="71"/>
      <c r="HG33" s="69">
        <f>データ!BF7</f>
        <v>81</v>
      </c>
      <c r="HH33" s="70"/>
      <c r="HI33" s="70"/>
      <c r="HJ33" s="70"/>
      <c r="HK33" s="70"/>
      <c r="HL33" s="70"/>
      <c r="HM33" s="70"/>
      <c r="HN33" s="70"/>
      <c r="HO33" s="70"/>
      <c r="HP33" s="70"/>
      <c r="HQ33" s="70"/>
      <c r="HR33" s="70"/>
      <c r="HS33" s="70"/>
      <c r="HT33" s="70"/>
      <c r="HU33" s="71"/>
      <c r="HV33" s="69">
        <f>データ!BG7</f>
        <v>86.2</v>
      </c>
      <c r="HW33" s="70"/>
      <c r="HX33" s="70"/>
      <c r="HY33" s="70"/>
      <c r="HZ33" s="70"/>
      <c r="IA33" s="70"/>
      <c r="IB33" s="70"/>
      <c r="IC33" s="70"/>
      <c r="ID33" s="70"/>
      <c r="IE33" s="70"/>
      <c r="IF33" s="70"/>
      <c r="IG33" s="70"/>
      <c r="IH33" s="70"/>
      <c r="II33" s="70"/>
      <c r="IJ33" s="71"/>
      <c r="IK33" s="69">
        <f>データ!BH7</f>
        <v>76.400000000000006</v>
      </c>
      <c r="IL33" s="70"/>
      <c r="IM33" s="70"/>
      <c r="IN33" s="70"/>
      <c r="IO33" s="70"/>
      <c r="IP33" s="70"/>
      <c r="IQ33" s="70"/>
      <c r="IR33" s="70"/>
      <c r="IS33" s="70"/>
      <c r="IT33" s="70"/>
      <c r="IU33" s="70"/>
      <c r="IV33" s="70"/>
      <c r="IW33" s="70"/>
      <c r="IX33" s="70"/>
      <c r="IY33" s="71"/>
      <c r="IZ33" s="69">
        <f>データ!BI7</f>
        <v>78.599999999999994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81.599999999999994</v>
      </c>
      <c r="KG33" s="70"/>
      <c r="KH33" s="70"/>
      <c r="KI33" s="70"/>
      <c r="KJ33" s="70"/>
      <c r="KK33" s="70"/>
      <c r="KL33" s="70"/>
      <c r="KM33" s="70"/>
      <c r="KN33" s="70"/>
      <c r="KO33" s="70"/>
      <c r="KP33" s="70"/>
      <c r="KQ33" s="70"/>
      <c r="KR33" s="70"/>
      <c r="KS33" s="70"/>
      <c r="KT33" s="71"/>
      <c r="KU33" s="69">
        <f>データ!BQ7</f>
        <v>68.5</v>
      </c>
      <c r="KV33" s="70"/>
      <c r="KW33" s="70"/>
      <c r="KX33" s="70"/>
      <c r="KY33" s="70"/>
      <c r="KZ33" s="70"/>
      <c r="LA33" s="70"/>
      <c r="LB33" s="70"/>
      <c r="LC33" s="70"/>
      <c r="LD33" s="70"/>
      <c r="LE33" s="70"/>
      <c r="LF33" s="70"/>
      <c r="LG33" s="70"/>
      <c r="LH33" s="70"/>
      <c r="LI33" s="71"/>
      <c r="LJ33" s="69">
        <f>データ!BR7</f>
        <v>73.5</v>
      </c>
      <c r="LK33" s="70"/>
      <c r="LL33" s="70"/>
      <c r="LM33" s="70"/>
      <c r="LN33" s="70"/>
      <c r="LO33" s="70"/>
      <c r="LP33" s="70"/>
      <c r="LQ33" s="70"/>
      <c r="LR33" s="70"/>
      <c r="LS33" s="70"/>
      <c r="LT33" s="70"/>
      <c r="LU33" s="70"/>
      <c r="LV33" s="70"/>
      <c r="LW33" s="70"/>
      <c r="LX33" s="71"/>
      <c r="LY33" s="69">
        <f>データ!BS7</f>
        <v>65.3</v>
      </c>
      <c r="LZ33" s="70"/>
      <c r="MA33" s="70"/>
      <c r="MB33" s="70"/>
      <c r="MC33" s="70"/>
      <c r="MD33" s="70"/>
      <c r="ME33" s="70"/>
      <c r="MF33" s="70"/>
      <c r="MG33" s="70"/>
      <c r="MH33" s="70"/>
      <c r="MI33" s="70"/>
      <c r="MJ33" s="70"/>
      <c r="MK33" s="70"/>
      <c r="ML33" s="70"/>
      <c r="MM33" s="71"/>
      <c r="MN33" s="69">
        <f>データ!BT7</f>
        <v>71.5</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183</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30861</v>
      </c>
      <c r="Q55" s="67"/>
      <c r="R55" s="67"/>
      <c r="S55" s="67"/>
      <c r="T55" s="67"/>
      <c r="U55" s="67"/>
      <c r="V55" s="67"/>
      <c r="W55" s="67"/>
      <c r="X55" s="67"/>
      <c r="Y55" s="67"/>
      <c r="Z55" s="67"/>
      <c r="AA55" s="67"/>
      <c r="AB55" s="67"/>
      <c r="AC55" s="67"/>
      <c r="AD55" s="68"/>
      <c r="AE55" s="66">
        <f>データ!CB7</f>
        <v>32774</v>
      </c>
      <c r="AF55" s="67"/>
      <c r="AG55" s="67"/>
      <c r="AH55" s="67"/>
      <c r="AI55" s="67"/>
      <c r="AJ55" s="67"/>
      <c r="AK55" s="67"/>
      <c r="AL55" s="67"/>
      <c r="AM55" s="67"/>
      <c r="AN55" s="67"/>
      <c r="AO55" s="67"/>
      <c r="AP55" s="67"/>
      <c r="AQ55" s="67"/>
      <c r="AR55" s="67"/>
      <c r="AS55" s="68"/>
      <c r="AT55" s="66">
        <f>データ!CC7</f>
        <v>32444</v>
      </c>
      <c r="AU55" s="67"/>
      <c r="AV55" s="67"/>
      <c r="AW55" s="67"/>
      <c r="AX55" s="67"/>
      <c r="AY55" s="67"/>
      <c r="AZ55" s="67"/>
      <c r="BA55" s="67"/>
      <c r="BB55" s="67"/>
      <c r="BC55" s="67"/>
      <c r="BD55" s="67"/>
      <c r="BE55" s="67"/>
      <c r="BF55" s="67"/>
      <c r="BG55" s="67"/>
      <c r="BH55" s="68"/>
      <c r="BI55" s="66">
        <f>データ!CD7</f>
        <v>32594</v>
      </c>
      <c r="BJ55" s="67"/>
      <c r="BK55" s="67"/>
      <c r="BL55" s="67"/>
      <c r="BM55" s="67"/>
      <c r="BN55" s="67"/>
      <c r="BO55" s="67"/>
      <c r="BP55" s="67"/>
      <c r="BQ55" s="67"/>
      <c r="BR55" s="67"/>
      <c r="BS55" s="67"/>
      <c r="BT55" s="67"/>
      <c r="BU55" s="67"/>
      <c r="BV55" s="67"/>
      <c r="BW55" s="68"/>
      <c r="BX55" s="66">
        <f>データ!CE7</f>
        <v>32992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12458</v>
      </c>
      <c r="DE55" s="67"/>
      <c r="DF55" s="67"/>
      <c r="DG55" s="67"/>
      <c r="DH55" s="67"/>
      <c r="DI55" s="67"/>
      <c r="DJ55" s="67"/>
      <c r="DK55" s="67"/>
      <c r="DL55" s="67"/>
      <c r="DM55" s="67"/>
      <c r="DN55" s="67"/>
      <c r="DO55" s="67"/>
      <c r="DP55" s="67"/>
      <c r="DQ55" s="67"/>
      <c r="DR55" s="68"/>
      <c r="DS55" s="66">
        <f>データ!CM7</f>
        <v>13074</v>
      </c>
      <c r="DT55" s="67"/>
      <c r="DU55" s="67"/>
      <c r="DV55" s="67"/>
      <c r="DW55" s="67"/>
      <c r="DX55" s="67"/>
      <c r="DY55" s="67"/>
      <c r="DZ55" s="67"/>
      <c r="EA55" s="67"/>
      <c r="EB55" s="67"/>
      <c r="EC55" s="67"/>
      <c r="ED55" s="67"/>
      <c r="EE55" s="67"/>
      <c r="EF55" s="67"/>
      <c r="EG55" s="68"/>
      <c r="EH55" s="66">
        <f>データ!CN7</f>
        <v>13282</v>
      </c>
      <c r="EI55" s="67"/>
      <c r="EJ55" s="67"/>
      <c r="EK55" s="67"/>
      <c r="EL55" s="67"/>
      <c r="EM55" s="67"/>
      <c r="EN55" s="67"/>
      <c r="EO55" s="67"/>
      <c r="EP55" s="67"/>
      <c r="EQ55" s="67"/>
      <c r="ER55" s="67"/>
      <c r="ES55" s="67"/>
      <c r="ET55" s="67"/>
      <c r="EU55" s="67"/>
      <c r="EV55" s="68"/>
      <c r="EW55" s="66">
        <f>データ!CO7</f>
        <v>13064</v>
      </c>
      <c r="EX55" s="67"/>
      <c r="EY55" s="67"/>
      <c r="EZ55" s="67"/>
      <c r="FA55" s="67"/>
      <c r="FB55" s="67"/>
      <c r="FC55" s="67"/>
      <c r="FD55" s="67"/>
      <c r="FE55" s="67"/>
      <c r="FF55" s="67"/>
      <c r="FG55" s="67"/>
      <c r="FH55" s="67"/>
      <c r="FI55" s="67"/>
      <c r="FJ55" s="67"/>
      <c r="FK55" s="68"/>
      <c r="FL55" s="66">
        <f>データ!CP7</f>
        <v>13432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69.900000000000006</v>
      </c>
      <c r="GS55" s="70"/>
      <c r="GT55" s="70"/>
      <c r="GU55" s="70"/>
      <c r="GV55" s="70"/>
      <c r="GW55" s="70"/>
      <c r="GX55" s="70"/>
      <c r="GY55" s="70"/>
      <c r="GZ55" s="70"/>
      <c r="HA55" s="70"/>
      <c r="HB55" s="70"/>
      <c r="HC55" s="70"/>
      <c r="HD55" s="70"/>
      <c r="HE55" s="70"/>
      <c r="HF55" s="71"/>
      <c r="HG55" s="69">
        <f>データ!CX7</f>
        <v>79.400000000000006</v>
      </c>
      <c r="HH55" s="70"/>
      <c r="HI55" s="70"/>
      <c r="HJ55" s="70"/>
      <c r="HK55" s="70"/>
      <c r="HL55" s="70"/>
      <c r="HM55" s="70"/>
      <c r="HN55" s="70"/>
      <c r="HO55" s="70"/>
      <c r="HP55" s="70"/>
      <c r="HQ55" s="70"/>
      <c r="HR55" s="70"/>
      <c r="HS55" s="70"/>
      <c r="HT55" s="70"/>
      <c r="HU55" s="71"/>
      <c r="HV55" s="69">
        <f>データ!CY7</f>
        <v>76.099999999999994</v>
      </c>
      <c r="HW55" s="70"/>
      <c r="HX55" s="70"/>
      <c r="HY55" s="70"/>
      <c r="HZ55" s="70"/>
      <c r="IA55" s="70"/>
      <c r="IB55" s="70"/>
      <c r="IC55" s="70"/>
      <c r="ID55" s="70"/>
      <c r="IE55" s="70"/>
      <c r="IF55" s="70"/>
      <c r="IG55" s="70"/>
      <c r="IH55" s="70"/>
      <c r="II55" s="70"/>
      <c r="IJ55" s="71"/>
      <c r="IK55" s="69">
        <f>データ!CZ7</f>
        <v>83.3</v>
      </c>
      <c r="IL55" s="70"/>
      <c r="IM55" s="70"/>
      <c r="IN55" s="70"/>
      <c r="IO55" s="70"/>
      <c r="IP55" s="70"/>
      <c r="IQ55" s="70"/>
      <c r="IR55" s="70"/>
      <c r="IS55" s="70"/>
      <c r="IT55" s="70"/>
      <c r="IU55" s="70"/>
      <c r="IV55" s="70"/>
      <c r="IW55" s="70"/>
      <c r="IX55" s="70"/>
      <c r="IY55" s="71"/>
      <c r="IZ55" s="69">
        <f>データ!DA7</f>
        <v>82.4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8.4</v>
      </c>
      <c r="KG55" s="70"/>
      <c r="KH55" s="70"/>
      <c r="KI55" s="70"/>
      <c r="KJ55" s="70"/>
      <c r="KK55" s="70"/>
      <c r="KL55" s="70"/>
      <c r="KM55" s="70"/>
      <c r="KN55" s="70"/>
      <c r="KO55" s="70"/>
      <c r="KP55" s="70"/>
      <c r="KQ55" s="70"/>
      <c r="KR55" s="70"/>
      <c r="KS55" s="70"/>
      <c r="KT55" s="71"/>
      <c r="KU55" s="69">
        <f>データ!DI7</f>
        <v>7.7</v>
      </c>
      <c r="KV55" s="70"/>
      <c r="KW55" s="70"/>
      <c r="KX55" s="70"/>
      <c r="KY55" s="70"/>
      <c r="KZ55" s="70"/>
      <c r="LA55" s="70"/>
      <c r="LB55" s="70"/>
      <c r="LC55" s="70"/>
      <c r="LD55" s="70"/>
      <c r="LE55" s="70"/>
      <c r="LF55" s="70"/>
      <c r="LG55" s="70"/>
      <c r="LH55" s="70"/>
      <c r="LI55" s="71"/>
      <c r="LJ55" s="69">
        <f>データ!DJ7</f>
        <v>6.9</v>
      </c>
      <c r="LK55" s="70"/>
      <c r="LL55" s="70"/>
      <c r="LM55" s="70"/>
      <c r="LN55" s="70"/>
      <c r="LO55" s="70"/>
      <c r="LP55" s="70"/>
      <c r="LQ55" s="70"/>
      <c r="LR55" s="70"/>
      <c r="LS55" s="70"/>
      <c r="LT55" s="70"/>
      <c r="LU55" s="70"/>
      <c r="LV55" s="70"/>
      <c r="LW55" s="70"/>
      <c r="LX55" s="71"/>
      <c r="LY55" s="69">
        <f>データ!DK7</f>
        <v>7.6</v>
      </c>
      <c r="LZ55" s="70"/>
      <c r="MA55" s="70"/>
      <c r="MB55" s="70"/>
      <c r="MC55" s="70"/>
      <c r="MD55" s="70"/>
      <c r="ME55" s="70"/>
      <c r="MF55" s="70"/>
      <c r="MG55" s="70"/>
      <c r="MH55" s="70"/>
      <c r="MI55" s="70"/>
      <c r="MJ55" s="70"/>
      <c r="MK55" s="70"/>
      <c r="ML55" s="70"/>
      <c r="MM55" s="71"/>
      <c r="MN55" s="69">
        <f>データ!DL7</f>
        <v>7.3</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4.7</v>
      </c>
      <c r="BJ79" s="70"/>
      <c r="BK79" s="70"/>
      <c r="BL79" s="70"/>
      <c r="BM79" s="70"/>
      <c r="BN79" s="70"/>
      <c r="BO79" s="70"/>
      <c r="BP79" s="70"/>
      <c r="BQ79" s="70"/>
      <c r="BR79" s="70"/>
      <c r="BS79" s="70"/>
      <c r="BT79" s="70"/>
      <c r="BU79" s="70"/>
      <c r="BV79" s="70"/>
      <c r="BW79" s="71"/>
      <c r="BX79" s="69">
        <f>データ!DW7</f>
        <v>16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70.3</v>
      </c>
      <c r="DH79" s="70"/>
      <c r="DI79" s="70"/>
      <c r="DJ79" s="70"/>
      <c r="DK79" s="70"/>
      <c r="DL79" s="70"/>
      <c r="DM79" s="70"/>
      <c r="DN79" s="70"/>
      <c r="DO79" s="70"/>
      <c r="DP79" s="70"/>
      <c r="DQ79" s="70"/>
      <c r="DR79" s="70"/>
      <c r="DS79" s="70"/>
      <c r="DT79" s="70"/>
      <c r="DU79" s="71"/>
      <c r="DV79" s="69">
        <f>データ!EE7</f>
        <v>69.900000000000006</v>
      </c>
      <c r="DW79" s="70"/>
      <c r="DX79" s="70"/>
      <c r="DY79" s="70"/>
      <c r="DZ79" s="70"/>
      <c r="EA79" s="70"/>
      <c r="EB79" s="70"/>
      <c r="EC79" s="70"/>
      <c r="ED79" s="70"/>
      <c r="EE79" s="70"/>
      <c r="EF79" s="70"/>
      <c r="EG79" s="70"/>
      <c r="EH79" s="70"/>
      <c r="EI79" s="70"/>
      <c r="EJ79" s="71"/>
      <c r="EK79" s="69">
        <f>データ!EF7</f>
        <v>71.599999999999994</v>
      </c>
      <c r="EL79" s="70"/>
      <c r="EM79" s="70"/>
      <c r="EN79" s="70"/>
      <c r="EO79" s="70"/>
      <c r="EP79" s="70"/>
      <c r="EQ79" s="70"/>
      <c r="ER79" s="70"/>
      <c r="ES79" s="70"/>
      <c r="ET79" s="70"/>
      <c r="EU79" s="70"/>
      <c r="EV79" s="70"/>
      <c r="EW79" s="70"/>
      <c r="EX79" s="70"/>
      <c r="EY79" s="71"/>
      <c r="EZ79" s="69">
        <f>データ!EG7</f>
        <v>70.099999999999994</v>
      </c>
      <c r="FA79" s="70"/>
      <c r="FB79" s="70"/>
      <c r="FC79" s="70"/>
      <c r="FD79" s="70"/>
      <c r="FE79" s="70"/>
      <c r="FF79" s="70"/>
      <c r="FG79" s="70"/>
      <c r="FH79" s="70"/>
      <c r="FI79" s="70"/>
      <c r="FJ79" s="70"/>
      <c r="FK79" s="70"/>
      <c r="FL79" s="70"/>
      <c r="FM79" s="70"/>
      <c r="FN79" s="71"/>
      <c r="FO79" s="69">
        <f>データ!EH7</f>
        <v>68.400000000000006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87.6</v>
      </c>
      <c r="GU79" s="70"/>
      <c r="GV79" s="70"/>
      <c r="GW79" s="70"/>
      <c r="GX79" s="70"/>
      <c r="GY79" s="70"/>
      <c r="GZ79" s="70"/>
      <c r="HA79" s="70"/>
      <c r="HB79" s="70"/>
      <c r="HC79" s="70"/>
      <c r="HD79" s="70"/>
      <c r="HE79" s="70"/>
      <c r="HF79" s="70"/>
      <c r="HG79" s="70"/>
      <c r="HH79" s="71"/>
      <c r="HI79" s="69">
        <f>データ!EP7</f>
        <v>78.900000000000006</v>
      </c>
      <c r="HJ79" s="70"/>
      <c r="HK79" s="70"/>
      <c r="HL79" s="70"/>
      <c r="HM79" s="70"/>
      <c r="HN79" s="70"/>
      <c r="HO79" s="70"/>
      <c r="HP79" s="70"/>
      <c r="HQ79" s="70"/>
      <c r="HR79" s="70"/>
      <c r="HS79" s="70"/>
      <c r="HT79" s="70"/>
      <c r="HU79" s="70"/>
      <c r="HV79" s="70"/>
      <c r="HW79" s="71"/>
      <c r="HX79" s="69">
        <f>データ!EQ7</f>
        <v>77.8</v>
      </c>
      <c r="HY79" s="70"/>
      <c r="HZ79" s="70"/>
      <c r="IA79" s="70"/>
      <c r="IB79" s="70"/>
      <c r="IC79" s="70"/>
      <c r="ID79" s="70"/>
      <c r="IE79" s="70"/>
      <c r="IF79" s="70"/>
      <c r="IG79" s="70"/>
      <c r="IH79" s="70"/>
      <c r="II79" s="70"/>
      <c r="IJ79" s="70"/>
      <c r="IK79" s="70"/>
      <c r="IL79" s="71"/>
      <c r="IM79" s="69">
        <f>データ!ER7</f>
        <v>69.3</v>
      </c>
      <c r="IN79" s="70"/>
      <c r="IO79" s="70"/>
      <c r="IP79" s="70"/>
      <c r="IQ79" s="70"/>
      <c r="IR79" s="70"/>
      <c r="IS79" s="70"/>
      <c r="IT79" s="70"/>
      <c r="IU79" s="70"/>
      <c r="IV79" s="70"/>
      <c r="IW79" s="70"/>
      <c r="IX79" s="70"/>
      <c r="IY79" s="70"/>
      <c r="IZ79" s="70"/>
      <c r="JA79" s="71"/>
      <c r="JB79" s="69">
        <f>データ!ES7</f>
        <v>55.8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23622741</v>
      </c>
      <c r="KH79" s="67"/>
      <c r="KI79" s="67"/>
      <c r="KJ79" s="67"/>
      <c r="KK79" s="67"/>
      <c r="KL79" s="67"/>
      <c r="KM79" s="67"/>
      <c r="KN79" s="67"/>
      <c r="KO79" s="67"/>
      <c r="KP79" s="67"/>
      <c r="KQ79" s="67"/>
      <c r="KR79" s="67"/>
      <c r="KS79" s="67"/>
      <c r="KT79" s="67"/>
      <c r="KU79" s="68"/>
      <c r="KV79" s="66">
        <f>データ!FA7</f>
        <v>23606431</v>
      </c>
      <c r="KW79" s="67"/>
      <c r="KX79" s="67"/>
      <c r="KY79" s="67"/>
      <c r="KZ79" s="67"/>
      <c r="LA79" s="67"/>
      <c r="LB79" s="67"/>
      <c r="LC79" s="67"/>
      <c r="LD79" s="67"/>
      <c r="LE79" s="67"/>
      <c r="LF79" s="67"/>
      <c r="LG79" s="67"/>
      <c r="LH79" s="67"/>
      <c r="LI79" s="67"/>
      <c r="LJ79" s="68"/>
      <c r="LK79" s="66">
        <f>データ!FB7</f>
        <v>23691645</v>
      </c>
      <c r="LL79" s="67"/>
      <c r="LM79" s="67"/>
      <c r="LN79" s="67"/>
      <c r="LO79" s="67"/>
      <c r="LP79" s="67"/>
      <c r="LQ79" s="67"/>
      <c r="LR79" s="67"/>
      <c r="LS79" s="67"/>
      <c r="LT79" s="67"/>
      <c r="LU79" s="67"/>
      <c r="LV79" s="67"/>
      <c r="LW79" s="67"/>
      <c r="LX79" s="67"/>
      <c r="LY79" s="68"/>
      <c r="LZ79" s="66">
        <f>データ!FC7</f>
        <v>24412000</v>
      </c>
      <c r="MA79" s="67"/>
      <c r="MB79" s="67"/>
      <c r="MC79" s="67"/>
      <c r="MD79" s="67"/>
      <c r="ME79" s="67"/>
      <c r="MF79" s="67"/>
      <c r="MG79" s="67"/>
      <c r="MH79" s="67"/>
      <c r="MI79" s="67"/>
      <c r="MJ79" s="67"/>
      <c r="MK79" s="67"/>
      <c r="ML79" s="67"/>
      <c r="MM79" s="67"/>
      <c r="MN79" s="68"/>
      <c r="MO79" s="66">
        <f>データ!FD7</f>
        <v>25570132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jLGc7gLeg//HlIwGNtPl/ohlvLKHzJeUEufvl3gmGHFLwEZ9nq2u6u1qzdKRrGcWVzHZig0tf2Mt3pUc/UzMg==" saltValue="BkZJ1kfk+hPdGk9vBqKY7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146</v>
      </c>
      <c r="BF5" s="49" t="s">
        <v>147</v>
      </c>
      <c r="BG5" s="49" t="s">
        <v>158</v>
      </c>
      <c r="BH5" s="49" t="s">
        <v>149</v>
      </c>
      <c r="BI5" s="49" t="s">
        <v>157</v>
      </c>
      <c r="BJ5" s="49" t="s">
        <v>151</v>
      </c>
      <c r="BK5" s="49" t="s">
        <v>152</v>
      </c>
      <c r="BL5" s="49" t="s">
        <v>153</v>
      </c>
      <c r="BM5" s="49" t="s">
        <v>154</v>
      </c>
      <c r="BN5" s="49" t="s">
        <v>155</v>
      </c>
      <c r="BO5" s="49" t="s">
        <v>156</v>
      </c>
      <c r="BP5" s="49" t="s">
        <v>159</v>
      </c>
      <c r="BQ5" s="49" t="s">
        <v>147</v>
      </c>
      <c r="BR5" s="49" t="s">
        <v>148</v>
      </c>
      <c r="BS5" s="49" t="s">
        <v>160</v>
      </c>
      <c r="BT5" s="49" t="s">
        <v>157</v>
      </c>
      <c r="BU5" s="49" t="s">
        <v>151</v>
      </c>
      <c r="BV5" s="49" t="s">
        <v>152</v>
      </c>
      <c r="BW5" s="49" t="s">
        <v>153</v>
      </c>
      <c r="BX5" s="49" t="s">
        <v>154</v>
      </c>
      <c r="BY5" s="49" t="s">
        <v>155</v>
      </c>
      <c r="BZ5" s="49" t="s">
        <v>156</v>
      </c>
      <c r="CA5" s="49" t="s">
        <v>146</v>
      </c>
      <c r="CB5" s="49" t="s">
        <v>147</v>
      </c>
      <c r="CC5" s="49" t="s">
        <v>148</v>
      </c>
      <c r="CD5" s="49" t="s">
        <v>160</v>
      </c>
      <c r="CE5" s="49" t="s">
        <v>157</v>
      </c>
      <c r="CF5" s="49" t="s">
        <v>151</v>
      </c>
      <c r="CG5" s="49" t="s">
        <v>152</v>
      </c>
      <c r="CH5" s="49" t="s">
        <v>153</v>
      </c>
      <c r="CI5" s="49" t="s">
        <v>154</v>
      </c>
      <c r="CJ5" s="49" t="s">
        <v>155</v>
      </c>
      <c r="CK5" s="49" t="s">
        <v>156</v>
      </c>
      <c r="CL5" s="49" t="s">
        <v>146</v>
      </c>
      <c r="CM5" s="49" t="s">
        <v>147</v>
      </c>
      <c r="CN5" s="49" t="s">
        <v>148</v>
      </c>
      <c r="CO5" s="49" t="s">
        <v>160</v>
      </c>
      <c r="CP5" s="49" t="s">
        <v>157</v>
      </c>
      <c r="CQ5" s="49" t="s">
        <v>151</v>
      </c>
      <c r="CR5" s="49" t="s">
        <v>152</v>
      </c>
      <c r="CS5" s="49" t="s">
        <v>153</v>
      </c>
      <c r="CT5" s="49" t="s">
        <v>154</v>
      </c>
      <c r="CU5" s="49" t="s">
        <v>155</v>
      </c>
      <c r="CV5" s="49" t="s">
        <v>156</v>
      </c>
      <c r="CW5" s="49" t="s">
        <v>146</v>
      </c>
      <c r="CX5" s="49" t="s">
        <v>161</v>
      </c>
      <c r="CY5" s="49" t="s">
        <v>148</v>
      </c>
      <c r="CZ5" s="49" t="s">
        <v>149</v>
      </c>
      <c r="DA5" s="49" t="s">
        <v>157</v>
      </c>
      <c r="DB5" s="49" t="s">
        <v>151</v>
      </c>
      <c r="DC5" s="49" t="s">
        <v>152</v>
      </c>
      <c r="DD5" s="49" t="s">
        <v>153</v>
      </c>
      <c r="DE5" s="49" t="s">
        <v>154</v>
      </c>
      <c r="DF5" s="49" t="s">
        <v>155</v>
      </c>
      <c r="DG5" s="49" t="s">
        <v>156</v>
      </c>
      <c r="DH5" s="49" t="s">
        <v>159</v>
      </c>
      <c r="DI5" s="49" t="s">
        <v>147</v>
      </c>
      <c r="DJ5" s="49" t="s">
        <v>158</v>
      </c>
      <c r="DK5" s="49" t="s">
        <v>149</v>
      </c>
      <c r="DL5" s="49" t="s">
        <v>150</v>
      </c>
      <c r="DM5" s="49" t="s">
        <v>151</v>
      </c>
      <c r="DN5" s="49" t="s">
        <v>152</v>
      </c>
      <c r="DO5" s="49" t="s">
        <v>153</v>
      </c>
      <c r="DP5" s="49" t="s">
        <v>154</v>
      </c>
      <c r="DQ5" s="49" t="s">
        <v>155</v>
      </c>
      <c r="DR5" s="49" t="s">
        <v>156</v>
      </c>
      <c r="DS5" s="49" t="s">
        <v>146</v>
      </c>
      <c r="DT5" s="49" t="s">
        <v>161</v>
      </c>
      <c r="DU5" s="49" t="s">
        <v>158</v>
      </c>
      <c r="DV5" s="49" t="s">
        <v>160</v>
      </c>
      <c r="DW5" s="49" t="s">
        <v>157</v>
      </c>
      <c r="DX5" s="49" t="s">
        <v>151</v>
      </c>
      <c r="DY5" s="49" t="s">
        <v>152</v>
      </c>
      <c r="DZ5" s="49" t="s">
        <v>153</v>
      </c>
      <c r="EA5" s="49" t="s">
        <v>154</v>
      </c>
      <c r="EB5" s="49" t="s">
        <v>155</v>
      </c>
      <c r="EC5" s="49" t="s">
        <v>156</v>
      </c>
      <c r="ED5" s="49" t="s">
        <v>146</v>
      </c>
      <c r="EE5" s="49" t="s">
        <v>147</v>
      </c>
      <c r="EF5" s="49" t="s">
        <v>148</v>
      </c>
      <c r="EG5" s="49" t="s">
        <v>160</v>
      </c>
      <c r="EH5" s="49" t="s">
        <v>157</v>
      </c>
      <c r="EI5" s="49" t="s">
        <v>151</v>
      </c>
      <c r="EJ5" s="49" t="s">
        <v>152</v>
      </c>
      <c r="EK5" s="49" t="s">
        <v>153</v>
      </c>
      <c r="EL5" s="49" t="s">
        <v>154</v>
      </c>
      <c r="EM5" s="49" t="s">
        <v>155</v>
      </c>
      <c r="EN5" s="49" t="s">
        <v>156</v>
      </c>
      <c r="EO5" s="49" t="s">
        <v>159</v>
      </c>
      <c r="EP5" s="49" t="s">
        <v>147</v>
      </c>
      <c r="EQ5" s="49" t="s">
        <v>148</v>
      </c>
      <c r="ER5" s="49" t="s">
        <v>149</v>
      </c>
      <c r="ES5" s="49" t="s">
        <v>150</v>
      </c>
      <c r="ET5" s="49" t="s">
        <v>151</v>
      </c>
      <c r="EU5" s="49" t="s">
        <v>152</v>
      </c>
      <c r="EV5" s="49" t="s">
        <v>153</v>
      </c>
      <c r="EW5" s="49" t="s">
        <v>154</v>
      </c>
      <c r="EX5" s="49" t="s">
        <v>155</v>
      </c>
      <c r="EY5" s="49" t="s">
        <v>162</v>
      </c>
      <c r="EZ5" s="49" t="s">
        <v>159</v>
      </c>
      <c r="FA5" s="49" t="s">
        <v>147</v>
      </c>
      <c r="FB5" s="49" t="s">
        <v>158</v>
      </c>
      <c r="FC5" s="49" t="s">
        <v>160</v>
      </c>
      <c r="FD5" s="49" t="s">
        <v>157</v>
      </c>
      <c r="FE5" s="49" t="s">
        <v>151</v>
      </c>
      <c r="FF5" s="49" t="s">
        <v>152</v>
      </c>
      <c r="FG5" s="49" t="s">
        <v>153</v>
      </c>
      <c r="FH5" s="49" t="s">
        <v>154</v>
      </c>
      <c r="FI5" s="49" t="s">
        <v>155</v>
      </c>
      <c r="FJ5" s="49" t="s">
        <v>156</v>
      </c>
    </row>
    <row r="6" spans="1:166" s="54" customFormat="1">
      <c r="A6" s="35" t="s">
        <v>163</v>
      </c>
      <c r="B6" s="50">
        <f>B8</f>
        <v>2023</v>
      </c>
      <c r="C6" s="50">
        <f t="shared" ref="C6:M6" si="2">C8</f>
        <v>152226</v>
      </c>
      <c r="D6" s="50">
        <f t="shared" si="2"/>
        <v>46</v>
      </c>
      <c r="E6" s="50">
        <f t="shared" si="2"/>
        <v>6</v>
      </c>
      <c r="F6" s="50">
        <f t="shared" si="2"/>
        <v>0</v>
      </c>
      <c r="G6" s="50">
        <f t="shared" si="2"/>
        <v>1</v>
      </c>
      <c r="H6" s="153" t="str">
        <f>IF(H8&lt;&gt;I8,H8,"")&amp;IF(I8&lt;&gt;J8,I8,"")&amp;"　"&amp;J8</f>
        <v>新潟県上越市　上越地域医療センター病院</v>
      </c>
      <c r="I6" s="154"/>
      <c r="J6" s="155"/>
      <c r="K6" s="50" t="str">
        <f t="shared" si="2"/>
        <v>当然財務</v>
      </c>
      <c r="L6" s="50" t="str">
        <f t="shared" si="2"/>
        <v>病院事業</v>
      </c>
      <c r="M6" s="50" t="str">
        <f t="shared" si="2"/>
        <v>一般病院</v>
      </c>
      <c r="N6" s="50" t="str">
        <f>N8</f>
        <v>100床以上～200床未満</v>
      </c>
      <c r="O6" s="50" t="str">
        <f>O8</f>
        <v>非設置</v>
      </c>
      <c r="P6" s="50" t="str">
        <f>P8</f>
        <v>指定管理者(代行制)</v>
      </c>
      <c r="Q6" s="51">
        <f t="shared" ref="Q6:AH6" si="3">Q8</f>
        <v>8</v>
      </c>
      <c r="R6" s="50" t="str">
        <f t="shared" si="3"/>
        <v>-</v>
      </c>
      <c r="S6" s="50" t="str">
        <f t="shared" si="3"/>
        <v>-</v>
      </c>
      <c r="T6" s="50" t="str">
        <f t="shared" si="3"/>
        <v>救 輪</v>
      </c>
      <c r="U6" s="51">
        <f>U8</f>
        <v>182911</v>
      </c>
      <c r="V6" s="51">
        <f>V8</f>
        <v>13956</v>
      </c>
      <c r="W6" s="50" t="str">
        <f>W8</f>
        <v>非該当</v>
      </c>
      <c r="X6" s="50" t="str">
        <f t="shared" ref="X6" si="4">X8</f>
        <v>非該当</v>
      </c>
      <c r="Y6" s="50" t="str">
        <f t="shared" si="3"/>
        <v>１０：１</v>
      </c>
      <c r="Z6" s="51">
        <f t="shared" si="3"/>
        <v>142</v>
      </c>
      <c r="AA6" s="51">
        <f t="shared" si="3"/>
        <v>55</v>
      </c>
      <c r="AB6" s="51" t="str">
        <f t="shared" si="3"/>
        <v>-</v>
      </c>
      <c r="AC6" s="51" t="str">
        <f t="shared" si="3"/>
        <v>-</v>
      </c>
      <c r="AD6" s="51" t="str">
        <f t="shared" si="3"/>
        <v>-</v>
      </c>
      <c r="AE6" s="51">
        <f t="shared" si="3"/>
        <v>197</v>
      </c>
      <c r="AF6" s="51">
        <f t="shared" si="3"/>
        <v>121</v>
      </c>
      <c r="AG6" s="51">
        <f t="shared" si="3"/>
        <v>53</v>
      </c>
      <c r="AH6" s="51">
        <f t="shared" si="3"/>
        <v>174</v>
      </c>
      <c r="AI6" s="52">
        <f>IF(AI8="-",NA(),AI8)</f>
        <v>98.2</v>
      </c>
      <c r="AJ6" s="52">
        <f t="shared" ref="AJ6:AR6" si="5">IF(AJ8="-",NA(),AJ8)</f>
        <v>92.1</v>
      </c>
      <c r="AK6" s="52">
        <f t="shared" si="5"/>
        <v>95.5</v>
      </c>
      <c r="AL6" s="52">
        <f t="shared" si="5"/>
        <v>90.3</v>
      </c>
      <c r="AM6" s="52">
        <f t="shared" si="5"/>
        <v>91.1</v>
      </c>
      <c r="AN6" s="52">
        <f t="shared" si="5"/>
        <v>96.9</v>
      </c>
      <c r="AO6" s="52">
        <f t="shared" si="5"/>
        <v>100.6</v>
      </c>
      <c r="AP6" s="52">
        <f t="shared" si="5"/>
        <v>105.9</v>
      </c>
      <c r="AQ6" s="52">
        <f t="shared" si="5"/>
        <v>104.3</v>
      </c>
      <c r="AR6" s="52">
        <f t="shared" si="5"/>
        <v>96.3</v>
      </c>
      <c r="AS6" s="52" t="str">
        <f>IF(AS8="-","【-】","【"&amp;SUBSTITUTE(TEXT(AS8,"#,##0.0"),"-","△")&amp;"】")</f>
        <v>【96.6】</v>
      </c>
      <c r="AT6" s="52">
        <f>IF(AT8="-",NA(),AT8)</f>
        <v>90.1</v>
      </c>
      <c r="AU6" s="52">
        <f t="shared" ref="AU6:BC6" si="6">IF(AU8="-",NA(),AU8)</f>
        <v>81.099999999999994</v>
      </c>
      <c r="AV6" s="52">
        <f t="shared" si="6"/>
        <v>86.4</v>
      </c>
      <c r="AW6" s="52">
        <f t="shared" si="6"/>
        <v>76.5</v>
      </c>
      <c r="AX6" s="52">
        <f t="shared" si="6"/>
        <v>78.7</v>
      </c>
      <c r="AY6" s="52">
        <f t="shared" si="6"/>
        <v>84.3</v>
      </c>
      <c r="AZ6" s="52">
        <f t="shared" si="6"/>
        <v>80.7</v>
      </c>
      <c r="BA6" s="52">
        <f t="shared" si="6"/>
        <v>82.2</v>
      </c>
      <c r="BB6" s="52">
        <f t="shared" si="6"/>
        <v>81.7</v>
      </c>
      <c r="BC6" s="52">
        <f t="shared" si="6"/>
        <v>81</v>
      </c>
      <c r="BD6" s="52" t="str">
        <f>IF(BD8="-","【-】","【"&amp;SUBSTITUTE(TEXT(BD8,"#,##0.0"),"-","△")&amp;"】")</f>
        <v>【86.6】</v>
      </c>
      <c r="BE6" s="52">
        <f>IF(BE8="-",NA(),BE8)</f>
        <v>90.1</v>
      </c>
      <c r="BF6" s="52">
        <f t="shared" ref="BF6:BN6" si="7">IF(BF8="-",NA(),BF8)</f>
        <v>81</v>
      </c>
      <c r="BG6" s="52">
        <f t="shared" si="7"/>
        <v>86.2</v>
      </c>
      <c r="BH6" s="52">
        <f t="shared" si="7"/>
        <v>76.400000000000006</v>
      </c>
      <c r="BI6" s="52">
        <f t="shared" si="7"/>
        <v>78.599999999999994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81.599999999999994</v>
      </c>
      <c r="BQ6" s="52">
        <f t="shared" ref="BQ6:BY6" si="8">IF(BQ8="-",NA(),BQ8)</f>
        <v>68.5</v>
      </c>
      <c r="BR6" s="52">
        <f t="shared" si="8"/>
        <v>73.5</v>
      </c>
      <c r="BS6" s="52">
        <f t="shared" si="8"/>
        <v>65.3</v>
      </c>
      <c r="BT6" s="52">
        <f t="shared" si="8"/>
        <v>71.5</v>
      </c>
      <c r="BU6" s="52">
        <f t="shared" si="8"/>
        <v>70.400000000000006</v>
      </c>
      <c r="BV6" s="52">
        <f t="shared" si="8"/>
        <v>65.8</v>
      </c>
      <c r="BW6" s="52">
        <f t="shared" si="8"/>
        <v>65</v>
      </c>
      <c r="BX6" s="52">
        <f t="shared" si="8"/>
        <v>63.3</v>
      </c>
      <c r="BY6" s="52">
        <f t="shared" si="8"/>
        <v>64.7</v>
      </c>
      <c r="BZ6" s="52" t="str">
        <f>IF(BZ8="-","【-】","【"&amp;SUBSTITUTE(TEXT(BZ8,"#,##0.0"),"-","△")&amp;"】")</f>
        <v>【68.7】</v>
      </c>
      <c r="CA6" s="53">
        <f>IF(CA8="-",NA(),CA8)</f>
        <v>30861</v>
      </c>
      <c r="CB6" s="53">
        <f t="shared" ref="CB6:CJ6" si="9">IF(CB8="-",NA(),CB8)</f>
        <v>32774</v>
      </c>
      <c r="CC6" s="53">
        <f t="shared" si="9"/>
        <v>32444</v>
      </c>
      <c r="CD6" s="53">
        <f t="shared" si="9"/>
        <v>32594</v>
      </c>
      <c r="CE6" s="53">
        <f t="shared" si="9"/>
        <v>32992</v>
      </c>
      <c r="CF6" s="53">
        <f t="shared" si="9"/>
        <v>35788</v>
      </c>
      <c r="CG6" s="53">
        <f t="shared" si="9"/>
        <v>37855</v>
      </c>
      <c r="CH6" s="53">
        <f t="shared" si="9"/>
        <v>39289</v>
      </c>
      <c r="CI6" s="53">
        <f t="shared" si="9"/>
        <v>40846</v>
      </c>
      <c r="CJ6" s="53">
        <f t="shared" si="9"/>
        <v>41075</v>
      </c>
      <c r="CK6" s="52" t="str">
        <f>IF(CK8="-","【-】","【"&amp;SUBSTITUTE(TEXT(CK8,"#,##0"),"-","△")&amp;"】")</f>
        <v>【62,428】</v>
      </c>
      <c r="CL6" s="53">
        <f>IF(CL8="-",NA(),CL8)</f>
        <v>12458</v>
      </c>
      <c r="CM6" s="53">
        <f t="shared" ref="CM6:CU6" si="10">IF(CM8="-",NA(),CM8)</f>
        <v>13074</v>
      </c>
      <c r="CN6" s="53">
        <f t="shared" si="10"/>
        <v>13282</v>
      </c>
      <c r="CO6" s="53">
        <f t="shared" si="10"/>
        <v>13064</v>
      </c>
      <c r="CP6" s="53">
        <f t="shared" si="10"/>
        <v>13432</v>
      </c>
      <c r="CQ6" s="53">
        <f t="shared" si="10"/>
        <v>10602</v>
      </c>
      <c r="CR6" s="53">
        <f t="shared" si="10"/>
        <v>11234</v>
      </c>
      <c r="CS6" s="53">
        <f t="shared" si="10"/>
        <v>11512</v>
      </c>
      <c r="CT6" s="53">
        <f t="shared" si="10"/>
        <v>11831</v>
      </c>
      <c r="CU6" s="53">
        <f t="shared" si="10"/>
        <v>11652</v>
      </c>
      <c r="CV6" s="52" t="str">
        <f>IF(CV8="-","【-】","【"&amp;SUBSTITUTE(TEXT(CV8,"#,##0"),"-","△")&amp;"】")</f>
        <v>【18,236】</v>
      </c>
      <c r="CW6" s="52">
        <f>IF(CW8="-",NA(),CW8)</f>
        <v>69.900000000000006</v>
      </c>
      <c r="CX6" s="52">
        <f t="shared" ref="CX6:DF6" si="11">IF(CX8="-",NA(),CX8)</f>
        <v>79.400000000000006</v>
      </c>
      <c r="CY6" s="52">
        <f t="shared" si="11"/>
        <v>76.099999999999994</v>
      </c>
      <c r="CZ6" s="52">
        <f t="shared" si="11"/>
        <v>83.3</v>
      </c>
      <c r="DA6" s="52">
        <f t="shared" si="11"/>
        <v>82.4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8.4</v>
      </c>
      <c r="DI6" s="52">
        <f t="shared" ref="DI6:DQ6" si="12">IF(DI8="-",NA(),DI8)</f>
        <v>7.7</v>
      </c>
      <c r="DJ6" s="52">
        <f t="shared" si="12"/>
        <v>6.9</v>
      </c>
      <c r="DK6" s="52">
        <f t="shared" si="12"/>
        <v>7.6</v>
      </c>
      <c r="DL6" s="52">
        <f t="shared" si="12"/>
        <v>7.3</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4.7</v>
      </c>
      <c r="DW6" s="52">
        <f t="shared" si="13"/>
        <v>16</v>
      </c>
      <c r="DX6" s="52">
        <f t="shared" si="13"/>
        <v>120.5</v>
      </c>
      <c r="DY6" s="52">
        <f t="shared" si="13"/>
        <v>124.2</v>
      </c>
      <c r="DZ6" s="52">
        <f t="shared" si="13"/>
        <v>121.6</v>
      </c>
      <c r="EA6" s="52">
        <f t="shared" si="13"/>
        <v>118.9</v>
      </c>
      <c r="EB6" s="52">
        <f t="shared" si="13"/>
        <v>121.9</v>
      </c>
      <c r="EC6" s="52" t="str">
        <f>IF(EC8="-","【-】","【"&amp;SUBSTITUTE(TEXT(EC8,"#,##0.0"),"-","△")&amp;"】")</f>
        <v>【54.5】</v>
      </c>
      <c r="ED6" s="52">
        <f>IF(ED8="-",NA(),ED8)</f>
        <v>70.3</v>
      </c>
      <c r="EE6" s="52">
        <f t="shared" ref="EE6:EM6" si="14">IF(EE8="-",NA(),EE8)</f>
        <v>69.900000000000006</v>
      </c>
      <c r="EF6" s="52">
        <f t="shared" si="14"/>
        <v>71.599999999999994</v>
      </c>
      <c r="EG6" s="52">
        <f t="shared" si="14"/>
        <v>70.099999999999994</v>
      </c>
      <c r="EH6" s="52">
        <f t="shared" si="14"/>
        <v>68.400000000000006</v>
      </c>
      <c r="EI6" s="52">
        <f t="shared" si="14"/>
        <v>54.6</v>
      </c>
      <c r="EJ6" s="52">
        <f t="shared" si="14"/>
        <v>56.9</v>
      </c>
      <c r="EK6" s="52">
        <f t="shared" si="14"/>
        <v>58.1</v>
      </c>
      <c r="EL6" s="52">
        <f t="shared" si="14"/>
        <v>59.4</v>
      </c>
      <c r="EM6" s="52">
        <f t="shared" si="14"/>
        <v>59.1</v>
      </c>
      <c r="EN6" s="52" t="str">
        <f>IF(EN8="-","【-】","【"&amp;SUBSTITUTE(TEXT(EN8,"#,##0.0"),"-","△")&amp;"】")</f>
        <v>【57.0】</v>
      </c>
      <c r="EO6" s="52">
        <f>IF(EO8="-",NA(),EO8)</f>
        <v>87.6</v>
      </c>
      <c r="EP6" s="52">
        <f t="shared" ref="EP6:EX6" si="15">IF(EP8="-",NA(),EP8)</f>
        <v>78.900000000000006</v>
      </c>
      <c r="EQ6" s="52">
        <f t="shared" si="15"/>
        <v>77.8</v>
      </c>
      <c r="ER6" s="52">
        <f t="shared" si="15"/>
        <v>69.3</v>
      </c>
      <c r="ES6" s="52">
        <f t="shared" si="15"/>
        <v>55.8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23622741</v>
      </c>
      <c r="FA6" s="53">
        <f t="shared" ref="FA6:FI6" si="16">IF(FA8="-",NA(),FA8)</f>
        <v>23606431</v>
      </c>
      <c r="FB6" s="53">
        <f t="shared" si="16"/>
        <v>23691645</v>
      </c>
      <c r="FC6" s="53">
        <f t="shared" si="16"/>
        <v>24412000</v>
      </c>
      <c r="FD6" s="53">
        <f t="shared" si="16"/>
        <v>25570132</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164</v>
      </c>
      <c r="B7" s="50">
        <f t="shared" ref="B7:AH7" si="17">B8</f>
        <v>2023</v>
      </c>
      <c r="C7" s="50">
        <f t="shared" si="17"/>
        <v>152226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指定管理者(代行制)</v>
      </c>
      <c r="Q7" s="51">
        <f t="shared" si="17"/>
        <v>8</v>
      </c>
      <c r="R7" s="50" t="str">
        <f t="shared" si="17"/>
        <v>-</v>
      </c>
      <c r="S7" s="50" t="str">
        <f t="shared" si="17"/>
        <v>-</v>
      </c>
      <c r="T7" s="50" t="str">
        <f t="shared" si="17"/>
        <v>救 輪</v>
      </c>
      <c r="U7" s="51">
        <f>U8</f>
        <v>182911</v>
      </c>
      <c r="V7" s="51">
        <f>V8</f>
        <v>13956</v>
      </c>
      <c r="W7" s="50" t="str">
        <f>W8</f>
        <v>非該当</v>
      </c>
      <c r="X7" s="50" t="str">
        <f t="shared" si="17"/>
        <v>非該当</v>
      </c>
      <c r="Y7" s="50" t="str">
        <f t="shared" si="17"/>
        <v>１０：１</v>
      </c>
      <c r="Z7" s="51">
        <f t="shared" si="17"/>
        <v>142</v>
      </c>
      <c r="AA7" s="51">
        <f t="shared" si="17"/>
        <v>55</v>
      </c>
      <c r="AB7" s="51" t="str">
        <f t="shared" si="17"/>
        <v>-</v>
      </c>
      <c r="AC7" s="51" t="str">
        <f t="shared" si="17"/>
        <v>-</v>
      </c>
      <c r="AD7" s="51" t="str">
        <f t="shared" si="17"/>
        <v>-</v>
      </c>
      <c r="AE7" s="51">
        <f t="shared" si="17"/>
        <v>197</v>
      </c>
      <c r="AF7" s="51">
        <f t="shared" si="17"/>
        <v>121</v>
      </c>
      <c r="AG7" s="51">
        <f t="shared" si="17"/>
        <v>53</v>
      </c>
      <c r="AH7" s="51">
        <f t="shared" si="17"/>
        <v>174</v>
      </c>
      <c r="AI7" s="52">
        <f>AI8</f>
        <v>98.2</v>
      </c>
      <c r="AJ7" s="52">
        <f t="shared" ref="AJ7:AR7" si="18">AJ8</f>
        <v>92.1</v>
      </c>
      <c r="AK7" s="52">
        <f t="shared" si="18"/>
        <v>95.5</v>
      </c>
      <c r="AL7" s="52">
        <f t="shared" si="18"/>
        <v>90.3</v>
      </c>
      <c r="AM7" s="52">
        <f t="shared" si="18"/>
        <v>91.1</v>
      </c>
      <c r="AN7" s="52">
        <f t="shared" si="18"/>
        <v>96.9</v>
      </c>
      <c r="AO7" s="52">
        <f t="shared" si="18"/>
        <v>100.6</v>
      </c>
      <c r="AP7" s="52">
        <f t="shared" si="18"/>
        <v>105.9</v>
      </c>
      <c r="AQ7" s="52">
        <f t="shared" si="18"/>
        <v>104.3</v>
      </c>
      <c r="AR7" s="52">
        <f t="shared" si="18"/>
        <v>96.3</v>
      </c>
      <c r="AS7" s="52"/>
      <c r="AT7" s="52">
        <f>AT8</f>
        <v>90.1</v>
      </c>
      <c r="AU7" s="52">
        <f t="shared" ref="AU7:BC7" si="19">AU8</f>
        <v>81.099999999999994</v>
      </c>
      <c r="AV7" s="52">
        <f t="shared" si="19"/>
        <v>86.4</v>
      </c>
      <c r="AW7" s="52">
        <f t="shared" si="19"/>
        <v>76.5</v>
      </c>
      <c r="AX7" s="52">
        <f t="shared" si="19"/>
        <v>78.7</v>
      </c>
      <c r="AY7" s="52">
        <f t="shared" si="19"/>
        <v>84.3</v>
      </c>
      <c r="AZ7" s="52">
        <f t="shared" si="19"/>
        <v>80.7</v>
      </c>
      <c r="BA7" s="52">
        <f t="shared" si="19"/>
        <v>82.2</v>
      </c>
      <c r="BB7" s="52">
        <f t="shared" si="19"/>
        <v>81.7</v>
      </c>
      <c r="BC7" s="52">
        <f t="shared" si="19"/>
        <v>81</v>
      </c>
      <c r="BD7" s="52"/>
      <c r="BE7" s="52">
        <f>BE8</f>
        <v>90.1</v>
      </c>
      <c r="BF7" s="52">
        <f t="shared" ref="BF7:BN7" si="20">BF8</f>
        <v>81</v>
      </c>
      <c r="BG7" s="52">
        <f t="shared" si="20"/>
        <v>86.2</v>
      </c>
      <c r="BH7" s="52">
        <f t="shared" si="20"/>
        <v>76.400000000000006</v>
      </c>
      <c r="BI7" s="52">
        <f t="shared" si="20"/>
        <v>78.599999999999994</v>
      </c>
      <c r="BJ7" s="52">
        <f t="shared" si="20"/>
        <v>80.599999999999994</v>
      </c>
      <c r="BK7" s="52">
        <f t="shared" si="20"/>
        <v>77.099999999999994</v>
      </c>
      <c r="BL7" s="52">
        <f t="shared" si="20"/>
        <v>78.599999999999994</v>
      </c>
      <c r="BM7" s="52">
        <f t="shared" si="20"/>
        <v>78.099999999999994</v>
      </c>
      <c r="BN7" s="52">
        <f t="shared" si="20"/>
        <v>77.5</v>
      </c>
      <c r="BO7" s="52"/>
      <c r="BP7" s="52">
        <f>BP8</f>
        <v>81.599999999999994</v>
      </c>
      <c r="BQ7" s="52">
        <f t="shared" ref="BQ7:BY7" si="21">BQ8</f>
        <v>68.5</v>
      </c>
      <c r="BR7" s="52">
        <f t="shared" si="21"/>
        <v>73.5</v>
      </c>
      <c r="BS7" s="52">
        <f t="shared" si="21"/>
        <v>65.3</v>
      </c>
      <c r="BT7" s="52">
        <f t="shared" si="21"/>
        <v>71.5</v>
      </c>
      <c r="BU7" s="52">
        <f t="shared" si="21"/>
        <v>70.400000000000006</v>
      </c>
      <c r="BV7" s="52">
        <f t="shared" si="21"/>
        <v>65.8</v>
      </c>
      <c r="BW7" s="52">
        <f t="shared" si="21"/>
        <v>65</v>
      </c>
      <c r="BX7" s="52">
        <f t="shared" si="21"/>
        <v>63.3</v>
      </c>
      <c r="BY7" s="52">
        <f t="shared" si="21"/>
        <v>64.7</v>
      </c>
      <c r="BZ7" s="52"/>
      <c r="CA7" s="53">
        <f>CA8</f>
        <v>30861</v>
      </c>
      <c r="CB7" s="53">
        <f t="shared" ref="CB7:CJ7" si="22">CB8</f>
        <v>32774</v>
      </c>
      <c r="CC7" s="53">
        <f t="shared" si="22"/>
        <v>32444</v>
      </c>
      <c r="CD7" s="53">
        <f t="shared" si="22"/>
        <v>32594</v>
      </c>
      <c r="CE7" s="53">
        <f t="shared" si="22"/>
        <v>32992</v>
      </c>
      <c r="CF7" s="53">
        <f t="shared" si="22"/>
        <v>35788</v>
      </c>
      <c r="CG7" s="53">
        <f t="shared" si="22"/>
        <v>37855</v>
      </c>
      <c r="CH7" s="53">
        <f t="shared" si="22"/>
        <v>39289</v>
      </c>
      <c r="CI7" s="53">
        <f t="shared" si="22"/>
        <v>40846</v>
      </c>
      <c r="CJ7" s="53">
        <f t="shared" si="22"/>
        <v>41075</v>
      </c>
      <c r="CK7" s="52"/>
      <c r="CL7" s="53">
        <f>CL8</f>
        <v>12458</v>
      </c>
      <c r="CM7" s="53">
        <f t="shared" ref="CM7:CU7" si="23">CM8</f>
        <v>13074</v>
      </c>
      <c r="CN7" s="53">
        <f t="shared" si="23"/>
        <v>13282</v>
      </c>
      <c r="CO7" s="53">
        <f t="shared" si="23"/>
        <v>13064</v>
      </c>
      <c r="CP7" s="53">
        <f t="shared" si="23"/>
        <v>13432</v>
      </c>
      <c r="CQ7" s="53">
        <f t="shared" si="23"/>
        <v>10602</v>
      </c>
      <c r="CR7" s="53">
        <f t="shared" si="23"/>
        <v>11234</v>
      </c>
      <c r="CS7" s="53">
        <f t="shared" si="23"/>
        <v>11512</v>
      </c>
      <c r="CT7" s="53">
        <f t="shared" si="23"/>
        <v>11831</v>
      </c>
      <c r="CU7" s="53">
        <f t="shared" si="23"/>
        <v>11652</v>
      </c>
      <c r="CV7" s="52"/>
      <c r="CW7" s="52">
        <f>CW8</f>
        <v>69.900000000000006</v>
      </c>
      <c r="CX7" s="52">
        <f t="shared" ref="CX7:DF7" si="24">CX8</f>
        <v>79.400000000000006</v>
      </c>
      <c r="CY7" s="52">
        <f t="shared" si="24"/>
        <v>76.099999999999994</v>
      </c>
      <c r="CZ7" s="52">
        <f t="shared" si="24"/>
        <v>83.3</v>
      </c>
      <c r="DA7" s="52">
        <f t="shared" si="24"/>
        <v>82.4</v>
      </c>
      <c r="DB7" s="52">
        <f t="shared" si="24"/>
        <v>63.3</v>
      </c>
      <c r="DC7" s="52">
        <f t="shared" si="24"/>
        <v>68.5</v>
      </c>
      <c r="DD7" s="52">
        <f t="shared" si="24"/>
        <v>67.099999999999994</v>
      </c>
      <c r="DE7" s="52">
        <f t="shared" si="24"/>
        <v>66.900000000000006</v>
      </c>
      <c r="DF7" s="52">
        <f t="shared" si="24"/>
        <v>68.099999999999994</v>
      </c>
      <c r="DG7" s="52"/>
      <c r="DH7" s="52">
        <f>DH8</f>
        <v>8.4</v>
      </c>
      <c r="DI7" s="52">
        <f t="shared" ref="DI7:DQ7" si="25">DI8</f>
        <v>7.7</v>
      </c>
      <c r="DJ7" s="52">
        <f t="shared" si="25"/>
        <v>6.9</v>
      </c>
      <c r="DK7" s="52">
        <f t="shared" si="25"/>
        <v>7.6</v>
      </c>
      <c r="DL7" s="52">
        <f t="shared" si="25"/>
        <v>7.3</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4.7</v>
      </c>
      <c r="DW7" s="52">
        <f t="shared" si="26"/>
        <v>16</v>
      </c>
      <c r="DX7" s="52">
        <f t="shared" si="26"/>
        <v>120.5</v>
      </c>
      <c r="DY7" s="52">
        <f t="shared" si="26"/>
        <v>124.2</v>
      </c>
      <c r="DZ7" s="52">
        <f t="shared" si="26"/>
        <v>121.6</v>
      </c>
      <c r="EA7" s="52">
        <f t="shared" si="26"/>
        <v>118.9</v>
      </c>
      <c r="EB7" s="52">
        <f t="shared" si="26"/>
        <v>121.9</v>
      </c>
      <c r="EC7" s="52"/>
      <c r="ED7" s="52">
        <f>ED8</f>
        <v>70.3</v>
      </c>
      <c r="EE7" s="52">
        <f t="shared" ref="EE7:EM7" si="27">EE8</f>
        <v>69.900000000000006</v>
      </c>
      <c r="EF7" s="52">
        <f t="shared" si="27"/>
        <v>71.599999999999994</v>
      </c>
      <c r="EG7" s="52">
        <f t="shared" si="27"/>
        <v>70.099999999999994</v>
      </c>
      <c r="EH7" s="52">
        <f t="shared" si="27"/>
        <v>68.400000000000006</v>
      </c>
      <c r="EI7" s="52">
        <f t="shared" si="27"/>
        <v>54.6</v>
      </c>
      <c r="EJ7" s="52">
        <f t="shared" si="27"/>
        <v>56.9</v>
      </c>
      <c r="EK7" s="52">
        <f t="shared" si="27"/>
        <v>58.1</v>
      </c>
      <c r="EL7" s="52">
        <f t="shared" si="27"/>
        <v>59.4</v>
      </c>
      <c r="EM7" s="52">
        <f t="shared" si="27"/>
        <v>59.1</v>
      </c>
      <c r="EN7" s="52"/>
      <c r="EO7" s="52">
        <f>EO8</f>
        <v>87.6</v>
      </c>
      <c r="EP7" s="52">
        <f t="shared" ref="EP7:EX7" si="28">EP8</f>
        <v>78.900000000000006</v>
      </c>
      <c r="EQ7" s="52">
        <f t="shared" si="28"/>
        <v>77.8</v>
      </c>
      <c r="ER7" s="52">
        <f t="shared" si="28"/>
        <v>69.3</v>
      </c>
      <c r="ES7" s="52">
        <f t="shared" si="28"/>
        <v>55.8</v>
      </c>
      <c r="ET7" s="52">
        <f t="shared" si="28"/>
        <v>71.7</v>
      </c>
      <c r="EU7" s="52">
        <f t="shared" si="28"/>
        <v>72.900000000000006</v>
      </c>
      <c r="EV7" s="52">
        <f t="shared" si="28"/>
        <v>73.900000000000006</v>
      </c>
      <c r="EW7" s="52">
        <f t="shared" si="28"/>
        <v>74.3</v>
      </c>
      <c r="EX7" s="52">
        <f t="shared" si="28"/>
        <v>72.2</v>
      </c>
      <c r="EY7" s="52"/>
      <c r="EZ7" s="53">
        <f>EZ8</f>
        <v>23622741</v>
      </c>
      <c r="FA7" s="53">
        <f t="shared" ref="FA7:FI7" si="29">FA8</f>
        <v>23606431</v>
      </c>
      <c r="FB7" s="53">
        <f t="shared" si="29"/>
        <v>23691645</v>
      </c>
      <c r="FC7" s="53">
        <f t="shared" si="29"/>
        <v>24412000</v>
      </c>
      <c r="FD7" s="53">
        <f t="shared" si="29"/>
        <v>25570132</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152226</v>
      </c>
      <c r="D8" s="55">
        <v>46</v>
      </c>
      <c r="E8" s="55">
        <v>6</v>
      </c>
      <c r="F8" s="55">
        <v>0</v>
      </c>
      <c r="G8" s="55">
        <v>1</v>
      </c>
      <c r="H8" s="55" t="s">
        <v>165</v>
      </c>
      <c r="I8" s="55" t="s">
        <v>166</v>
      </c>
      <c r="J8" s="55" t="s">
        <v>167</v>
      </c>
      <c r="K8" s="55" t="s">
        <v>168</v>
      </c>
      <c r="L8" s="55" t="s">
        <v>169</v>
      </c>
      <c r="M8" s="55" t="s">
        <v>170</v>
      </c>
      <c r="N8" s="55" t="s">
        <v>171</v>
      </c>
      <c r="O8" s="55" t="s">
        <v>172</v>
      </c>
      <c r="P8" s="55" t="s">
        <v>173</v>
      </c>
      <c r="Q8" s="56">
        <v>8</v>
      </c>
      <c r="R8" s="55" t="s">
        <v>40</v>
      </c>
      <c r="S8" s="55" t="s">
        <v>40</v>
      </c>
      <c r="T8" s="55" t="s">
        <v>174</v>
      </c>
      <c r="U8" s="56">
        <v>182911</v>
      </c>
      <c r="V8" s="56">
        <v>13956</v>
      </c>
      <c r="W8" s="55" t="s">
        <v>175</v>
      </c>
      <c r="X8" s="55" t="s">
        <v>175</v>
      </c>
      <c r="Y8" s="57" t="s">
        <v>176</v>
      </c>
      <c r="Z8" s="56">
        <v>142</v>
      </c>
      <c r="AA8" s="56">
        <v>55</v>
      </c>
      <c r="AB8" s="56" t="s">
        <v>40</v>
      </c>
      <c r="AC8" s="56" t="s">
        <v>40</v>
      </c>
      <c r="AD8" s="56" t="s">
        <v>40</v>
      </c>
      <c r="AE8" s="56">
        <v>197</v>
      </c>
      <c r="AF8" s="56">
        <v>121</v>
      </c>
      <c r="AG8" s="56">
        <v>53</v>
      </c>
      <c r="AH8" s="56">
        <v>174</v>
      </c>
      <c r="AI8" s="58">
        <v>98.2</v>
      </c>
      <c r="AJ8" s="58">
        <v>92.1</v>
      </c>
      <c r="AK8" s="58">
        <v>95.5</v>
      </c>
      <c r="AL8" s="58">
        <v>90.3</v>
      </c>
      <c r="AM8" s="58">
        <v>91.1</v>
      </c>
      <c r="AN8" s="58">
        <v>96.9</v>
      </c>
      <c r="AO8" s="58">
        <v>100.6</v>
      </c>
      <c r="AP8" s="58">
        <v>105.9</v>
      </c>
      <c r="AQ8" s="58">
        <v>104.3</v>
      </c>
      <c r="AR8" s="58">
        <v>96.3</v>
      </c>
      <c r="AS8" s="58">
        <v>96.6</v>
      </c>
      <c r="AT8" s="58">
        <v>90.1</v>
      </c>
      <c r="AU8" s="58">
        <v>81.099999999999994</v>
      </c>
      <c r="AV8" s="58">
        <v>86.4</v>
      </c>
      <c r="AW8" s="58">
        <v>76.5</v>
      </c>
      <c r="AX8" s="58">
        <v>78.7</v>
      </c>
      <c r="AY8" s="58">
        <v>84.3</v>
      </c>
      <c r="AZ8" s="58">
        <v>80.7</v>
      </c>
      <c r="BA8" s="58">
        <v>82.2</v>
      </c>
      <c r="BB8" s="58">
        <v>81.7</v>
      </c>
      <c r="BC8" s="58">
        <v>81</v>
      </c>
      <c r="BD8" s="58">
        <v>86.6</v>
      </c>
      <c r="BE8" s="59">
        <v>90.1</v>
      </c>
      <c r="BF8" s="59">
        <v>81</v>
      </c>
      <c r="BG8" s="59">
        <v>86.2</v>
      </c>
      <c r="BH8" s="59">
        <v>76.400000000000006</v>
      </c>
      <c r="BI8" s="59">
        <v>78.599999999999994</v>
      </c>
      <c r="BJ8" s="59">
        <v>80.599999999999994</v>
      </c>
      <c r="BK8" s="59">
        <v>77.099999999999994</v>
      </c>
      <c r="BL8" s="59">
        <v>78.599999999999994</v>
      </c>
      <c r="BM8" s="59">
        <v>78.099999999999994</v>
      </c>
      <c r="BN8" s="59">
        <v>77.5</v>
      </c>
      <c r="BO8" s="59">
        <v>83.9</v>
      </c>
      <c r="BP8" s="58">
        <v>81.599999999999994</v>
      </c>
      <c r="BQ8" s="58">
        <v>68.5</v>
      </c>
      <c r="BR8" s="58">
        <v>73.5</v>
      </c>
      <c r="BS8" s="58">
        <v>65.3</v>
      </c>
      <c r="BT8" s="58">
        <v>71.5</v>
      </c>
      <c r="BU8" s="58">
        <v>70.400000000000006</v>
      </c>
      <c r="BV8" s="58">
        <v>65.8</v>
      </c>
      <c r="BW8" s="58">
        <v>65</v>
      </c>
      <c r="BX8" s="58">
        <v>63.3</v>
      </c>
      <c r="BY8" s="58">
        <v>64.7</v>
      </c>
      <c r="BZ8" s="58">
        <v>68.7</v>
      </c>
      <c r="CA8" s="59">
        <v>30861</v>
      </c>
      <c r="CB8" s="59">
        <v>32774</v>
      </c>
      <c r="CC8" s="59">
        <v>32444</v>
      </c>
      <c r="CD8" s="59">
        <v>32594</v>
      </c>
      <c r="CE8" s="59">
        <v>32992</v>
      </c>
      <c r="CF8" s="59">
        <v>35788</v>
      </c>
      <c r="CG8" s="59">
        <v>37855</v>
      </c>
      <c r="CH8" s="59">
        <v>39289</v>
      </c>
      <c r="CI8" s="59">
        <v>40846</v>
      </c>
      <c r="CJ8" s="59">
        <v>41075</v>
      </c>
      <c r="CK8" s="58">
        <v>62428</v>
      </c>
      <c r="CL8" s="59">
        <v>12458</v>
      </c>
      <c r="CM8" s="59">
        <v>13074</v>
      </c>
      <c r="CN8" s="59">
        <v>13282</v>
      </c>
      <c r="CO8" s="59">
        <v>13064</v>
      </c>
      <c r="CP8" s="59">
        <v>13432</v>
      </c>
      <c r="CQ8" s="59">
        <v>10602</v>
      </c>
      <c r="CR8" s="59">
        <v>11234</v>
      </c>
      <c r="CS8" s="59">
        <v>11512</v>
      </c>
      <c r="CT8" s="59">
        <v>11831</v>
      </c>
      <c r="CU8" s="59">
        <v>11652</v>
      </c>
      <c r="CV8" s="58">
        <v>18236</v>
      </c>
      <c r="CW8" s="59">
        <v>69.900000000000006</v>
      </c>
      <c r="CX8" s="59">
        <v>79.400000000000006</v>
      </c>
      <c r="CY8" s="59">
        <v>76.099999999999994</v>
      </c>
      <c r="CZ8" s="59">
        <v>83.3</v>
      </c>
      <c r="DA8" s="59">
        <v>82.4</v>
      </c>
      <c r="DB8" s="59">
        <v>63.3</v>
      </c>
      <c r="DC8" s="59">
        <v>68.5</v>
      </c>
      <c r="DD8" s="59">
        <v>67.099999999999994</v>
      </c>
      <c r="DE8" s="59">
        <v>66.900000000000006</v>
      </c>
      <c r="DF8" s="59">
        <v>68.099999999999994</v>
      </c>
      <c r="DG8" s="59">
        <v>56.1</v>
      </c>
      <c r="DH8" s="59">
        <v>8.4</v>
      </c>
      <c r="DI8" s="59">
        <v>7.7</v>
      </c>
      <c r="DJ8" s="59">
        <v>6.9</v>
      </c>
      <c r="DK8" s="59">
        <v>7.6</v>
      </c>
      <c r="DL8" s="59">
        <v>7.3</v>
      </c>
      <c r="DM8" s="59">
        <v>17.5</v>
      </c>
      <c r="DN8" s="59">
        <v>17.5</v>
      </c>
      <c r="DO8" s="59">
        <v>17.3</v>
      </c>
      <c r="DP8" s="59">
        <v>17.899999999999999</v>
      </c>
      <c r="DQ8" s="59">
        <v>18</v>
      </c>
      <c r="DR8" s="59">
        <v>26.4</v>
      </c>
      <c r="DS8" s="59">
        <v>0</v>
      </c>
      <c r="DT8" s="59">
        <v>0</v>
      </c>
      <c r="DU8" s="59">
        <v>0</v>
      </c>
      <c r="DV8" s="59">
        <v>4.7</v>
      </c>
      <c r="DW8" s="59">
        <v>16</v>
      </c>
      <c r="DX8" s="59">
        <v>120.5</v>
      </c>
      <c r="DY8" s="59">
        <v>124.2</v>
      </c>
      <c r="DZ8" s="59">
        <v>121.6</v>
      </c>
      <c r="EA8" s="59">
        <v>118.9</v>
      </c>
      <c r="EB8" s="59">
        <v>121.9</v>
      </c>
      <c r="EC8" s="59">
        <v>54.5</v>
      </c>
      <c r="ED8" s="58">
        <v>70.3</v>
      </c>
      <c r="EE8" s="58">
        <v>69.900000000000006</v>
      </c>
      <c r="EF8" s="58">
        <v>71.599999999999994</v>
      </c>
      <c r="EG8" s="58">
        <v>70.099999999999994</v>
      </c>
      <c r="EH8" s="58">
        <v>68.400000000000006</v>
      </c>
      <c r="EI8" s="58">
        <v>54.6</v>
      </c>
      <c r="EJ8" s="58">
        <v>56.9</v>
      </c>
      <c r="EK8" s="58">
        <v>58.1</v>
      </c>
      <c r="EL8" s="58">
        <v>59.4</v>
      </c>
      <c r="EM8" s="58">
        <v>59.1</v>
      </c>
      <c r="EN8" s="58">
        <v>57</v>
      </c>
      <c r="EO8" s="58">
        <v>87.6</v>
      </c>
      <c r="EP8" s="58">
        <v>78.900000000000006</v>
      </c>
      <c r="EQ8" s="58">
        <v>77.8</v>
      </c>
      <c r="ER8" s="58">
        <v>69.3</v>
      </c>
      <c r="ES8" s="58">
        <v>55.8</v>
      </c>
      <c r="ET8" s="58">
        <v>71.7</v>
      </c>
      <c r="EU8" s="58">
        <v>72.900000000000006</v>
      </c>
      <c r="EV8" s="58">
        <v>73.900000000000006</v>
      </c>
      <c r="EW8" s="58">
        <v>74.3</v>
      </c>
      <c r="EX8" s="58">
        <v>72.2</v>
      </c>
      <c r="EY8" s="58">
        <v>70.400000000000006</v>
      </c>
      <c r="EZ8" s="59">
        <v>23622741</v>
      </c>
      <c r="FA8" s="59">
        <v>23606431</v>
      </c>
      <c r="FB8" s="59">
        <v>23691645</v>
      </c>
      <c r="FC8" s="59">
        <v>24412000</v>
      </c>
      <c r="FD8" s="59">
        <v>25570132</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maruyama yuuki</cp:lastModifiedBy>
  <cp:lastPrinted>2025-01-30T07:19:07Z</cp:lastPrinted>
  <dcterms:modified xsi:type="dcterms:W3CDTF">2025-02-18T01:04:44Z</dcterms:modified>
</cp:coreProperties>
</file>