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Fs-olive\303財政課\⑤予算・決算\⑦財政状況公表等\04_財政状況等一覧表\R5決算（3月公表分）\06 県再回答\"/>
    </mc:Choice>
  </mc:AlternateContent>
  <xr:revisionPtr revIDLastSave="0" documentId="13_ncr:1_{02C6340E-355D-4370-9119-480CB374FFB3}" xr6:coauthVersionLast="36" xr6:coauthVersionMax="36" xr10:uidLastSave="{00000000-0000-0000-0000-000000000000}"/>
  <bookViews>
    <workbookView xWindow="0" yWindow="0" windowWidth="28800" windowHeight="12135"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2D83F52D_14AA_4372_A524_9D7D39EB1206_.wvu.Cols" localSheetId="2" hidden="1">'各会計、関係団体の財政状況及び健全化判断比率'!$EB:$XFD</definedName>
    <definedName name="Z_2D83F52D_14AA_4372_A524_9D7D39EB1206_.wvu.Cols" localSheetId="12" hidden="1">基金残高に係る経年分析!$P:$XFD</definedName>
    <definedName name="Z_2D83F52D_14AA_4372_A524_9D7D39EB1206_.wvu.Cols" localSheetId="4" hidden="1">'経常経費分析表（経常収支比率の分析）'!$DM:$XFD</definedName>
    <definedName name="Z_2D83F52D_14AA_4372_A524_9D7D39EB1206_.wvu.Cols" localSheetId="5" hidden="1">'経常経費分析表（人件費・公債費・普通建設事業費の分析）'!$AU:$XFD</definedName>
    <definedName name="Z_2D83F52D_14AA_4372_A524_9D7D39EB1206_.wvu.Cols" localSheetId="3" hidden="1">財政比較分析表!$DQ:$XFD</definedName>
    <definedName name="Z_2D83F52D_14AA_4372_A524_9D7D39EB1206_.wvu.Cols" localSheetId="10" hidden="1">'実質公債費比率（分子）の構造'!$V:$XFD</definedName>
    <definedName name="Z_2D83F52D_14AA_4372_A524_9D7D39EB1206_.wvu.Cols" localSheetId="8" hidden="1">実質収支比率等に係る経年分析!$Q:$XFD</definedName>
    <definedName name="Z_2D83F52D_14AA_4372_A524_9D7D39EB1206_.wvu.Cols" localSheetId="11" hidden="1">'将来負担比率（分子）の構造'!$T:$XFD</definedName>
    <definedName name="Z_2D83F52D_14AA_4372_A524_9D7D39EB1206_.wvu.Cols" localSheetId="6" hidden="1">'性質別歳出決算分析表（住民一人当たりのコスト）'!$DV:$XFD</definedName>
    <definedName name="Z_2D83F52D_14AA_4372_A524_9D7D39EB1206_.wvu.Cols" localSheetId="0" hidden="1">総括表!$DP:$XFD</definedName>
    <definedName name="Z_2D83F52D_14AA_4372_A524_9D7D39EB1206_.wvu.Cols" localSheetId="1" hidden="1">普通会計の状況!$EN:$XFD</definedName>
    <definedName name="Z_2D83F52D_14AA_4372_A524_9D7D39EB1206_.wvu.Cols" localSheetId="7" hidden="1">'目的別歳出決算分析表（住民一人当たりのコスト）'!$DV:$XFD</definedName>
    <definedName name="Z_2D83F52D_14AA_4372_A524_9D7D39EB1206_.wvu.Cols" localSheetId="9" hidden="1">連結実質赤字比率に係る赤字・黒字の構成分析!$Q:$XFD</definedName>
    <definedName name="Z_2D83F52D_14AA_4372_A524_9D7D39EB1206_.wvu.Rows" localSheetId="2" hidden="1">'各会計、関係団体の財政状況及び健全化判断比率'!$136:$1048576,'各会計、関係団体の財政状況及び健全化判断比率'!$89:$101,'各会計、関係団体の財政状況及び健全化判断比率'!$135:$135</definedName>
    <definedName name="Z_2D83F52D_14AA_4372_A524_9D7D39EB1206_.wvu.Rows" localSheetId="12" hidden="1">基金残高に係る経年分析!$65:$1048576</definedName>
    <definedName name="Z_2D83F52D_14AA_4372_A524_9D7D39EB1206_.wvu.Rows" localSheetId="4" hidden="1">'経常経費分析表（経常収支比率の分析）'!$90:$1048576</definedName>
    <definedName name="Z_2D83F52D_14AA_4372_A524_9D7D39EB1206_.wvu.Rows" localSheetId="5" hidden="1">'経常経費分析表（人件費・公債費・普通建設事業費の分析）'!$74:$1048576,'経常経費分析表（人件費・公債費・普通建設事業費の分析）'!$67:$73</definedName>
    <definedName name="Z_2D83F52D_14AA_4372_A524_9D7D39EB1206_.wvu.Rows" localSheetId="3" hidden="1">財政比較分析表!$106:$1048576,財政比較分析表!$98:$105</definedName>
    <definedName name="Z_2D83F52D_14AA_4372_A524_9D7D39EB1206_.wvu.Rows" localSheetId="10" hidden="1">'実質公債費比率（分子）の構造'!$65:$1048576</definedName>
    <definedName name="Z_2D83F52D_14AA_4372_A524_9D7D39EB1206_.wvu.Rows" localSheetId="8" hidden="1">実質収支比率等に係る経年分析!$51:$1048576</definedName>
    <definedName name="Z_2D83F52D_14AA_4372_A524_9D7D39EB1206_.wvu.Rows" localSheetId="11" hidden="1">'将来負担比率（分子）の構造'!$56:$1048576</definedName>
    <definedName name="Z_2D83F52D_14AA_4372_A524_9D7D39EB1206_.wvu.Rows" localSheetId="6" hidden="1">'性質別歳出決算分析表（住民一人当たりのコスト）'!$122:$1048576,'性質別歳出決算分析表（住民一人当たりのコスト）'!$117:$121</definedName>
    <definedName name="Z_2D83F52D_14AA_4372_A524_9D7D39EB1206_.wvu.Rows" localSheetId="0" hidden="1">総括表!$57:$1048576</definedName>
    <definedName name="Z_2D83F52D_14AA_4372_A524_9D7D39EB1206_.wvu.Rows" localSheetId="1" hidden="1">普通会計の状況!$50:$1048576</definedName>
    <definedName name="Z_2D83F52D_14AA_4372_A524_9D7D39EB1206_.wvu.Rows" localSheetId="7" hidden="1">'目的別歳出決算分析表（住民一人当たりのコスト）'!$117:$1048576</definedName>
    <definedName name="Z_2D83F52D_14AA_4372_A524_9D7D39EB1206_.wvu.Rows" localSheetId="9" hidden="1">連結実質赤字比率に係る赤字・黒字の構成分析!$46:$1048576</definedName>
  </definedNames>
  <calcPr calcId="191029"/>
  <customWorkbookViews>
    <customWorkbookView name="okada katsushi - 個人用ビュー" guid="{2D83F52D-14AA-4372-A524-9D7D39EB1206}"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 l="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E43" i="1" l="1"/>
  <c r="AM43" i="1"/>
  <c r="U43" i="1"/>
  <c r="C43" i="1"/>
  <c r="BE42" i="1"/>
  <c r="AM42" i="1"/>
  <c r="U42" i="1"/>
  <c r="C42" i="1"/>
  <c r="BE41" i="1"/>
  <c r="AM41" i="1"/>
  <c r="U41" i="1"/>
  <c r="C41" i="1"/>
  <c r="BE40" i="1"/>
  <c r="AM40" i="1"/>
  <c r="U40" i="1"/>
  <c r="C40" i="1"/>
  <c r="BE39" i="1"/>
  <c r="AM39" i="1"/>
  <c r="U39" i="1"/>
  <c r="C39" i="1"/>
  <c r="BE38" i="1"/>
  <c r="AM38" i="1"/>
  <c r="U38" i="1"/>
  <c r="C38" i="1"/>
  <c r="BE37" i="1"/>
  <c r="C37" i="1"/>
  <c r="BW36" i="1"/>
  <c r="BW37" i="1" s="1"/>
  <c r="BW38" i="1" s="1"/>
  <c r="BW39" i="1" s="1"/>
  <c r="BW40" i="1" s="1"/>
  <c r="BW41" i="1" s="1"/>
  <c r="BW42" i="1" s="1"/>
  <c r="BW43" i="1" s="1"/>
  <c r="BE36" i="1"/>
  <c r="C36" i="1"/>
  <c r="BW35" i="1"/>
  <c r="BE35" i="1"/>
  <c r="CO34" i="1"/>
  <c r="CO35" i="1" s="1"/>
  <c r="CO36" i="1" s="1"/>
  <c r="CO37" i="1" s="1"/>
  <c r="CO38" i="1" s="1"/>
  <c r="CO39" i="1" s="1"/>
  <c r="CO40" i="1" s="1"/>
  <c r="CO41" i="1" s="1"/>
  <c r="CO42" i="1" s="1"/>
  <c r="CO43" i="1" s="1"/>
  <c r="BW34" i="1"/>
  <c r="BE34" i="1"/>
  <c r="C34" i="1"/>
  <c r="C35" i="1" l="1"/>
  <c r="U34"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5" i="1" l="1"/>
  <c r="U36" i="1" s="1"/>
  <c r="U37" i="1" s="1"/>
  <c r="AM34" i="1"/>
  <c r="AM35" i="1" s="1"/>
  <c r="AM36" i="1" s="1"/>
  <c r="AM37" i="1" s="1"/>
</calcChain>
</file>

<file path=xl/sharedStrings.xml><?xml version="1.0" encoding="utf-8"?>
<sst xmlns="http://schemas.openxmlformats.org/spreadsheetml/2006/main" count="1104" uniqueCount="583">
  <si>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</si>
  <si>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</si>
  <si>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</si>
  <si>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</si>
  <si>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</si>
  <si>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</si>
  <si>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</si>
  <si>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</si>
  <si>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</si>
  <si>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</si>
  <si>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</si>
  <si>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</si>
  <si>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</si>
  <si>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</si>
  <si>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</si>
  <si>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</si>
  <si>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</si>
  <si>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</si>
  <si>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</si>
  <si>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</si>
  <si>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</si>
  <si>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</si>
  <si>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</si>
  <si>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</si>
  <si>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</si>
  <si>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</si>
  <si>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</si>
  <si>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</si>
  <si>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</si>
  <si>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</si>
  <si>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</si>
  <si>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</si>
  <si>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</si>
  <si>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</si>
  <si>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</si>
  <si>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</si>
  <si>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</si>
  <si>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</si>
  <si>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</si>
  <si>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</si>
  <si>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</si>
  <si>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</si>
  <si>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</si>
  <si>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</si>
  <si>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</si>
  <si>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</si>
  <si>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</si>
  <si>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</si>
  <si>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</si>
  <si>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</si>
  <si>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</si>
  <si>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</si>
  <si>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</si>
  <si>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</si>
  <si>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</si>
  <si>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</si>
  <si>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</si>
  <si>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</si>
  <si>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</si>
  <si>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</si>
  <si>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</si>
  <si>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</si>
  <si>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</si>
  <si>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</si>
  <si>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</si>
  <si>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</si>
  <si>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</si>
  <si>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</si>
  <si>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</si>
  <si>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</si>
  <si>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</si>
  <si>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</si>
  <si>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</si>
  <si>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</si>
  <si>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</si>
  <si>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</si>
  <si>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</si>
  <si>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</si>
  <si>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</si>
  <si>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</si>
  <si>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</si>
  <si>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</si>
  <si>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</si>
  <si>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</si>
  <si>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</si>
  <si>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</si>
  <si>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</si>
  <si>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</si>
  <si>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</si>
  <si>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</si>
  <si>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</si>
  <si>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</si>
  <si>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</si>
  <si>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</si>
  <si>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上越市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</si>
  <si>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</si>
  <si>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</si>
  <si>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</si>
  <si>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</si>
  <si>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</si>
  <si>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</si>
  <si>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</si>
  <si>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</si>
  <si>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</si>
  <si>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</si>
  <si>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</si>
  <si>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</si>
  <si>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</si>
  <si>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</si>
  <si>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</si>
  <si>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</si>
  <si>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</si>
  <si>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</si>
  <si>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</si>
  <si>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</si>
  <si>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</si>
  <si>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</si>
  <si>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</si>
  <si>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</si>
  <si>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</si>
  <si>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</si>
  <si>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</si>
  <si>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</si>
  <si>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</si>
  <si>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</si>
  <si>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</si>
  <si>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</si>
  <si>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</si>
  <si>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</si>
  <si>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</si>
  <si>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</si>
  <si>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</si>
  <si>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</si>
  <si>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</si>
  <si>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</si>
  <si>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</si>
  <si>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</si>
  <si>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</si>
  <si>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</si>
  <si>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</si>
  <si>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</si>
  <si>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</si>
  <si>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</si>
  <si>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</si>
  <si>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</si>
  <si>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</si>
  <si>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</si>
  <si>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</si>
  <si>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</si>
  <si>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</si>
  <si>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</si>
  <si>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</si>
  <si>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</si>
  <si>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</si>
  <si>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</si>
  <si>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</si>
  <si>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</si>
  <si>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</si>
  <si>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</si>
  <si>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</si>
  <si>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</si>
  <si>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</si>
  <si>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</si>
  <si>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</si>
  <si>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</si>
  <si>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</si>
  <si>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</si>
  <si>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</si>
  <si>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</si>
  <si>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</si>
  <si>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</si>
  <si>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</si>
  <si>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</si>
  <si>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</si>
  <si>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</si>
  <si>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</si>
  <si>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</si>
  <si>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</si>
  <si>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</si>
  <si>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</si>
  <si>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</si>
  <si>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</si>
  <si>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</si>
  <si>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</si>
  <si>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</si>
  <si>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</si>
  <si>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</si>
  <si>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</si>
  <si>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</si>
  <si>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</si>
  <si>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</si>
  <si>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</si>
  <si>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</si>
  <si>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</si>
  <si>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</si>
  <si>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</si>
  <si>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</si>
  <si>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</si>
  <si>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</si>
  <si>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</si>
  <si>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</si>
  <si>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</si>
  <si>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</si>
  <si>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新潟県上越市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</si>
  <si>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</si>
  <si>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</si>
  <si>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</si>
  <si>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</si>
  <si>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</si>
  <si>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</si>
  <si>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</si>
  <si>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</si>
  <si>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</si>
  <si>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</si>
  <si>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</si>
  <si>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</si>
  <si>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</si>
  <si>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</si>
  <si>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</si>
  <si>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</si>
  <si>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</si>
  <si>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</si>
  <si>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</si>
  <si>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</si>
  <si>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</si>
  <si>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</si>
  <si>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</si>
  <si>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</si>
  <si>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</si>
  <si>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</si>
  <si>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</si>
  <si>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</si>
  <si>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</si>
  <si>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</si>
  <si>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</si>
  <si>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</si>
  <si>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</si>
  <si>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</si>
  <si>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</si>
  <si>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</si>
  <si>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</si>
  <si>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</si>
  <si>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</si>
  <si>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</si>
  <si>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</si>
  <si>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</si>
  <si>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</si>
  <si>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</si>
  <si>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</si>
  <si>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</si>
  <si>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</si>
  <si>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</si>
  <si>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</si>
  <si>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</si>
  <si>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</si>
  <si>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</si>
  <si>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</si>
  <si>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</si>
  <si>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</si>
  <si>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</si>
  <si>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</si>
  <si>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</si>
  <si>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</si>
  <si>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</si>
  <si>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</si>
  <si>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</si>
  <si>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</si>
  <si>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</si>
  <si>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</si>
  <si>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</si>
  <si>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</si>
  <si>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</si>
  <si>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</si>
  <si>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</si>
  <si>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</si>
  <si>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</si>
  <si>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</si>
  <si>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</si>
  <si>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</si>
  <si>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</si>
  <si>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</si>
  <si>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</si>
  <si>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</si>
  <si>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</si>
  <si>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</si>
  <si>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</si>
  <si>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</si>
  <si>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</si>
  <si>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</si>
  <si>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</si>
  <si>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</si>
  <si>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</si>
  <si>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</si>
  <si>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</si>
  <si>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</si>
  <si>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</si>
  <si>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</si>
  <si>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</si>
  <si>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</si>
  <si>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</si>
  <si>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</si>
  <si>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</si>
  <si>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</si>
  <si>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</si>
  <si>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</si>
  <si>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</si>
  <si>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</si>
  <si>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</si>
  <si>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</si>
  <si>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</si>
  <si>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</si>
  <si>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</si>
  <si>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</si>
  <si>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</si>
  <si>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</si>
  <si>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</si>
  <si>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</si>
  <si>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</si>
  <si>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</si>
  <si>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</si>
  <si>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</si>
  <si>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</si>
  <si>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</si>
  <si>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</si>
  <si>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</si>
  <si>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</si>
  <si>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</si>
  <si>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</si>
  <si>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</si>
  <si>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</si>
  <si>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</si>
  <si>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ガス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</si>
  <si>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</si>
  <si>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</si>
  <si>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</si>
  <si>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</si>
  <si>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</si>
  <si>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</si>
  <si>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</si>
  <si>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</si>
  <si>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</si>
  <si>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</si>
  <si>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</si>
  <si>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</si>
  <si>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</si>
  <si>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</si>
  <si>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</si>
  <si>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</si>
  <si>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</si>
  <si>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</si>
  <si>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</si>
  <si>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</si>
  <si>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</si>
  <si>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</si>
  <si>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新潟県上越市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</si>
  <si>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</si>
  <si>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</si>
  <si>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</si>
  <si>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</si>
  <si>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</si>
  <si>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</si>
  <si>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</si>
  <si>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</si>
  <si>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</si>
  <si>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</si>
  <si>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</si>
  <si>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</si>
  <si>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</si>
  <si>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</si>
  <si>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</si>
  <si>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</si>
  <si>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</si>
  <si>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</si>
  <si>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</si>
  <si>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</si>
  <si>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工業用水道事業清算特別会計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</si>
  <si>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</si>
  <si>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</si>
  <si>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</si>
  <si>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</si>
  <si>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</si>
  <si>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</si>
  <si>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</si>
  <si>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</si>
  <si>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</si>
  <si>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</si>
  <si>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</si>
  <si>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</si>
  <si>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</si>
  <si>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上越市国民健康保険特別会計</t>
    <phoneticPr fontId="5"/>
  </si>
  <si>
    <t>上越市診療所特別会計</t>
    <phoneticPr fontId="5"/>
  </si>
  <si>
    <t>上越市介護保険特別会計</t>
    <phoneticPr fontId="5"/>
  </si>
  <si>
    <t>上越市後期高齢者医療特別会計</t>
    <phoneticPr fontId="5"/>
  </si>
  <si>
    <t>上越市病院事業会計</t>
    <phoneticPr fontId="5"/>
  </si>
  <si>
    <t>法適用企業</t>
    <phoneticPr fontId="5"/>
  </si>
  <si>
    <t>上越市ガス事業会計</t>
    <phoneticPr fontId="5"/>
  </si>
  <si>
    <t>上越市水道事業会計</t>
    <phoneticPr fontId="5"/>
  </si>
  <si>
    <t>上越市下水道事業会計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</si>
  <si>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</si>
  <si>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</si>
  <si>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</si>
  <si>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</si>
  <si>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</si>
  <si>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</si>
  <si>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</si>
  <si>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</si>
  <si>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</si>
  <si>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</si>
  <si>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</si>
  <si>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</si>
  <si>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</si>
  <si>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</si>
  <si>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</si>
  <si>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</si>
  <si>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</si>
  <si>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</si>
  <si>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</si>
  <si>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</si>
  <si>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</si>
  <si>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</si>
  <si>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</si>
  <si>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</si>
  <si>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</si>
  <si>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</si>
  <si>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</si>
  <si>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</si>
  <si>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</si>
  <si>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</si>
  <si>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</si>
  <si>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</si>
  <si>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</si>
  <si>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</si>
  <si>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</si>
  <si>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</si>
  <si>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</si>
  <si>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</si>
  <si>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</si>
  <si>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</si>
  <si>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</si>
  <si>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</si>
  <si>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</si>
  <si>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</si>
  <si>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</si>
  <si>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</si>
  <si>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</si>
  <si>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</si>
  <si>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</si>
  <si>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</si>
  <si>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</si>
  <si>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</si>
  <si>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</si>
  <si>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</si>
  <si>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</si>
  <si>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</si>
  <si>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</si>
  <si>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</si>
  <si>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</si>
  <si>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</si>
  <si>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</si>
  <si>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</si>
  <si>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</si>
  <si>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</si>
  <si>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</si>
  <si>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</si>
  <si>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</si>
  <si>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</si>
  <si>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</si>
  <si>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</si>
  <si>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</si>
  <si>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</si>
  <si>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</si>
  <si>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</si>
  <si>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</si>
  <si>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</si>
  <si>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</si>
  <si>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</si>
  <si>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</si>
  <si>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</si>
  <si>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</si>
  <si>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</si>
  <si>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</si>
  <si>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</si>
  <si>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</si>
  <si>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</si>
  <si>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</si>
  <si>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</si>
  <si>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</si>
  <si>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</si>
  <si>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</si>
  <si>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</si>
  <si>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</si>
  <si>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</si>
  <si>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</si>
  <si>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</si>
  <si>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</si>
  <si>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</si>
  <si>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</si>
  <si>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</si>
  <si>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</si>
  <si>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</si>
  <si>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</si>
  <si>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</si>
  <si>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</si>
  <si>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</si>
  <si>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</si>
  <si>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</si>
  <si>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</si>
  <si>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</si>
  <si>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</si>
  <si>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</si>
  <si>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</si>
  <si>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</si>
  <si>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</si>
  <si>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</si>
  <si>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</si>
  <si>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</si>
  <si>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</si>
  <si>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</si>
  <si>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</si>
  <si>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</si>
  <si>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</si>
  <si>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</si>
  <si>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</si>
  <si>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</si>
  <si>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</si>
  <si>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</si>
  <si>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</si>
  <si>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</si>
  <si>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</si>
  <si>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</si>
  <si>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</si>
  <si>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</si>
  <si>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</si>
  <si>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0.29</t>
  </si>
  <si>
    <t>▲ 2.95</t>
  </si>
  <si>
    <t>上越市水道事業会計</t>
  </si>
  <si>
    <t>一般会計</t>
  </si>
  <si>
    <t>上越市ガス事業会計</t>
  </si>
  <si>
    <t>上越市病院事業会計</t>
  </si>
  <si>
    <t>上越市介護保険特別会計</t>
  </si>
  <si>
    <t>上越市国民健康保険特別会計</t>
  </si>
  <si>
    <t>上越市後期高齢者医療特別会計</t>
  </si>
  <si>
    <t>上越市下水道事業会計</t>
  </si>
  <si>
    <t>その他会計（赤字）</t>
  </si>
  <si>
    <t>その他会計（黒字）</t>
  </si>
  <si>
    <t>R01</t>
    <phoneticPr fontId="5"/>
  </si>
  <si>
    <t>R02</t>
    <phoneticPr fontId="5"/>
  </si>
  <si>
    <t>R03</t>
    <phoneticPr fontId="5"/>
  </si>
  <si>
    <t>R04</t>
    <phoneticPr fontId="5"/>
  </si>
  <si>
    <t>R05</t>
    <phoneticPr fontId="5"/>
  </si>
  <si>
    <t>-</t>
    <phoneticPr fontId="2"/>
  </si>
  <si>
    <t>上越地域消防事務組合</t>
    <phoneticPr fontId="2"/>
  </si>
  <si>
    <t>上越広域伝染病院組合</t>
    <phoneticPr fontId="2"/>
  </si>
  <si>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</si>
  <si>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</si>
  <si>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</si>
  <si>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【交通災害共済事業特別会計】</t>
  </si>
  <si>
    <t>新潟県後期高齢者医療広域連合
　【一般会計】</t>
  </si>
  <si>
    <t>新潟県後期高齢者医療広域連合
　【後期高齢者医療特別会計】</t>
  </si>
  <si>
    <t>上越勤労者福祉サービスセンター</t>
    <rPh sb="0" eb="5">
      <t>ジョウエツキンロウシャ</t>
    </rPh>
    <rPh sb="5" eb="7">
      <t>フクシ</t>
    </rPh>
    <phoneticPr fontId="10"/>
  </si>
  <si>
    <t>マリーナ上越</t>
    <rPh sb="4" eb="6">
      <t>ジョウエツ</t>
    </rPh>
    <phoneticPr fontId="10"/>
  </si>
  <si>
    <t>リフレ上越山里振興</t>
    <rPh sb="3" eb="9">
      <t>ジョウエツヤマザトシンコウ</t>
    </rPh>
    <phoneticPr fontId="10"/>
  </si>
  <si>
    <t>雪だるま財団</t>
    <rPh sb="0" eb="1">
      <t>ユキ</t>
    </rPh>
    <rPh sb="4" eb="6">
      <t>ザイダン</t>
    </rPh>
    <phoneticPr fontId="10"/>
  </si>
  <si>
    <t>東頸バス</t>
    <rPh sb="0" eb="1">
      <t>ヒガシ</t>
    </rPh>
    <rPh sb="1" eb="2">
      <t>クビ</t>
    </rPh>
    <phoneticPr fontId="10"/>
  </si>
  <si>
    <t>浦川原農業振興公社</t>
    <rPh sb="0" eb="3">
      <t>ウラガワラ</t>
    </rPh>
    <rPh sb="3" eb="9">
      <t>ノウギョウシンコウコウシャ</t>
    </rPh>
    <phoneticPr fontId="10"/>
  </si>
  <si>
    <t>大島農業振興公社</t>
    <rPh sb="0" eb="2">
      <t>オオシマ</t>
    </rPh>
    <rPh sb="2" eb="8">
      <t>ノウギョウシンコウコウシャ</t>
    </rPh>
    <phoneticPr fontId="10"/>
  </si>
  <si>
    <t>やまざくら</t>
  </si>
  <si>
    <t>牧農林業振興公社</t>
    <rPh sb="0" eb="1">
      <t>マキ</t>
    </rPh>
    <rPh sb="1" eb="4">
      <t>ノウリンギョウ</t>
    </rPh>
    <rPh sb="4" eb="6">
      <t>シンコウ</t>
    </rPh>
    <rPh sb="6" eb="8">
      <t>コウシャ</t>
    </rPh>
    <phoneticPr fontId="10"/>
  </si>
  <si>
    <t>みなもとの郷</t>
    <rPh sb="5" eb="6">
      <t>サト</t>
    </rPh>
    <phoneticPr fontId="10"/>
  </si>
  <si>
    <t>ゑしんの里観光公社</t>
    <rPh sb="4" eb="5">
      <t>サト</t>
    </rPh>
    <rPh sb="5" eb="9">
      <t>カンコウコウシャ</t>
    </rPh>
    <phoneticPr fontId="10"/>
  </si>
  <si>
    <t>清里農業公社</t>
    <rPh sb="0" eb="6">
      <t>キヨサトノウギョウコウシャ</t>
    </rPh>
    <phoneticPr fontId="10"/>
  </si>
  <si>
    <t>まちづくり上越</t>
    <rPh sb="5" eb="7">
      <t>ジョウエツ</t>
    </rPh>
    <phoneticPr fontId="10"/>
  </si>
  <si>
    <t>Ｊ－ホールディングス</t>
  </si>
  <si>
    <t>上越市地域医療機構</t>
    <rPh sb="0" eb="3">
      <t>ジョウエツシ</t>
    </rPh>
    <rPh sb="3" eb="9">
      <t>チイキイリョウキコウ</t>
    </rPh>
    <phoneticPr fontId="10"/>
  </si>
  <si>
    <t>▲ 0</t>
    <phoneticPr fontId="2"/>
  </si>
  <si>
    <t>地域振興基金</t>
    <rPh sb="0" eb="2">
      <t>チイキ</t>
    </rPh>
    <rPh sb="2" eb="6">
      <t>シンコウキキン</t>
    </rPh>
    <phoneticPr fontId="5"/>
  </si>
  <si>
    <t>まちづくり基金</t>
    <rPh sb="5" eb="7">
      <t>キキン</t>
    </rPh>
    <phoneticPr fontId="10"/>
  </si>
  <si>
    <t>社会福祉施設整備基金</t>
    <rPh sb="0" eb="6">
      <t>シャカイフクシシセツ</t>
    </rPh>
    <rPh sb="6" eb="10">
      <t>セイビキキン</t>
    </rPh>
    <phoneticPr fontId="10"/>
  </si>
  <si>
    <t>ふるさと上越応援基金</t>
  </si>
  <si>
    <t>火力発電所立地関連地域振興基金</t>
  </si>
  <si>
    <t>-</t>
    <phoneticPr fontId="2"/>
  </si>
  <si>
    <t>新潟県市町村総合事務組合
　【消防賞じゅつ金等支給事業特別会計】</t>
    <rPh sb="22" eb="23">
      <t>トウ</t>
    </rPh>
    <phoneticPr fontId="2"/>
  </si>
  <si>
    <t>新潟県市町村総合事務組合
　【非常勤職員公務災害補償等事業特別会計】</t>
    <rPh sb="27" eb="2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</si>
</sst>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35" fillId="0" borderId="112" xfId="12" applyFont="1" applyBorder="1" applyAlignment="1" applyProtection="1">
      <alignment horizontal="left" vertical="center" wrapText="1"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8AFD-4119-A82F-96EE0756BF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57152</c:v>
                </c:pt>
                <c:pt idx="1">
                  <c:v>40360</c:v>
                </c:pt>
                <c:pt idx="2">
                  <c:v>49884</c:v>
                </c:pt>
                <c:pt idx="3">
                  <c:v>44813</c:v>
                </c:pt>
                <c:pt idx="4">
                  <c:v>48008</c:v>
                </c:pt>
              </c:numCache>
            </c:numRef>
          </c:val>
          <c:smooth val="0"/>
          <c:extLst>
            <c:ext xmlns:c16="http://schemas.microsoft.com/office/drawing/2014/chart" uri="{C3380CC4-5D6E-409C-BE32-E72D297353CC}">
              <c16:uniqueId val="{00000001-8AFD-4119-A82F-96EE0756BF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6.81</c:v>
                </c:pt>
                <c:pt idx="1">
                  <c:v>7.61</c:v>
                </c:pt>
                <c:pt idx="2">
                  <c:v>8.0399999999999991</c:v>
                </c:pt>
                <c:pt idx="3">
                  <c:v>9.7799999999999994</c:v>
                </c:pt>
                <c:pt idx="4">
                  <c:v>7.07</c:v>
                </c:pt>
              </c:numCache>
            </c:numRef>
          </c:val>
          <c:extLst>
            <c:ext xmlns:c16="http://schemas.microsoft.com/office/drawing/2014/chart" uri="{C3380CC4-5D6E-409C-BE32-E72D297353CC}">
              <c16:uniqueId val="{00000000-7446-43A0-B106-AAD13D2686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17.97</c:v>
                </c:pt>
                <c:pt idx="1">
                  <c:v>15.46</c:v>
                </c:pt>
                <c:pt idx="2">
                  <c:v>14.58</c:v>
                </c:pt>
                <c:pt idx="3">
                  <c:v>13.04</c:v>
                </c:pt>
                <c:pt idx="4">
                  <c:v>9.56</c:v>
                </c:pt>
              </c:numCache>
            </c:numRef>
          </c:val>
          <c:extLst>
            <c:ext xmlns:c16="http://schemas.microsoft.com/office/drawing/2014/chart" uri="{C3380CC4-5D6E-409C-BE32-E72D297353CC}">
              <c16:uniqueId val="{00000001-7446-43A0-B106-AAD13D2686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0.68</c:v>
                </c:pt>
                <c:pt idx="1">
                  <c:v>1.31</c:v>
                </c:pt>
                <c:pt idx="2">
                  <c:v>1.92</c:v>
                </c:pt>
                <c:pt idx="3">
                  <c:v>-0.28999999999999998</c:v>
                </c:pt>
                <c:pt idx="4">
                  <c:v>-2.95</c:v>
                </c:pt>
              </c:numCache>
            </c:numRef>
          </c:val>
          <c:smooth val="0"/>
          <c:extLst>
            <c:ext xmlns:c16="http://schemas.microsoft.com/office/drawing/2014/chart" uri="{C3380CC4-5D6E-409C-BE32-E72D297353CC}">
              <c16:uniqueId val="{00000002-7446-43A0-B106-AAD13D2686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0.18</c:v>
                </c:pt>
                <c:pt idx="4">
                  <c:v>#N/A</c:v>
                </c:pt>
                <c:pt idx="5">
                  <c:v>0.18</c:v>
                </c:pt>
                <c:pt idx="6">
                  <c:v>#N/A</c:v>
                </c:pt>
                <c:pt idx="7">
                  <c:v>0.2</c:v>
                </c:pt>
                <c:pt idx="8">
                  <c:v>#N/A</c:v>
                </c:pt>
                <c:pt idx="9">
                  <c:v>0</c:v>
                </c:pt>
              </c:numCache>
            </c:numRef>
          </c:val>
          <c:extLst>
            <c:ext xmlns:c16="http://schemas.microsoft.com/office/drawing/2014/chart" uri="{C3380CC4-5D6E-409C-BE32-E72D297353CC}">
              <c16:uniqueId val="{00000000-814A-4711-B4F1-984A6FC60B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4A-4711-B4F1-984A6FC60B19}"/>
            </c:ext>
          </c:extLst>
        </c:ser>
        <c:ser>
          <c:idx val="2"/>
          <c:order val="2"/>
          <c:tx>
            <c:strRef>
              <c:f>データシート!$A$29</c:f>
              <c:strCache>
                <c:ptCount val="1"/>
                <c:pt idx="0">
                  <c:v>上越市下水道事業会計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0.33</c:v>
                </c:pt>
                <c:pt idx="4">
                  <c:v>#N/A</c:v>
                </c:pt>
                <c:pt idx="5">
                  <c:v>0.27</c:v>
                </c:pt>
                <c:pt idx="6">
                  <c:v>#N/A</c:v>
                </c:pt>
                <c:pt idx="7">
                  <c:v>0.36</c:v>
                </c:pt>
                <c:pt idx="8">
                  <c:v>#N/A</c:v>
                </c:pt>
                <c:pt idx="9">
                  <c:v>0.05</c:v>
                </c:pt>
              </c:numCache>
            </c:numRef>
          </c:val>
          <c:extLst>
            <c:ext xmlns:c16="http://schemas.microsoft.com/office/drawing/2014/chart" uri="{C3380CC4-5D6E-409C-BE32-E72D297353CC}">
              <c16:uniqueId val="{00000002-814A-4711-B4F1-984A6FC60B19}"/>
            </c:ext>
          </c:extLst>
        </c:ser>
        <c:ser>
          <c:idx val="3"/>
          <c:order val="3"/>
          <c:tx>
            <c:strRef>
              <c:f>データシート!$A$30</c:f>
              <c:strCache>
                <c:ptCount val="1"/>
                <c:pt idx="0">
                  <c:v>上越市後期高齢者医療特別会計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0.06</c:v>
                </c:pt>
                <c:pt idx="6">
                  <c:v>#N/A</c:v>
                </c:pt>
                <c:pt idx="7">
                  <c:v>0.06</c:v>
                </c:pt>
                <c:pt idx="8">
                  <c:v>#N/A</c:v>
                </c:pt>
                <c:pt idx="9">
                  <c:v>0.08</c:v>
                </c:pt>
              </c:numCache>
            </c:numRef>
          </c:val>
          <c:extLst>
            <c:ext xmlns:c16="http://schemas.microsoft.com/office/drawing/2014/chart" uri="{C3380CC4-5D6E-409C-BE32-E72D297353CC}">
              <c16:uniqueId val="{00000003-814A-4711-B4F1-984A6FC60B19}"/>
            </c:ext>
          </c:extLst>
        </c:ser>
        <c:ser>
          <c:idx val="4"/>
          <c:order val="4"/>
          <c:tx>
            <c:strRef>
              <c:f>データシート!$A$31</c:f>
              <c:strCache>
                <c:ptCount val="1"/>
                <c:pt idx="0">
                  <c:v>上越市国民健康保険特別会計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0.32</c:v>
                </c:pt>
                <c:pt idx="2">
                  <c:v>#N/A</c:v>
                </c:pt>
                <c:pt idx="3">
                  <c:v>0.24</c:v>
                </c:pt>
                <c:pt idx="4">
                  <c:v>#N/A</c:v>
                </c:pt>
                <c:pt idx="5">
                  <c:v>0.18</c:v>
                </c:pt>
                <c:pt idx="6">
                  <c:v>#N/A</c:v>
                </c:pt>
                <c:pt idx="7">
                  <c:v>0.01</c:v>
                </c:pt>
                <c:pt idx="8">
                  <c:v>#N/A</c:v>
                </c:pt>
                <c:pt idx="9">
                  <c:v>0.23</c:v>
                </c:pt>
              </c:numCache>
            </c:numRef>
          </c:val>
          <c:extLst>
            <c:ext xmlns:c16="http://schemas.microsoft.com/office/drawing/2014/chart" uri="{C3380CC4-5D6E-409C-BE32-E72D297353CC}">
              <c16:uniqueId val="{00000004-814A-4711-B4F1-984A6FC60B19}"/>
            </c:ext>
          </c:extLst>
        </c:ser>
        <c:ser>
          <c:idx val="5"/>
          <c:order val="5"/>
          <c:tx>
            <c:strRef>
              <c:f>データシート!$A$32</c:f>
              <c:strCache>
                <c:ptCount val="1"/>
                <c:pt idx="0">
                  <c:v>上越市介護保険特別会計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0.56000000000000005</c:v>
                </c:pt>
                <c:pt idx="4">
                  <c:v>#N/A</c:v>
                </c:pt>
                <c:pt idx="5">
                  <c:v>0.14000000000000001</c:v>
                </c:pt>
                <c:pt idx="6">
                  <c:v>#N/A</c:v>
                </c:pt>
                <c:pt idx="7">
                  <c:v>0.79</c:v>
                </c:pt>
                <c:pt idx="8">
                  <c:v>#N/A</c:v>
                </c:pt>
                <c:pt idx="9">
                  <c:v>0.88</c:v>
                </c:pt>
              </c:numCache>
            </c:numRef>
          </c:val>
          <c:extLst>
            <c:ext xmlns:c16="http://schemas.microsoft.com/office/drawing/2014/chart" uri="{C3380CC4-5D6E-409C-BE32-E72D297353CC}">
              <c16:uniqueId val="{00000005-814A-4711-B4F1-984A6FC60B19}"/>
            </c:ext>
          </c:extLst>
        </c:ser>
        <c:ser>
          <c:idx val="6"/>
          <c:order val="6"/>
          <c:tx>
            <c:strRef>
              <c:f>データシート!$A$33</c:f>
              <c:strCache>
                <c:ptCount val="1"/>
                <c:pt idx="0">
                  <c:v>上越市病院事業会計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2.56</c:v>
                </c:pt>
                <c:pt idx="2">
                  <c:v>#N/A</c:v>
                </c:pt>
                <c:pt idx="3">
                  <c:v>2.1800000000000002</c:v>
                </c:pt>
                <c:pt idx="4">
                  <c:v>#N/A</c:v>
                </c:pt>
                <c:pt idx="5">
                  <c:v>1.89</c:v>
                </c:pt>
                <c:pt idx="6">
                  <c:v>#N/A</c:v>
                </c:pt>
                <c:pt idx="7">
                  <c:v>1.33</c:v>
                </c:pt>
                <c:pt idx="8">
                  <c:v>#N/A</c:v>
                </c:pt>
                <c:pt idx="9">
                  <c:v>1.06</c:v>
                </c:pt>
              </c:numCache>
            </c:numRef>
          </c:val>
          <c:extLst>
            <c:ext xmlns:c16="http://schemas.microsoft.com/office/drawing/2014/chart" uri="{C3380CC4-5D6E-409C-BE32-E72D297353CC}">
              <c16:uniqueId val="{00000006-814A-4711-B4F1-984A6FC60B19}"/>
            </c:ext>
          </c:extLst>
        </c:ser>
        <c:ser>
          <c:idx val="7"/>
          <c:order val="7"/>
          <c:tx>
            <c:strRef>
              <c:f>データシート!$A$34</c:f>
              <c:strCache>
                <c:ptCount val="1"/>
                <c:pt idx="0">
                  <c:v>上越市ガス事業会計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5.22</c:v>
                </c:pt>
                <c:pt idx="2">
                  <c:v>#N/A</c:v>
                </c:pt>
                <c:pt idx="3">
                  <c:v>4.83</c:v>
                </c:pt>
                <c:pt idx="4">
                  <c:v>#N/A</c:v>
                </c:pt>
                <c:pt idx="5">
                  <c:v>5.45</c:v>
                </c:pt>
                <c:pt idx="6">
                  <c:v>#N/A</c:v>
                </c:pt>
                <c:pt idx="7">
                  <c:v>5.77</c:v>
                </c:pt>
                <c:pt idx="8">
                  <c:v>#N/A</c:v>
                </c:pt>
                <c:pt idx="9">
                  <c:v>4.5599999999999996</c:v>
                </c:pt>
              </c:numCache>
            </c:numRef>
          </c:val>
          <c:extLst>
            <c:ext xmlns:c16="http://schemas.microsoft.com/office/drawing/2014/chart" uri="{C3380CC4-5D6E-409C-BE32-E72D297353CC}">
              <c16:uniqueId val="{00000007-814A-4711-B4F1-984A6FC60B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c:v>
                </c:pt>
                <c:pt idx="2">
                  <c:v>#N/A</c:v>
                </c:pt>
                <c:pt idx="3">
                  <c:v>7.61</c:v>
                </c:pt>
                <c:pt idx="4">
                  <c:v>#N/A</c:v>
                </c:pt>
                <c:pt idx="5">
                  <c:v>8.0299999999999994</c:v>
                </c:pt>
                <c:pt idx="6">
                  <c:v>#N/A</c:v>
                </c:pt>
                <c:pt idx="7">
                  <c:v>9.77</c:v>
                </c:pt>
                <c:pt idx="8">
                  <c:v>#N/A</c:v>
                </c:pt>
                <c:pt idx="9">
                  <c:v>7.06</c:v>
                </c:pt>
              </c:numCache>
            </c:numRef>
          </c:val>
          <c:extLst>
            <c:ext xmlns:c16="http://schemas.microsoft.com/office/drawing/2014/chart" uri="{C3380CC4-5D6E-409C-BE32-E72D297353CC}">
              <c16:uniqueId val="{00000008-814A-4711-B4F1-984A6FC60B19}"/>
            </c:ext>
          </c:extLst>
        </c:ser>
        <c:ser>
          <c:idx val="9"/>
          <c:order val="9"/>
          <c:tx>
            <c:strRef>
              <c:f>データシート!$A$36</c:f>
              <c:strCache>
                <c:ptCount val="1"/>
                <c:pt idx="0">
                  <c:v>上越市水道事業会計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c:v>
                </c:pt>
                <c:pt idx="2">
                  <c:v>#N/A</c:v>
                </c:pt>
                <c:pt idx="3">
                  <c:v>19.04</c:v>
                </c:pt>
                <c:pt idx="4">
                  <c:v>#N/A</c:v>
                </c:pt>
                <c:pt idx="5">
                  <c:v>18.850000000000001</c:v>
                </c:pt>
                <c:pt idx="6">
                  <c:v>#N/A</c:v>
                </c:pt>
                <c:pt idx="7">
                  <c:v>19.93</c:v>
                </c:pt>
                <c:pt idx="8">
                  <c:v>#N/A</c:v>
                </c:pt>
                <c:pt idx="9">
                  <c:v>18.329999999999998</c:v>
                </c:pt>
              </c:numCache>
            </c:numRef>
          </c:val>
          <c:extLst>
            <c:ext xmlns:c16="http://schemas.microsoft.com/office/drawing/2014/chart" uri="{C3380CC4-5D6E-409C-BE32-E72D297353CC}">
              <c16:uniqueId val="{00000009-814A-4711-B4F1-984A6FC60B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11129</c:v>
                </c:pt>
                <c:pt idx="5">
                  <c:v>11252</c:v>
                </c:pt>
                <c:pt idx="8">
                  <c:v>11826</c:v>
                </c:pt>
                <c:pt idx="11">
                  <c:v>11563</c:v>
                </c:pt>
                <c:pt idx="14">
                  <c:v>11430</c:v>
                </c:pt>
              </c:numCache>
            </c:numRef>
          </c:val>
          <c:extLst>
            <c:ext xmlns:c16="http://schemas.microsoft.com/office/drawing/2014/chart" uri="{C3380CC4-5D6E-409C-BE32-E72D297353CC}">
              <c16:uniqueId val="{00000000-56FA-4786-A29F-87C999B304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1-56FA-4786-A29F-87C999B304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241</c:v>
                </c:pt>
                <c:pt idx="3">
                  <c:v>221</c:v>
                </c:pt>
                <c:pt idx="6">
                  <c:v>113</c:v>
                </c:pt>
                <c:pt idx="9">
                  <c:v>95</c:v>
                </c:pt>
                <c:pt idx="12">
                  <c:v>94</c:v>
                </c:pt>
              </c:numCache>
            </c:numRef>
          </c:val>
          <c:extLst>
            <c:ext xmlns:c16="http://schemas.microsoft.com/office/drawing/2014/chart" uri="{C3380CC4-5D6E-409C-BE32-E72D297353CC}">
              <c16:uniqueId val="{00000002-56FA-4786-A29F-87C999B304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165</c:v>
                </c:pt>
                <c:pt idx="3">
                  <c:v>185</c:v>
                </c:pt>
                <c:pt idx="6">
                  <c:v>197</c:v>
                </c:pt>
                <c:pt idx="9">
                  <c:v>205</c:v>
                </c:pt>
                <c:pt idx="12">
                  <c:v>189</c:v>
                </c:pt>
              </c:numCache>
            </c:numRef>
          </c:val>
          <c:extLst>
            <c:ext xmlns:c16="http://schemas.microsoft.com/office/drawing/2014/chart" uri="{C3380CC4-5D6E-409C-BE32-E72D297353CC}">
              <c16:uniqueId val="{00000003-56FA-4786-A29F-87C999B304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4510</c:v>
                </c:pt>
                <c:pt idx="3">
                  <c:v>3882</c:v>
                </c:pt>
                <c:pt idx="6">
                  <c:v>4005</c:v>
                </c:pt>
                <c:pt idx="9">
                  <c:v>4148</c:v>
                </c:pt>
                <c:pt idx="12">
                  <c:v>4185</c:v>
                </c:pt>
              </c:numCache>
            </c:numRef>
          </c:val>
          <c:extLst>
            <c:ext xmlns:c16="http://schemas.microsoft.com/office/drawing/2014/chart" uri="{C3380CC4-5D6E-409C-BE32-E72D297353CC}">
              <c16:uniqueId val="{00000004-56FA-4786-A29F-87C999B304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FA-4786-A29F-87C999B304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FA-4786-A29F-87C999B304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11674</c:v>
                </c:pt>
                <c:pt idx="3">
                  <c:v>11878</c:v>
                </c:pt>
                <c:pt idx="6">
                  <c:v>12164</c:v>
                </c:pt>
                <c:pt idx="9">
                  <c:v>13709</c:v>
                </c:pt>
                <c:pt idx="12">
                  <c:v>11544</c:v>
                </c:pt>
              </c:numCache>
            </c:numRef>
          </c:val>
          <c:extLst>
            <c:ext xmlns:c16="http://schemas.microsoft.com/office/drawing/2014/chart" uri="{C3380CC4-5D6E-409C-BE32-E72D297353CC}">
              <c16:uniqueId val="{00000007-56FA-4786-A29F-87C999B304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5461</c:v>
                </c:pt>
                <c:pt idx="2">
                  <c:v>#N/A</c:v>
                </c:pt>
                <c:pt idx="3">
                  <c:v>#N/A</c:v>
                </c:pt>
                <c:pt idx="4">
                  <c:v>4914</c:v>
                </c:pt>
                <c:pt idx="5">
                  <c:v>#N/A</c:v>
                </c:pt>
                <c:pt idx="6">
                  <c:v>#N/A</c:v>
                </c:pt>
                <c:pt idx="7">
                  <c:v>4653</c:v>
                </c:pt>
                <c:pt idx="8">
                  <c:v>#N/A</c:v>
                </c:pt>
                <c:pt idx="9">
                  <c:v>#N/A</c:v>
                </c:pt>
                <c:pt idx="10">
                  <c:v>6595</c:v>
                </c:pt>
                <c:pt idx="11">
                  <c:v>#N/A</c:v>
                </c:pt>
                <c:pt idx="12">
                  <c:v>#N/A</c:v>
                </c:pt>
                <c:pt idx="13">
                  <c:v>4584</c:v>
                </c:pt>
                <c:pt idx="14">
                  <c:v>#N/A</c:v>
                </c:pt>
              </c:numCache>
            </c:numRef>
          </c:val>
          <c:smooth val="0"/>
          <c:extLst>
            <c:ext xmlns:c16="http://schemas.microsoft.com/office/drawing/2014/chart" uri="{C3380CC4-5D6E-409C-BE32-E72D297353CC}">
              <c16:uniqueId val="{00000008-56FA-4786-A29F-87C999B304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136838</c:v>
                </c:pt>
                <c:pt idx="5">
                  <c:v>134875</c:v>
                </c:pt>
                <c:pt idx="8">
                  <c:v>131540</c:v>
                </c:pt>
                <c:pt idx="11">
                  <c:v>126130</c:v>
                </c:pt>
                <c:pt idx="14">
                  <c:v>121265</c:v>
                </c:pt>
              </c:numCache>
            </c:numRef>
          </c:val>
          <c:extLst>
            <c:ext xmlns:c16="http://schemas.microsoft.com/office/drawing/2014/chart" uri="{C3380CC4-5D6E-409C-BE32-E72D297353CC}">
              <c16:uniqueId val="{00000000-FD23-4738-A567-5E0EA5245F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15869</c:v>
                </c:pt>
                <c:pt idx="5">
                  <c:v>15238</c:v>
                </c:pt>
                <c:pt idx="8">
                  <c:v>14403</c:v>
                </c:pt>
                <c:pt idx="11">
                  <c:v>13723</c:v>
                </c:pt>
                <c:pt idx="14">
                  <c:v>13188</c:v>
                </c:pt>
              </c:numCache>
            </c:numRef>
          </c:val>
          <c:extLst>
            <c:ext xmlns:c16="http://schemas.microsoft.com/office/drawing/2014/chart" uri="{C3380CC4-5D6E-409C-BE32-E72D297353CC}">
              <c16:uniqueId val="{00000001-FD23-4738-A567-5E0EA5245F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15163</c:v>
                </c:pt>
                <c:pt idx="5">
                  <c:v>13481</c:v>
                </c:pt>
                <c:pt idx="8">
                  <c:v>13659</c:v>
                </c:pt>
                <c:pt idx="11">
                  <c:v>12419</c:v>
                </c:pt>
                <c:pt idx="14">
                  <c:v>10932</c:v>
                </c:pt>
              </c:numCache>
            </c:numRef>
          </c:val>
          <c:extLst>
            <c:ext xmlns:c16="http://schemas.microsoft.com/office/drawing/2014/chart" uri="{C3380CC4-5D6E-409C-BE32-E72D297353CC}">
              <c16:uniqueId val="{00000002-FD23-4738-A567-5E0EA5245F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23-4738-A567-5E0EA5245F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23-4738-A567-5E0EA5245F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c:v>
                </c:pt>
                <c:pt idx="3">
                  <c:v>40</c:v>
                </c:pt>
                <c:pt idx="6">
                  <c:v>11</c:v>
                </c:pt>
                <c:pt idx="9">
                  <c:v>27</c:v>
                </c:pt>
                <c:pt idx="12">
                  <c:v>-2</c:v>
                </c:pt>
              </c:numCache>
            </c:numRef>
          </c:val>
          <c:extLst>
            <c:ext xmlns:c16="http://schemas.microsoft.com/office/drawing/2014/chart" uri="{C3380CC4-5D6E-409C-BE32-E72D297353CC}">
              <c16:uniqueId val="{00000005-FD23-4738-A567-5E0EA5245F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11718</c:v>
                </c:pt>
                <c:pt idx="3">
                  <c:v>11851</c:v>
                </c:pt>
                <c:pt idx="6">
                  <c:v>11880</c:v>
                </c:pt>
                <c:pt idx="9">
                  <c:v>12014</c:v>
                </c:pt>
                <c:pt idx="12">
                  <c:v>12662</c:v>
                </c:pt>
              </c:numCache>
            </c:numRef>
          </c:val>
          <c:extLst>
            <c:ext xmlns:c16="http://schemas.microsoft.com/office/drawing/2014/chart" uri="{C3380CC4-5D6E-409C-BE32-E72D297353CC}">
              <c16:uniqueId val="{00000006-FD23-4738-A567-5E0EA5245F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864</c:v>
                </c:pt>
                <c:pt idx="3">
                  <c:v>772</c:v>
                </c:pt>
                <c:pt idx="6">
                  <c:v>657</c:v>
                </c:pt>
                <c:pt idx="9">
                  <c:v>461</c:v>
                </c:pt>
                <c:pt idx="12">
                  <c:v>414</c:v>
                </c:pt>
              </c:numCache>
            </c:numRef>
          </c:val>
          <c:extLst>
            <c:ext xmlns:c16="http://schemas.microsoft.com/office/drawing/2014/chart" uri="{C3380CC4-5D6E-409C-BE32-E72D297353CC}">
              <c16:uniqueId val="{00000007-FD23-4738-A567-5E0EA5245F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66634</c:v>
                </c:pt>
                <c:pt idx="3">
                  <c:v>63462</c:v>
                </c:pt>
                <c:pt idx="6">
                  <c:v>59857</c:v>
                </c:pt>
                <c:pt idx="9">
                  <c:v>56227</c:v>
                </c:pt>
                <c:pt idx="12">
                  <c:v>55280</c:v>
                </c:pt>
              </c:numCache>
            </c:numRef>
          </c:val>
          <c:extLst>
            <c:ext xmlns:c16="http://schemas.microsoft.com/office/drawing/2014/chart" uri="{C3380CC4-5D6E-409C-BE32-E72D297353CC}">
              <c16:uniqueId val="{00000008-FD23-4738-A567-5E0EA5245F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745</c:v>
                </c:pt>
                <c:pt idx="3">
                  <c:v>399</c:v>
                </c:pt>
                <c:pt idx="6">
                  <c:v>304</c:v>
                </c:pt>
                <c:pt idx="9">
                  <c:v>227</c:v>
                </c:pt>
                <c:pt idx="12">
                  <c:v>4</c:v>
                </c:pt>
              </c:numCache>
            </c:numRef>
          </c:val>
          <c:extLst>
            <c:ext xmlns:c16="http://schemas.microsoft.com/office/drawing/2014/chart" uri="{C3380CC4-5D6E-409C-BE32-E72D297353CC}">
              <c16:uniqueId val="{00000009-FD23-4738-A567-5E0EA5245F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129975</c:v>
                </c:pt>
                <c:pt idx="3">
                  <c:v>124896</c:v>
                </c:pt>
                <c:pt idx="6">
                  <c:v>120105</c:v>
                </c:pt>
                <c:pt idx="9">
                  <c:v>112670</c:v>
                </c:pt>
                <c:pt idx="12">
                  <c:v>105540</c:v>
                </c:pt>
              </c:numCache>
            </c:numRef>
          </c:val>
          <c:extLst>
            <c:ext xmlns:c16="http://schemas.microsoft.com/office/drawing/2014/chart" uri="{C3380CC4-5D6E-409C-BE32-E72D297353CC}">
              <c16:uniqueId val="{0000000A-FD23-4738-A567-5E0EA5245F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42084</c:v>
                </c:pt>
                <c:pt idx="2">
                  <c:v>#N/A</c:v>
                </c:pt>
                <c:pt idx="3">
                  <c:v>#N/A</c:v>
                </c:pt>
                <c:pt idx="4">
                  <c:v>37825</c:v>
                </c:pt>
                <c:pt idx="5">
                  <c:v>#N/A</c:v>
                </c:pt>
                <c:pt idx="6">
                  <c:v>#N/A</c:v>
                </c:pt>
                <c:pt idx="7">
                  <c:v>33210</c:v>
                </c:pt>
                <c:pt idx="8">
                  <c:v>#N/A</c:v>
                </c:pt>
                <c:pt idx="9">
                  <c:v>#N/A</c:v>
                </c:pt>
                <c:pt idx="10">
                  <c:v>29354</c:v>
                </c:pt>
                <c:pt idx="11">
                  <c:v>#N/A</c:v>
                </c:pt>
                <c:pt idx="12">
                  <c:v>#N/A</c:v>
                </c:pt>
                <c:pt idx="13">
                  <c:v>28513</c:v>
                </c:pt>
                <c:pt idx="14">
                  <c:v>#N/A</c:v>
                </c:pt>
              </c:numCache>
            </c:numRef>
          </c:val>
          <c:smooth val="0"/>
          <c:extLst>
            <c:ext xmlns:c16="http://schemas.microsoft.com/office/drawing/2014/chart" uri="{C3380CC4-5D6E-409C-BE32-E72D297353CC}">
              <c16:uniqueId val="{0000000B-FD23-4738-A567-5E0EA5245F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8682</c:v>
                </c:pt>
                <c:pt idx="1">
                  <c:v>7599</c:v>
                </c:pt>
                <c:pt idx="2">
                  <c:v>5641</c:v>
                </c:pt>
              </c:numCache>
            </c:numRef>
          </c:val>
          <c:extLst>
            <c:ext xmlns:c16="http://schemas.microsoft.com/office/drawing/2014/chart" uri="{C3380CC4-5D6E-409C-BE32-E72D297353CC}">
              <c16:uniqueId val="{00000000-8B05-4B9E-9286-94C77F7070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139</c:v>
                </c:pt>
                <c:pt idx="1">
                  <c:v>44</c:v>
                </c:pt>
                <c:pt idx="2">
                  <c:v>329</c:v>
                </c:pt>
              </c:numCache>
            </c:numRef>
          </c:val>
          <c:extLst>
            <c:ext xmlns:c16="http://schemas.microsoft.com/office/drawing/2014/chart" uri="{C3380CC4-5D6E-409C-BE32-E72D297353CC}">
              <c16:uniqueId val="{00000001-8B05-4B9E-9286-94C77F7070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7162</c:v>
                </c:pt>
                <c:pt idx="1">
                  <c:v>7107</c:v>
                </c:pt>
                <c:pt idx="2">
                  <c:v>7240</c:v>
                </c:pt>
              </c:numCache>
            </c:numRef>
          </c:val>
          <c:extLst>
            <c:ext xmlns:c16="http://schemas.microsoft.com/office/drawing/2014/chart" uri="{C3380CC4-5D6E-409C-BE32-E72D297353CC}">
              <c16:uniqueId val="{00000002-8B05-4B9E-9286-94C77F7070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182,911
180,724
973.89
108,049,599
102,949,376
4,169,637
59,006,958
105,530,800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財政力指数は、分子を構成する基準財政収入額が市税収入の増加等で前年度を上回ったことから、単年度では</a:t>
          </a:r>
          <a:r>
            <a:rPr kumimoji="1" lang="en-US" altLang="ja-JP" sz="1300">
              <a:latin typeface="ＭＳ Ｐゴシック" panose="020B0600070205080204" pitchFamily="50" charset="-128"/>
              <a:ea typeface="ＭＳ Ｐゴシック" panose="020B0600070205080204" pitchFamily="50" charset="-128"/>
            </a:rPr>
            <a:t>0.006</a:t>
          </a:r>
          <a:r>
            <a:rPr kumimoji="1" lang="ja-JP" altLang="en-US" sz="1300">
              <a:latin typeface="ＭＳ Ｐゴシック" panose="020B0600070205080204" pitchFamily="50" charset="-128"/>
              <a:ea typeface="ＭＳ Ｐゴシック" panose="020B0600070205080204" pitchFamily="50" charset="-128"/>
            </a:rPr>
            <a:t>ポイント上昇したものの、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年平均では</a:t>
          </a:r>
          <a:r>
            <a:rPr kumimoji="1" lang="en-US" altLang="ja-JP" sz="1300">
              <a:latin typeface="ＭＳ Ｐゴシック" panose="020B0600070205080204" pitchFamily="50" charset="-128"/>
              <a:ea typeface="ＭＳ Ｐゴシック" panose="020B0600070205080204" pitchFamily="50" charset="-128"/>
            </a:rPr>
            <a:t>0.009</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依然として類似団体の中でも下位に位置しており、自立的な財政運営を行うための財政基盤の強化が課題である。</a:t>
          </a:r>
        </a:p>
        <a:p>
          <a:r>
            <a:rPr kumimoji="1" lang="ja-JP" altLang="en-US" sz="1300">
              <a:latin typeface="ＭＳ Ｐゴシック" panose="020B0600070205080204" pitchFamily="50" charset="-128"/>
              <a:ea typeface="ＭＳ Ｐゴシック" panose="020B0600070205080204" pitchFamily="50" charset="-128"/>
            </a:rPr>
            <a:t>　今後も効率的かつ効果的な行政運営を実践するとともに、市税を始めとした自主財源の確保に努めることにより、財政基盤の強化を図る。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41910</xdr:rowOff>
    </xdr:from>
    <xdr:to>
      <xdr:col>23</xdr:col>
      <xdr:colOff>133350</xdr:colOff>
      <xdr:row>45</xdr:row>
      <xdr:rowOff>66040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571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41910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15240</xdr:rowOff>
    </xdr:from>
    <xdr:to>
      <xdr:col>23</xdr:col>
      <xdr:colOff>184150</xdr:colOff>
      <xdr:row>45</xdr:row>
      <xdr:rowOff>116840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82567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62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162560</xdr:rowOff>
    </xdr:from>
    <xdr:to>
      <xdr:col>19</xdr:col>
      <xdr:colOff>184150</xdr:colOff>
      <xdr:row>45</xdr:row>
      <xdr:rowOff>92710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77487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経常収支比率は、分母となる経常一般財源等収入額が、市税収入の増などに伴い、実質的な普通交付税で</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億円減少するなど、「分母」全体で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億円減少した一方、「分子」となる経常経費充当一般財源において、扶助費が公定価格の改定による認定こども園施設型給付費の増などにより</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億円増加したものの、公債費が第三セクター等改革推進債の減などにより</a:t>
          </a:r>
          <a:r>
            <a:rPr kumimoji="1" lang="en-US" altLang="ja-JP" sz="1200">
              <a:latin typeface="ＭＳ Ｐゴシック" panose="020B0600070205080204" pitchFamily="50" charset="-128"/>
              <a:ea typeface="ＭＳ Ｐゴシック" panose="020B0600070205080204" pitchFamily="50" charset="-128"/>
            </a:rPr>
            <a:t>21.3</a:t>
          </a:r>
          <a:r>
            <a:rPr kumimoji="1" lang="ja-JP" altLang="en-US" sz="1200">
              <a:latin typeface="ＭＳ Ｐゴシック" panose="020B0600070205080204" pitchFamily="50" charset="-128"/>
              <a:ea typeface="ＭＳ Ｐゴシック" panose="020B0600070205080204" pitchFamily="50" charset="-128"/>
            </a:rPr>
            <a:t>億円減少し、「分子」全体で</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億円の減となったことにより</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引き続き、計画的な財政運営を行うことにより、財政の弾力性を確保していく。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20744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804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65</xdr:row>
      <xdr:rowOff>20744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11087"/>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170604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1108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719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人当たり人件費・物件費等決算額は、市道除排雪経費の減などにより維持補修費が</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億円減少した一方、</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期末手当・勤勉手当の増などにより人件費が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億円、大島あさひ荘やうみてらす名立風力発電所の解体撤去などにより</a:t>
          </a:r>
          <a:r>
            <a:rPr kumimoji="1" lang="ja-JP" altLang="en-US" sz="1050">
              <a:latin typeface="ＭＳ Ｐゴシック" panose="020B0600070205080204" pitchFamily="50" charset="-128"/>
              <a:ea typeface="ＭＳ Ｐゴシック" panose="020B0600070205080204" pitchFamily="50" charset="-128"/>
            </a:rPr>
            <a:t>物件費が</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億円増加したことなどから、増加した。</a:t>
          </a:r>
        </a:p>
        <a:p>
          <a:r>
            <a:rPr kumimoji="1" lang="ja-JP" altLang="en-US" sz="1050">
              <a:latin typeface="ＭＳ Ｐゴシック" panose="020B0600070205080204" pitchFamily="50" charset="-128"/>
              <a:ea typeface="ＭＳ Ｐゴシック" panose="020B0600070205080204" pitchFamily="50" charset="-128"/>
            </a:rPr>
            <a:t>　当市は、広い市域に人口が分布しており、一定の施設や行政機関等を有していることから、類似団体と比較して多額の費用を必要としている。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今後も、上越市公共施設等総合管理計画（基本方針）・第</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次上越市公の施設の適正配置計画を始め、令和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年度に策定した第</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次上越市行政改革推進計画に基づく具体的な取組を着実に推進し、経費削減に努める。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108119</xdr:rowOff>
    </xdr:from>
    <xdr:to>
      <xdr:col>23</xdr:col>
      <xdr:colOff>133350</xdr:colOff>
      <xdr:row>88</xdr:row>
      <xdr:rowOff>161947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195719"/>
          <a:ext cx="838200" cy="5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108119</xdr:rowOff>
    </xdr:from>
    <xdr:to>
      <xdr:col>19</xdr:col>
      <xdr:colOff>133350</xdr:colOff>
      <xdr:row>88</xdr:row>
      <xdr:rowOff>132043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5195719"/>
          <a:ext cx="889000" cy="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132043</xdr:rowOff>
    </xdr:from>
    <xdr:to>
      <xdr:col>15</xdr:col>
      <xdr:colOff>82550</xdr:colOff>
      <xdr:row>88</xdr:row>
      <xdr:rowOff>155569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5219643"/>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42827</xdr:rowOff>
    </xdr:from>
    <xdr:to>
      <xdr:col>11</xdr:col>
      <xdr:colOff>31750</xdr:colOff>
      <xdr:row>88</xdr:row>
      <xdr:rowOff>155569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87527"/>
          <a:ext cx="889000" cy="4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111147</xdr:rowOff>
    </xdr:from>
    <xdr:to>
      <xdr:col>23</xdr:col>
      <xdr:colOff>184150</xdr:colOff>
      <xdr:row>89</xdr:row>
      <xdr:rowOff>41297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9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7024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9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57319</xdr:rowOff>
    </xdr:from>
    <xdr:to>
      <xdr:col>19</xdr:col>
      <xdr:colOff>184150</xdr:colOff>
      <xdr:row>88</xdr:row>
      <xdr:rowOff>158919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143696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3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81243</xdr:rowOff>
    </xdr:from>
    <xdr:to>
      <xdr:col>15</xdr:col>
      <xdr:colOff>133350</xdr:colOff>
      <xdr:row>89</xdr:row>
      <xdr:rowOff>11393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1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167620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25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104769</xdr:rowOff>
    </xdr:from>
    <xdr:to>
      <xdr:col>11</xdr:col>
      <xdr:colOff>82550</xdr:colOff>
      <xdr:row>89</xdr:row>
      <xdr:rowOff>34919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1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19696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163477</xdr:rowOff>
    </xdr:from>
    <xdr:to>
      <xdr:col>7</xdr:col>
      <xdr:colOff>31750</xdr:colOff>
      <xdr:row>86</xdr:row>
      <xdr:rowOff>93627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78404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2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類似団体平均を下回る状況が続いていることから、今後も引き続き、昇給、昇任及び昇格に係る基準や判定において、厳格な運用を図るほか、給与制度の見直しなどにより一層の給与水準の適正化に努める。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58420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119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106680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0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7620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56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類似団体と比較して、合併により広大な市域と広範囲にわたる人口分布の状況下において行政運営を行う中、前年度比で人口は</a:t>
          </a:r>
          <a:r>
            <a:rPr kumimoji="1" lang="en-US" altLang="ja-JP" sz="1300">
              <a:latin typeface="ＭＳ Ｐゴシック" panose="020B0600070205080204" pitchFamily="50" charset="-128"/>
              <a:ea typeface="ＭＳ Ｐゴシック" panose="020B0600070205080204" pitchFamily="50" charset="-128"/>
            </a:rPr>
            <a:t>2,030</a:t>
          </a:r>
          <a:r>
            <a:rPr kumimoji="1" lang="ja-JP" altLang="en-US" sz="1300">
              <a:latin typeface="ＭＳ Ｐゴシック" panose="020B0600070205080204" pitchFamily="50" charset="-128"/>
              <a:ea typeface="ＭＳ Ｐゴシック" panose="020B0600070205080204" pitchFamily="50" charset="-128"/>
            </a:rPr>
            <a:t>人の減、職員数（普通会計）は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人の減となり、人口千人当たりの職員数は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次定員管理計画における令和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月の見通し</a:t>
          </a:r>
          <a:r>
            <a:rPr kumimoji="1" lang="en-US" altLang="ja-JP" sz="1300">
              <a:latin typeface="ＭＳ Ｐゴシック" panose="020B0600070205080204" pitchFamily="50" charset="-128"/>
              <a:ea typeface="ＭＳ Ｐゴシック" panose="020B0600070205080204" pitchFamily="50" charset="-128"/>
            </a:rPr>
            <a:t>1,758</a:t>
          </a:r>
          <a:r>
            <a:rPr kumimoji="1" lang="ja-JP" altLang="en-US" sz="1300">
              <a:latin typeface="ＭＳ Ｐゴシック" panose="020B0600070205080204" pitchFamily="50" charset="-128"/>
              <a:ea typeface="ＭＳ Ｐゴシック" panose="020B0600070205080204" pitchFamily="50" charset="-128"/>
            </a:rPr>
            <a:t>人に対し、実職員数は</a:t>
          </a:r>
          <a:r>
            <a:rPr kumimoji="1" lang="en-US" altLang="ja-JP" sz="1300">
              <a:latin typeface="ＭＳ Ｐゴシック" panose="020B0600070205080204" pitchFamily="50" charset="-128"/>
              <a:ea typeface="ＭＳ Ｐゴシック" panose="020B0600070205080204" pitchFamily="50" charset="-128"/>
            </a:rPr>
            <a:t>1,741</a:t>
          </a:r>
          <a:r>
            <a:rPr kumimoji="1" lang="ja-JP" altLang="en-US" sz="1300">
              <a:latin typeface="ＭＳ Ｐゴシック" panose="020B0600070205080204" pitchFamily="50" charset="-128"/>
              <a:ea typeface="ＭＳ Ｐゴシック" panose="020B0600070205080204" pitchFamily="50" charset="-128"/>
            </a:rPr>
            <a:t>人と見通しを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人下回った。同計画に基づき、引き続き業務量の推計に基づく効率的・効果的な職員配置を進める。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46355</xdr:rowOff>
    </xdr:from>
    <xdr:to>
      <xdr:col>81</xdr:col>
      <xdr:colOff>44450</xdr:colOff>
      <xdr:row>66</xdr:row>
      <xdr:rowOff>50377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36205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50377</xdr:rowOff>
    </xdr:from>
    <xdr:to>
      <xdr:col>77</xdr:col>
      <xdr:colOff>44450</xdr:colOff>
      <xdr:row>66</xdr:row>
      <xdr:rowOff>66463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36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26246</xdr:rowOff>
    </xdr:from>
    <xdr:to>
      <xdr:col>72</xdr:col>
      <xdr:colOff>203200</xdr:colOff>
      <xdr:row>66</xdr:row>
      <xdr:rowOff>66463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34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26246</xdr:rowOff>
    </xdr:from>
    <xdr:to>
      <xdr:col>68</xdr:col>
      <xdr:colOff>152400</xdr:colOff>
      <xdr:row>66</xdr:row>
      <xdr:rowOff>50377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3419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167005</xdr:rowOff>
    </xdr:from>
    <xdr:to>
      <xdr:col>81</xdr:col>
      <xdr:colOff>95250</xdr:colOff>
      <xdr:row>66</xdr:row>
      <xdr:rowOff>97155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62882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20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171027</xdr:rowOff>
    </xdr:from>
    <xdr:to>
      <xdr:col>77</xdr:col>
      <xdr:colOff>95250</xdr:colOff>
      <xdr:row>66</xdr:row>
      <xdr:rowOff>101177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85954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15663</xdr:rowOff>
    </xdr:from>
    <xdr:to>
      <xdr:col>73</xdr:col>
      <xdr:colOff>44450</xdr:colOff>
      <xdr:row>66</xdr:row>
      <xdr:rowOff>117263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102040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146896</xdr:rowOff>
    </xdr:from>
    <xdr:to>
      <xdr:col>68</xdr:col>
      <xdr:colOff>203200</xdr:colOff>
      <xdr:row>66</xdr:row>
      <xdr:rowOff>77046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61823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171027</xdr:rowOff>
    </xdr:from>
    <xdr:to>
      <xdr:col>64</xdr:col>
      <xdr:colOff>152400</xdr:colOff>
      <xdr:row>66</xdr:row>
      <xdr:rowOff>101177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85954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実質公債費比率は、前年度に第三セクター等改革推進債の一部を償還したため、令和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年度は繰上償還及び借換債を除いた元利償還金が</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億円減となったことから、前年度の</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 </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実質公債費比率も将来負担比率と同様に高い水準にある。今後も、市債の発行抑制や有利債の活用に努める。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5141</xdr:rowOff>
    </xdr:from>
    <xdr:to>
      <xdr:col>81</xdr:col>
      <xdr:colOff>44450</xdr:colOff>
      <xdr:row>45</xdr:row>
      <xdr:rowOff>39612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7203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142119</xdr:rowOff>
    </xdr:from>
    <xdr:to>
      <xdr:col>77</xdr:col>
      <xdr:colOff>44450</xdr:colOff>
      <xdr:row>45</xdr:row>
      <xdr:rowOff>39612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6859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142119</xdr:rowOff>
    </xdr:from>
    <xdr:to>
      <xdr:col>72</xdr:col>
      <xdr:colOff>203200</xdr:colOff>
      <xdr:row>45</xdr:row>
      <xdr:rowOff>51102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859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51102</xdr:rowOff>
    </xdr:from>
    <xdr:to>
      <xdr:col>68</xdr:col>
      <xdr:colOff>152400</xdr:colOff>
      <xdr:row>45</xdr:row>
      <xdr:rowOff>108555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7663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125791</xdr:rowOff>
    </xdr:from>
    <xdr:to>
      <xdr:col>81</xdr:col>
      <xdr:colOff>95250</xdr:colOff>
      <xdr:row>45</xdr:row>
      <xdr:rowOff>55941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21668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160262</xdr:rowOff>
    </xdr:from>
    <xdr:to>
      <xdr:col>77</xdr:col>
      <xdr:colOff>95250</xdr:colOff>
      <xdr:row>45</xdr:row>
      <xdr:rowOff>90412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75189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9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91319</xdr:rowOff>
    </xdr:from>
    <xdr:to>
      <xdr:col>73</xdr:col>
      <xdr:colOff>44450</xdr:colOff>
      <xdr:row>45</xdr:row>
      <xdr:rowOff>21469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6246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302</xdr:rowOff>
    </xdr:from>
    <xdr:to>
      <xdr:col>68</xdr:col>
      <xdr:colOff>203200</xdr:colOff>
      <xdr:row>45</xdr:row>
      <xdr:rowOff>101902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86679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57755</xdr:rowOff>
    </xdr:from>
    <xdr:to>
      <xdr:col>64</xdr:col>
      <xdr:colOff>152400</xdr:colOff>
      <xdr:row>45</xdr:row>
      <xdr:rowOff>159355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144132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5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将来負担比率は、分子である地方債残高において、第三セクター等改革推進債の償還を前倒して進めたことや新規発行額が元金償還額を下回ったことにより</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億円減少したことなどから、前年度の</a:t>
          </a:r>
          <a:r>
            <a:rPr kumimoji="1" lang="en-US" altLang="ja-JP" sz="1300">
              <a:latin typeface="ＭＳ Ｐゴシック" panose="020B0600070205080204" pitchFamily="50" charset="-128"/>
              <a:ea typeface="ＭＳ Ｐゴシック" panose="020B0600070205080204" pitchFamily="50" charset="-128"/>
            </a:rPr>
            <a:t>61.4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将来負担比率は、類似団体の中でも依然として高い水準にあることから、交付税算入のある有利な市債を活用することで、将来負担の軽減を図るとともに、計画的な財政運営に努める。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144145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259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116222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144145</xdr:rowOff>
    </xdr:from>
    <xdr:to>
      <xdr:col>81</xdr:col>
      <xdr:colOff>133350</xdr:colOff>
      <xdr:row>20</xdr:row>
      <xdr:rowOff>144145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65677</xdr:rowOff>
    </xdr:from>
    <xdr:to>
      <xdr:col>81</xdr:col>
      <xdr:colOff>44450</xdr:colOff>
      <xdr:row>19</xdr:row>
      <xdr:rowOff>113937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232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113937</xdr:rowOff>
    </xdr:from>
    <xdr:to>
      <xdr:col>77</xdr:col>
      <xdr:colOff>44450</xdr:colOff>
      <xdr:row>20</xdr:row>
      <xdr:rowOff>54519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71487"/>
          <a:ext cx="8890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49984</xdr:rowOff>
    </xdr:from>
    <xdr:to>
      <xdr:col>77</xdr:col>
      <xdr:colOff>95250</xdr:colOff>
      <xdr:row>14</xdr:row>
      <xdr:rowOff>151584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5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161761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9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54519</xdr:rowOff>
    </xdr:from>
    <xdr:to>
      <xdr:col>72</xdr:col>
      <xdr:colOff>203200</xdr:colOff>
      <xdr:row>21</xdr:row>
      <xdr:rowOff>100239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8351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87902</xdr:rowOff>
    </xdr:from>
    <xdr:to>
      <xdr:col>73</xdr:col>
      <xdr:colOff>44450</xdr:colOff>
      <xdr:row>15</xdr:row>
      <xdr:rowOff>18052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8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28229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100239</xdr:rowOff>
    </xdr:from>
    <xdr:to>
      <xdr:col>68</xdr:col>
      <xdr:colOff>152400</xdr:colOff>
      <xdr:row>22</xdr:row>
      <xdr:rowOff>118382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00689"/>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907</xdr:rowOff>
    </xdr:from>
    <xdr:to>
      <xdr:col>68</xdr:col>
      <xdr:colOff>203200</xdr:colOff>
      <xdr:row>15</xdr:row>
      <xdr:rowOff>102507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112684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14877</xdr:rowOff>
    </xdr:from>
    <xdr:to>
      <xdr:col>81</xdr:col>
      <xdr:colOff>95250</xdr:colOff>
      <xdr:row>19</xdr:row>
      <xdr:rowOff>116477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158404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4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63137</xdr:rowOff>
    </xdr:from>
    <xdr:to>
      <xdr:col>77</xdr:col>
      <xdr:colOff>95250</xdr:colOff>
      <xdr:row>19</xdr:row>
      <xdr:rowOff>164737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149514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0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3719</xdr:rowOff>
    </xdr:from>
    <xdr:to>
      <xdr:col>73</xdr:col>
      <xdr:colOff>44450</xdr:colOff>
      <xdr:row>20</xdr:row>
      <xdr:rowOff>105319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90096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1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49439</xdr:rowOff>
    </xdr:from>
    <xdr:to>
      <xdr:col>68</xdr:col>
      <xdr:colOff>203200</xdr:colOff>
      <xdr:row>21</xdr:row>
      <xdr:rowOff>151039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135816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3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67582</xdr:rowOff>
    </xdr:from>
    <xdr:to>
      <xdr:col>64</xdr:col>
      <xdr:colOff>152400</xdr:colOff>
      <xdr:row>22</xdr:row>
      <xdr:rowOff>169182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153959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182,911
180,724
973.89
108,049,599
102,949,376
4,169,637
59,006,958
105,530,800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分母である経常一般財源等収入額が、実質的な普通交付税の減に伴い減少した一方、分子である経常経費充当一般財源において、定年引き上げに伴い退職手当が減少したことなどから、前年度と比較して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次上越市定員管理計画に基づく職員配置等を行う。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98425</xdr:rowOff>
    </xdr:from>
    <xdr:to>
      <xdr:col>24</xdr:col>
      <xdr:colOff>25400</xdr:colOff>
      <xdr:row>35</xdr:row>
      <xdr:rowOff>26988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92772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91140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141288</xdr:rowOff>
    </xdr:from>
    <xdr:to>
      <xdr:col>19</xdr:col>
      <xdr:colOff>187325</xdr:colOff>
      <xdr:row>35</xdr:row>
      <xdr:rowOff>26988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9705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141288</xdr:rowOff>
    </xdr:from>
    <xdr:to>
      <xdr:col>15</xdr:col>
      <xdr:colOff>98425</xdr:colOff>
      <xdr:row>35</xdr:row>
      <xdr:rowOff>98425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9705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84138</xdr:rowOff>
    </xdr:from>
    <xdr:to>
      <xdr:col>11</xdr:col>
      <xdr:colOff>9525</xdr:colOff>
      <xdr:row>35</xdr:row>
      <xdr:rowOff>98425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0848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19702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47625</xdr:rowOff>
    </xdr:from>
    <xdr:to>
      <xdr:col>24</xdr:col>
      <xdr:colOff>76200</xdr:colOff>
      <xdr:row>34</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64152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147638</xdr:rowOff>
    </xdr:from>
    <xdr:to>
      <xdr:col>20</xdr:col>
      <xdr:colOff>38100</xdr:colOff>
      <xdr:row>35</xdr:row>
      <xdr:rowOff>77788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87965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74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90488</xdr:rowOff>
    </xdr:from>
    <xdr:to>
      <xdr:col>15</xdr:col>
      <xdr:colOff>149225</xdr:colOff>
      <xdr:row>35</xdr:row>
      <xdr:rowOff>20638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30815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47625</xdr:rowOff>
    </xdr:from>
    <xdr:to>
      <xdr:col>11</xdr:col>
      <xdr:colOff>60325</xdr:colOff>
      <xdr:row>35</xdr:row>
      <xdr:rowOff>149225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159402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33338</xdr:rowOff>
    </xdr:from>
    <xdr:to>
      <xdr:col>6</xdr:col>
      <xdr:colOff>171450</xdr:colOff>
      <xdr:row>35</xdr:row>
      <xdr:rowOff>134938</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145115</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食品等の価格高騰に伴う学校給食費の増などにより、前年度と比較して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今後は、各種委託料を含む経常的な事務事業の見直しを図り、コストの削減に努めるほか、上越市公共施設等総合管理計画（基本方針）・第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次上越市公の施設の適正配置計画に基づく施設の統廃合などによる維持管理経費の削減に努める。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94343</xdr:rowOff>
    </xdr:from>
    <xdr:to>
      <xdr:col>82</xdr:col>
      <xdr:colOff>107950</xdr:colOff>
      <xdr:row>12</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1517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29029</xdr:rowOff>
    </xdr:from>
    <xdr:to>
      <xdr:col>78</xdr:col>
      <xdr:colOff>69850</xdr:colOff>
      <xdr:row>12</xdr:row>
      <xdr:rowOff>94343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0864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29029</xdr:rowOff>
    </xdr:from>
    <xdr:to>
      <xdr:col>73</xdr:col>
      <xdr:colOff>180975</xdr:colOff>
      <xdr:row>12</xdr:row>
      <xdr:rowOff>45357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0864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45357</xdr:rowOff>
    </xdr:from>
    <xdr:to>
      <xdr:col>69</xdr:col>
      <xdr:colOff>92075</xdr:colOff>
      <xdr:row>12</xdr:row>
      <xdr:rowOff>94343</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102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108857</xdr:rowOff>
    </xdr:from>
    <xdr:to>
      <xdr:col>82</xdr:col>
      <xdr:colOff>158750</xdr:colOff>
      <xdr:row>13</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17434</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43543</xdr:rowOff>
    </xdr:from>
    <xdr:to>
      <xdr:col>78</xdr:col>
      <xdr:colOff>120650</xdr:colOff>
      <xdr:row>12</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155320</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186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11</xdr:row>
      <xdr:rowOff>149679</xdr:rowOff>
    </xdr:from>
    <xdr:to>
      <xdr:col>74</xdr:col>
      <xdr:colOff>31750</xdr:colOff>
      <xdr:row>12</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18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11</xdr:row>
      <xdr:rowOff>166007</xdr:rowOff>
    </xdr:from>
    <xdr:to>
      <xdr:col>69</xdr:col>
      <xdr:colOff>142875</xdr:colOff>
      <xdr:row>12</xdr:row>
      <xdr:rowOff>96157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106334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43543</xdr:rowOff>
    </xdr:from>
    <xdr:to>
      <xdr:col>65</xdr:col>
      <xdr:colOff>53975</xdr:colOff>
      <xdr:row>12</xdr:row>
      <xdr:rowOff>145143</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155320</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186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公定価格の改定や私立保育園の認定こども園への移行による認定こども園施設型給付費の増などにより、前年度と比較して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費用対効果や受益者負担の観点から、今後も引き続き、給付費全体の適正な見直しを図っていく。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53</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0587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143328</xdr:rowOff>
    </xdr:from>
    <xdr:to>
      <xdr:col>19</xdr:col>
      <xdr:colOff>187325</xdr:colOff>
      <xdr:row>52</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05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143328</xdr:rowOff>
    </xdr:from>
    <xdr:to>
      <xdr:col>15</xdr:col>
      <xdr:colOff>98425</xdr:colOff>
      <xdr:row>52</xdr:row>
      <xdr:rowOff>159657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058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159657</xdr:rowOff>
    </xdr:from>
    <xdr:to>
      <xdr:col>11</xdr:col>
      <xdr:colOff>9525</xdr:colOff>
      <xdr:row>53</xdr:row>
      <xdr:rowOff>86178</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90750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148062</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92528</xdr:rowOff>
    </xdr:from>
    <xdr:to>
      <xdr:col>20</xdr:col>
      <xdr:colOff>38100</xdr:colOff>
      <xdr:row>53</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32855</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108857</xdr:rowOff>
    </xdr:from>
    <xdr:to>
      <xdr:col>11</xdr:col>
      <xdr:colOff>60325</xdr:colOff>
      <xdr:row>53</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49184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後期高齢者医療特別会計への繰出金が増加したほか、道路維持修繕工事の増などにより維持補修費が増加したため、前年度と比較して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3" name="その他グラフ枠">
          <a:extLst>
            <a:ext uri="{FF2B5EF4-FFF2-40B4-BE49-F238E27FC236}">
              <a16:creationId xmlns:a16="http://schemas.microsoft.com/office/drawing/2014/main" id="{00000000-0008-0000-0400-0000F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59</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6510000" y="9113157"/>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112684</xdr:rowOff>
    </xdr:from>
    <xdr:ext cx="762000" cy="259045"/>
    <xdr:sp macro="" textlink="">
      <xdr:nvSpPr>
        <xdr:cNvPr id="255" name="その他最小値テキスト">
          <a:extLst>
            <a:ext uri="{FF2B5EF4-FFF2-40B4-BE49-F238E27FC236}">
              <a16:creationId xmlns:a16="http://schemas.microsoft.com/office/drawing/2014/main" id="{00000000-0008-0000-0400-0000FF000000}"/>
            </a:ext>
          </a:extLst>
        </xdr:cNvPr>
        <xdr:cNvSpPr txBox="1"/>
      </xdr:nvSpPr>
      <xdr:spPr>
        <a:xfrm>
          <a:off x="1659890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140607</xdr:rowOff>
    </xdr:from>
    <xdr:to>
      <xdr:col>82</xdr:col>
      <xdr:colOff>196850</xdr:colOff>
      <xdr:row>59</xdr:row>
      <xdr:rowOff>140607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1025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7" name="その他最大値テキスト">
          <a:extLst>
            <a:ext uri="{FF2B5EF4-FFF2-40B4-BE49-F238E27FC236}">
              <a16:creationId xmlns:a16="http://schemas.microsoft.com/office/drawing/2014/main" id="{00000000-0008-0000-0400-00000101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159657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5671800" y="10071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60" name="その他平均値テキスト">
          <a:extLst>
            <a:ext uri="{FF2B5EF4-FFF2-40B4-BE49-F238E27FC236}">
              <a16:creationId xmlns:a16="http://schemas.microsoft.com/office/drawing/2014/main" id="{00000000-0008-0000-0400-00000401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4782800" y="997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94343</xdr:rowOff>
    </xdr:to>
    <xdr:cxnSp macro="">
      <xdr:nvCxnSpPr>
        <xdr:cNvPr id="265" name="直線コネクタ 264">
          <a:extLst>
            <a:ext uri="{FF2B5EF4-FFF2-40B4-BE49-F238E27FC236}">
              <a16:creationId xmlns:a16="http://schemas.microsoft.com/office/drawing/2014/main" id="{00000000-0008-0000-0400-000009010000}"/>
            </a:ext>
          </a:extLst>
        </xdr:cNvPr>
        <xdr:cNvCxnSpPr/>
      </xdr:nvCxnSpPr>
      <xdr:spPr>
        <a:xfrm flipV="1">
          <a:off x="13893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6" name="フローチャート: 判断 265">
          <a:extLst>
            <a:ext uri="{FF2B5EF4-FFF2-40B4-BE49-F238E27FC236}">
              <a16:creationId xmlns:a16="http://schemas.microsoft.com/office/drawing/2014/main" id="{00000000-0008-0000-0400-00000A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62</xdr:row>
      <xdr:rowOff>83457</xdr:rowOff>
    </xdr:to>
    <xdr:cxnSp macro="">
      <xdr:nvCxnSpPr>
        <xdr:cNvPr id="268" name="直線コネクタ 267">
          <a:extLst>
            <a:ext uri="{FF2B5EF4-FFF2-40B4-BE49-F238E27FC236}">
              <a16:creationId xmlns:a16="http://schemas.microsoft.com/office/drawing/2014/main" id="{00000000-0008-0000-0400-00000C010000}"/>
            </a:ext>
          </a:extLst>
        </xdr:cNvPr>
        <xdr:cNvCxnSpPr/>
      </xdr:nvCxnSpPr>
      <xdr:spPr>
        <a:xfrm flipV="1">
          <a:off x="13004800" y="10038443"/>
          <a:ext cx="889000" cy="6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1" name="フローチャート: 判断 270">
          <a:extLst>
            <a:ext uri="{FF2B5EF4-FFF2-40B4-BE49-F238E27FC236}">
              <a16:creationId xmlns:a16="http://schemas.microsoft.com/office/drawing/2014/main" id="{00000000-0008-0000-0400-00000F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9" name="その他該当値テキスト">
          <a:extLst>
            <a:ext uri="{FF2B5EF4-FFF2-40B4-BE49-F238E27FC236}">
              <a16:creationId xmlns:a16="http://schemas.microsoft.com/office/drawing/2014/main" id="{00000000-0008-0000-0400-000017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32657</xdr:rowOff>
    </xdr:from>
    <xdr:to>
      <xdr:col>65</xdr:col>
      <xdr:colOff>53975</xdr:colOff>
      <xdr:row>62</xdr:row>
      <xdr:rowOff>134257</xdr:rowOff>
    </xdr:to>
    <xdr:sp macro="" textlink="">
      <xdr:nvSpPr>
        <xdr:cNvPr id="286" name="楕円 285">
          <a:extLst>
            <a:ext uri="{FF2B5EF4-FFF2-40B4-BE49-F238E27FC236}">
              <a16:creationId xmlns:a16="http://schemas.microsoft.com/office/drawing/2014/main" id="{00000000-0008-0000-0400-00001E010000}"/>
            </a:ext>
          </a:extLst>
        </xdr:cNvPr>
        <xdr:cNvSpPr/>
      </xdr:nvSpPr>
      <xdr:spPr>
        <a:xfrm>
          <a:off x="12954000" y="106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119034</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623800" y="1074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6" name="正方形/長方形 295">
          <a:extLst>
            <a:ext uri="{FF2B5EF4-FFF2-40B4-BE49-F238E27FC236}">
              <a16:creationId xmlns:a16="http://schemas.microsoft.com/office/drawing/2014/main" id="{00000000-0008-0000-0400-00002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7" name="正方形/長方形 296">
          <a:extLst>
            <a:ext uri="{FF2B5EF4-FFF2-40B4-BE49-F238E27FC236}">
              <a16:creationId xmlns:a16="http://schemas.microsoft.com/office/drawing/2014/main" id="{00000000-0008-0000-0400-00002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病院事業会計への繰出金の増などにより、前年度と比較して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今後も引き続き、公営企業会計の経営健全化の取組を進めるとともに、各種団体への補助金について、公費投入の意義、事業効果、公平性・公正性の観点から適正化を図っていく。</a:t>
          </a:r>
        </a:p>
      </xdr:txBody>
    </xdr:sp>
    <xdr:clientData/>
  </xdr:twoCellAnchor>
  <xdr:oneCellAnchor>
    <xdr:from>
      <xdr:col>62</xdr:col>
      <xdr:colOff>6350</xdr:colOff>
      <xdr:row>29</xdr:row>
      <xdr:rowOff>107950</xdr:rowOff>
    </xdr:from>
    <xdr:ext cx="298543" cy="225703"/>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5671800" y="610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107950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4782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107950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893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35</xdr:row>
      <xdr:rowOff>107950</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57810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59707</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前年度に第三セクター等改革推進債の一部を償還したため、令和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類似団体と比較して公債費に係る経常収支比率が高い状態にあることから、今後も引き続き、市債の発行抑制などにより、将来負担の軽減を図っていく。</a:t>
          </a: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79</xdr:row>
      <xdr:rowOff>130811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646660"/>
          <a:ext cx="0"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102888</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130811</xdr:rowOff>
    </xdr:from>
    <xdr:to>
      <xdr:col>24</xdr:col>
      <xdr:colOff>114300</xdr:colOff>
      <xdr:row>79</xdr:row>
      <xdr:rowOff>130811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367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80</xdr:row>
      <xdr:rowOff>134620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58392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80</xdr:row>
      <xdr:rowOff>134620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3652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83820</xdr:rowOff>
    </xdr:from>
    <xdr:to>
      <xdr:col>20</xdr:col>
      <xdr:colOff>38100</xdr:colOff>
      <xdr:row>77</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123189</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3652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123189</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320800" y="13660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68597</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44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83820</xdr:rowOff>
    </xdr:from>
    <xdr:to>
      <xdr:col>20</xdr:col>
      <xdr:colOff>38100</xdr:colOff>
      <xdr:row>81</xdr:row>
      <xdr:rowOff>13970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170197</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72389</xdr:rowOff>
    </xdr:from>
    <xdr:to>
      <xdr:col>11</xdr:col>
      <xdr:colOff>60325</xdr:colOff>
      <xdr:row>80</xdr:row>
      <xdr:rowOff>2539</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158766</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類似団体に比べ経常収支比率に占める公債費の割合が大きいため、公債費以外の経費については類似団体の平均を下回っている。</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6847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74</xdr:row>
      <xdr:rowOff>73660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2661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8890</xdr:rowOff>
    </xdr:from>
    <xdr:to>
      <xdr:col>78</xdr:col>
      <xdr:colOff>69850</xdr:colOff>
      <xdr:row>73</xdr:row>
      <xdr:rowOff>146050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2524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xdr:rowOff>
    </xdr:from>
    <xdr:to>
      <xdr:col>73</xdr:col>
      <xdr:colOff>180975</xdr:colOff>
      <xdr:row>73</xdr:row>
      <xdr:rowOff>146050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893800" y="12524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34290</xdr:rowOff>
    </xdr:from>
    <xdr:to>
      <xdr:col>74</xdr:col>
      <xdr:colOff>31750</xdr:colOff>
      <xdr:row>75</xdr:row>
      <xdr:rowOff>135890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120666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75</xdr:row>
      <xdr:rowOff>8890</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flipV="1">
          <a:off x="13004800" y="126619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22860</xdr:rowOff>
    </xdr:from>
    <xdr:to>
      <xdr:col>82</xdr:col>
      <xdr:colOff>158750</xdr:colOff>
      <xdr:row>74</xdr:row>
      <xdr:rowOff>124460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102887</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95250</xdr:rowOff>
    </xdr:from>
    <xdr:to>
      <xdr:col>78</xdr:col>
      <xdr:colOff>120650</xdr:colOff>
      <xdr:row>74</xdr:row>
      <xdr:rowOff>25400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35577</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129540</xdr:rowOff>
    </xdr:from>
    <xdr:to>
      <xdr:col>74</xdr:col>
      <xdr:colOff>31750</xdr:colOff>
      <xdr:row>73</xdr:row>
      <xdr:rowOff>59690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69867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95250</xdr:rowOff>
    </xdr:from>
    <xdr:to>
      <xdr:col>69</xdr:col>
      <xdr:colOff>142875</xdr:colOff>
      <xdr:row>74</xdr:row>
      <xdr:rowOff>25400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9184</xdr:rowOff>
    </xdr:from>
    <xdr:to>
      <xdr:col>29</xdr:col>
      <xdr:colOff>127000</xdr:colOff>
      <xdr:row>12</xdr:row>
      <xdr:rowOff>55231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14209"/>
          <a:ext cx="647700" cy="4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55231</xdr:rowOff>
    </xdr:from>
    <xdr:to>
      <xdr:col>26</xdr:col>
      <xdr:colOff>50800</xdr:colOff>
      <xdr:row>12</xdr:row>
      <xdr:rowOff>143960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60256"/>
          <a:ext cx="698500" cy="8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143960</xdr:rowOff>
    </xdr:from>
    <xdr:to>
      <xdr:col>22</xdr:col>
      <xdr:colOff>114300</xdr:colOff>
      <xdr:row>13</xdr:row>
      <xdr:rowOff>49581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48985"/>
          <a:ext cx="698500" cy="77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31913</xdr:rowOff>
    </xdr:from>
    <xdr:to>
      <xdr:col>18</xdr:col>
      <xdr:colOff>177800</xdr:colOff>
      <xdr:row>13</xdr:row>
      <xdr:rowOff>49581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308388"/>
          <a:ext cx="698500" cy="1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129834</xdr:rowOff>
    </xdr:from>
    <xdr:to>
      <xdr:col>29</xdr:col>
      <xdr:colOff>177800</xdr:colOff>
      <xdr:row>12</xdr:row>
      <xdr:rowOff>59984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6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76511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1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4431</xdr:rowOff>
    </xdr:from>
    <xdr:to>
      <xdr:col>26</xdr:col>
      <xdr:colOff>101600</xdr:colOff>
      <xdr:row>12</xdr:row>
      <xdr:rowOff>106031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09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116208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78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93160</xdr:rowOff>
    </xdr:from>
    <xdr:to>
      <xdr:col>22</xdr:col>
      <xdr:colOff>165100</xdr:colOff>
      <xdr:row>13</xdr:row>
      <xdr:rowOff>23310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98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33487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170231</xdr:rowOff>
    </xdr:from>
    <xdr:to>
      <xdr:col>19</xdr:col>
      <xdr:colOff>38100</xdr:colOff>
      <xdr:row>13</xdr:row>
      <xdr:rowOff>100381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7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110558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4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152563</xdr:rowOff>
    </xdr:from>
    <xdr:to>
      <xdr:col>15</xdr:col>
      <xdr:colOff>101600</xdr:colOff>
      <xdr:row>13</xdr:row>
      <xdr:rowOff>82713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5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92890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334378</xdr:rowOff>
    </xdr:from>
    <xdr:to>
      <xdr:col>29</xdr:col>
      <xdr:colOff>127000</xdr:colOff>
      <xdr:row>38</xdr:row>
      <xdr:rowOff>153213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601828"/>
          <a:ext cx="0" cy="1018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125290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153213</xdr:rowOff>
    </xdr:from>
    <xdr:to>
      <xdr:col>30</xdr:col>
      <xdr:colOff>25400</xdr:colOff>
      <xdr:row>38</xdr:row>
      <xdr:rowOff>153213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0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77855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3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334378</xdr:rowOff>
    </xdr:from>
    <xdr:to>
      <xdr:col>30</xdr:col>
      <xdr:colOff>25400</xdr:colOff>
      <xdr:row>34</xdr:row>
      <xdr:rowOff>334378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601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273495</xdr:rowOff>
    </xdr:from>
    <xdr:to>
      <xdr:col>29</xdr:col>
      <xdr:colOff>127000</xdr:colOff>
      <xdr:row>34</xdr:row>
      <xdr:rowOff>334378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198045"/>
          <a:ext cx="647700" cy="403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28656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53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56579</xdr:rowOff>
    </xdr:from>
    <xdr:to>
      <xdr:col>29</xdr:col>
      <xdr:colOff>177800</xdr:colOff>
      <xdr:row>37</xdr:row>
      <xdr:rowOff>158179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81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273495</xdr:rowOff>
    </xdr:from>
    <xdr:to>
      <xdr:col>26</xdr:col>
      <xdr:colOff>50800</xdr:colOff>
      <xdr:row>34</xdr:row>
      <xdr:rowOff>341275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198045"/>
          <a:ext cx="698500" cy="410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32614</xdr:rowOff>
    </xdr:from>
    <xdr:to>
      <xdr:col>26</xdr:col>
      <xdr:colOff>101600</xdr:colOff>
      <xdr:row>37</xdr:row>
      <xdr:rowOff>134214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118991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24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299783</xdr:rowOff>
    </xdr:from>
    <xdr:to>
      <xdr:col>22</xdr:col>
      <xdr:colOff>114300</xdr:colOff>
      <xdr:row>34</xdr:row>
      <xdr:rowOff>341275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567233"/>
          <a:ext cx="698500" cy="4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106375</xdr:rowOff>
    </xdr:from>
    <xdr:to>
      <xdr:col>22</xdr:col>
      <xdr:colOff>165100</xdr:colOff>
      <xdr:row>37</xdr:row>
      <xdr:rowOff>207975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192752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1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200800</xdr:rowOff>
    </xdr:from>
    <xdr:to>
      <xdr:col>18</xdr:col>
      <xdr:colOff>177800</xdr:colOff>
      <xdr:row>34</xdr:row>
      <xdr:rowOff>299783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468250"/>
          <a:ext cx="698500" cy="9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133617</xdr:rowOff>
    </xdr:from>
    <xdr:to>
      <xdr:col>19</xdr:col>
      <xdr:colOff>38100</xdr:colOff>
      <xdr:row>37</xdr:row>
      <xdr:rowOff>235217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219994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137198</xdr:rowOff>
    </xdr:from>
    <xdr:to>
      <xdr:col>15</xdr:col>
      <xdr:colOff>101600</xdr:colOff>
      <xdr:row>37</xdr:row>
      <xdr:rowOff>238798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223575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283578</xdr:rowOff>
    </xdr:from>
    <xdr:to>
      <xdr:col>29</xdr:col>
      <xdr:colOff>177800</xdr:colOff>
      <xdr:row>35</xdr:row>
      <xdr:rowOff>42278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230255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9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222695</xdr:rowOff>
    </xdr:from>
    <xdr:to>
      <xdr:col>26</xdr:col>
      <xdr:colOff>101600</xdr:colOff>
      <xdr:row>33</xdr:row>
      <xdr:rowOff>324295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14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163022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91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290475</xdr:rowOff>
    </xdr:from>
    <xdr:to>
      <xdr:col>22</xdr:col>
      <xdr:colOff>165100</xdr:colOff>
      <xdr:row>35</xdr:row>
      <xdr:rowOff>49175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55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59352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248983</xdr:rowOff>
    </xdr:from>
    <xdr:to>
      <xdr:col>19</xdr:col>
      <xdr:colOff>38100</xdr:colOff>
      <xdr:row>35</xdr:row>
      <xdr:rowOff>7683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16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17861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2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150000</xdr:rowOff>
    </xdr:from>
    <xdr:to>
      <xdr:col>15</xdr:col>
      <xdr:colOff>101600</xdr:colOff>
      <xdr:row>34</xdr:row>
      <xdr:rowOff>251600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1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261777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182,911
180,724
973.89
108,049,599
102,949,376
4,169,637
59,006,958
105,530,800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154978</xdr:rowOff>
    </xdr:from>
    <xdr:to>
      <xdr:col>24</xdr:col>
      <xdr:colOff>63500</xdr:colOff>
      <xdr:row>31</xdr:row>
      <xdr:rowOff>27229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98478"/>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154978</xdr:rowOff>
    </xdr:from>
    <xdr:to>
      <xdr:col>19</xdr:col>
      <xdr:colOff>177800</xdr:colOff>
      <xdr:row>31</xdr:row>
      <xdr:rowOff>26772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98478"/>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26772</xdr:rowOff>
    </xdr:from>
    <xdr:to>
      <xdr:col>15</xdr:col>
      <xdr:colOff>50800</xdr:colOff>
      <xdr:row>31</xdr:row>
      <xdr:rowOff>97295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41722"/>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97295</xdr:rowOff>
    </xdr:from>
    <xdr:to>
      <xdr:col>10</xdr:col>
      <xdr:colOff>114300</xdr:colOff>
      <xdr:row>31</xdr:row>
      <xdr:rowOff>114173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1224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147879</xdr:rowOff>
    </xdr:from>
    <xdr:to>
      <xdr:col>24</xdr:col>
      <xdr:colOff>114300</xdr:colOff>
      <xdr:row>31</xdr:row>
      <xdr:rowOff>78029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9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100906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104178</xdr:rowOff>
    </xdr:from>
    <xdr:to>
      <xdr:col>20</xdr:col>
      <xdr:colOff>38100</xdr:colOff>
      <xdr:row>31</xdr:row>
      <xdr:rowOff>34328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50855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147422</xdr:rowOff>
    </xdr:from>
    <xdr:to>
      <xdr:col>15</xdr:col>
      <xdr:colOff>101600</xdr:colOff>
      <xdr:row>31</xdr:row>
      <xdr:rowOff>77572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94099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46495</xdr:rowOff>
    </xdr:from>
    <xdr:to>
      <xdr:col>10</xdr:col>
      <xdr:colOff>165100</xdr:colOff>
      <xdr:row>31</xdr:row>
      <xdr:rowOff>148095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164622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1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63373</xdr:rowOff>
    </xdr:from>
    <xdr:to>
      <xdr:col>6</xdr:col>
      <xdr:colOff>38100</xdr:colOff>
      <xdr:row>31</xdr:row>
      <xdr:rowOff>164973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10050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1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100426</xdr:rowOff>
    </xdr:from>
    <xdr:to>
      <xdr:col>24</xdr:col>
      <xdr:colOff>63500</xdr:colOff>
      <xdr:row>52</xdr:row>
      <xdr:rowOff>20965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44376"/>
          <a:ext cx="8382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20965</xdr:rowOff>
    </xdr:from>
    <xdr:to>
      <xdr:col>19</xdr:col>
      <xdr:colOff>177800</xdr:colOff>
      <xdr:row>52</xdr:row>
      <xdr:rowOff>87030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936365"/>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87030</xdr:rowOff>
    </xdr:from>
    <xdr:to>
      <xdr:col>15</xdr:col>
      <xdr:colOff>50800</xdr:colOff>
      <xdr:row>53</xdr:row>
      <xdr:rowOff>52467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002430"/>
          <a:ext cx="889000" cy="1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52467</xdr:rowOff>
    </xdr:from>
    <xdr:to>
      <xdr:col>10</xdr:col>
      <xdr:colOff>114300</xdr:colOff>
      <xdr:row>54</xdr:row>
      <xdr:rowOff>69017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139317"/>
          <a:ext cx="889000" cy="18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49626</xdr:rowOff>
    </xdr:from>
    <xdr:to>
      <xdr:col>24</xdr:col>
      <xdr:colOff>114300</xdr:colOff>
      <xdr:row>51</xdr:row>
      <xdr:rowOff>151226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7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2653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141615</xdr:rowOff>
    </xdr:from>
    <xdr:to>
      <xdr:col>20</xdr:col>
      <xdr:colOff>38100</xdr:colOff>
      <xdr:row>52</xdr:row>
      <xdr:rowOff>71765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88292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6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36230</xdr:rowOff>
    </xdr:from>
    <xdr:to>
      <xdr:col>15</xdr:col>
      <xdr:colOff>101600</xdr:colOff>
      <xdr:row>52</xdr:row>
      <xdr:rowOff>137830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154357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7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1667</xdr:rowOff>
    </xdr:from>
    <xdr:to>
      <xdr:col>10</xdr:col>
      <xdr:colOff>165100</xdr:colOff>
      <xdr:row>53</xdr:row>
      <xdr:rowOff>103267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119794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8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18217</xdr:rowOff>
    </xdr:from>
    <xdr:to>
      <xdr:col>6</xdr:col>
      <xdr:colOff>38100</xdr:colOff>
      <xdr:row>54</xdr:row>
      <xdr:rowOff>119817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2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136344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0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110630</xdr:rowOff>
    </xdr:from>
    <xdr:to>
      <xdr:col>24</xdr:col>
      <xdr:colOff>62865</xdr:colOff>
      <xdr:row>79</xdr:row>
      <xdr:rowOff>23495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626480"/>
          <a:ext cx="1270" cy="94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27322</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7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23495</xdr:rowOff>
    </xdr:from>
    <xdr:to>
      <xdr:col>24</xdr:col>
      <xdr:colOff>152400</xdr:colOff>
      <xdr:row>79</xdr:row>
      <xdr:rowOff>23495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6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57307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110630</xdr:rowOff>
    </xdr:from>
    <xdr:to>
      <xdr:col>24</xdr:col>
      <xdr:colOff>152400</xdr:colOff>
      <xdr:row>73</xdr:row>
      <xdr:rowOff>110630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62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88608</xdr:rowOff>
    </xdr:from>
    <xdr:to>
      <xdr:col>24</xdr:col>
      <xdr:colOff>63500</xdr:colOff>
      <xdr:row>73</xdr:row>
      <xdr:rowOff>110630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604458"/>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94339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5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115912</xdr:rowOff>
    </xdr:from>
    <xdr:to>
      <xdr:col>24</xdr:col>
      <xdr:colOff>114300</xdr:colOff>
      <xdr:row>78</xdr:row>
      <xdr:rowOff>46062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99466</xdr:rowOff>
    </xdr:from>
    <xdr:to>
      <xdr:col>19</xdr:col>
      <xdr:colOff>177800</xdr:colOff>
      <xdr:row>73</xdr:row>
      <xdr:rowOff>88608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443866"/>
          <a:ext cx="8890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117742</xdr:rowOff>
    </xdr:from>
    <xdr:to>
      <xdr:col>20</xdr:col>
      <xdr:colOff>38100</xdr:colOff>
      <xdr:row>78</xdr:row>
      <xdr:rowOff>47892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39019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4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26124</xdr:rowOff>
    </xdr:from>
    <xdr:to>
      <xdr:col>15</xdr:col>
      <xdr:colOff>50800</xdr:colOff>
      <xdr:row>72</xdr:row>
      <xdr:rowOff>99466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199074"/>
          <a:ext cx="889000" cy="2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122504</xdr:rowOff>
    </xdr:from>
    <xdr:to>
      <xdr:col>15</xdr:col>
      <xdr:colOff>101600</xdr:colOff>
      <xdr:row>78</xdr:row>
      <xdr:rowOff>52654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43781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4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26124</xdr:rowOff>
    </xdr:from>
    <xdr:to>
      <xdr:col>10</xdr:col>
      <xdr:colOff>114300</xdr:colOff>
      <xdr:row>75</xdr:row>
      <xdr:rowOff>164085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199074"/>
          <a:ext cx="889000" cy="8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124904</xdr:rowOff>
    </xdr:from>
    <xdr:to>
      <xdr:col>10</xdr:col>
      <xdr:colOff>165100</xdr:colOff>
      <xdr:row>78</xdr:row>
      <xdr:rowOff>55054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46181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1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160376</xdr:rowOff>
    </xdr:from>
    <xdr:to>
      <xdr:col>6</xdr:col>
      <xdr:colOff>38100</xdr:colOff>
      <xdr:row>78</xdr:row>
      <xdr:rowOff>90526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81653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59830</xdr:rowOff>
    </xdr:from>
    <xdr:to>
      <xdr:col>24</xdr:col>
      <xdr:colOff>114300</xdr:colOff>
      <xdr:row>73</xdr:row>
      <xdr:rowOff>161430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5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12857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5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37808</xdr:rowOff>
    </xdr:from>
    <xdr:to>
      <xdr:col>20</xdr:col>
      <xdr:colOff>38100</xdr:colOff>
      <xdr:row>73</xdr:row>
      <xdr:rowOff>139408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5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155935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3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48666</xdr:rowOff>
    </xdr:from>
    <xdr:to>
      <xdr:col>15</xdr:col>
      <xdr:colOff>101600</xdr:colOff>
      <xdr:row>72</xdr:row>
      <xdr:rowOff>150266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3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166793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16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146774</xdr:rowOff>
    </xdr:from>
    <xdr:to>
      <xdr:col>10</xdr:col>
      <xdr:colOff>165100</xdr:colOff>
      <xdr:row>71</xdr:row>
      <xdr:rowOff>76924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1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93451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192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113284</xdr:rowOff>
    </xdr:from>
    <xdr:to>
      <xdr:col>6</xdr:col>
      <xdr:colOff>38100</xdr:colOff>
      <xdr:row>76</xdr:row>
      <xdr:rowOff>43433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72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59961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22723</xdr:rowOff>
    </xdr:from>
    <xdr:to>
      <xdr:col>24</xdr:col>
      <xdr:colOff>63500</xdr:colOff>
      <xdr:row>97</xdr:row>
      <xdr:rowOff>169907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53373"/>
          <a:ext cx="838200" cy="1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169189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5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31671</xdr:rowOff>
    </xdr:from>
    <xdr:to>
      <xdr:col>19</xdr:col>
      <xdr:colOff>177800</xdr:colOff>
      <xdr:row>97</xdr:row>
      <xdr:rowOff>169907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62321"/>
          <a:ext cx="889000" cy="13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31671</xdr:rowOff>
    </xdr:from>
    <xdr:to>
      <xdr:col>15</xdr:col>
      <xdr:colOff>50800</xdr:colOff>
      <xdr:row>99</xdr:row>
      <xdr:rowOff>48261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62321"/>
          <a:ext cx="889000" cy="35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37912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48261</xdr:rowOff>
    </xdr:from>
    <xdr:to>
      <xdr:col>10</xdr:col>
      <xdr:colOff>114300</xdr:colOff>
      <xdr:row>99</xdr:row>
      <xdr:rowOff>122408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21811"/>
          <a:ext cx="889000" cy="7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98899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143373</xdr:rowOff>
    </xdr:from>
    <xdr:to>
      <xdr:col>24</xdr:col>
      <xdr:colOff>114300</xdr:colOff>
      <xdr:row>97</xdr:row>
      <xdr:rowOff>73523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121800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119107</xdr:rowOff>
    </xdr:from>
    <xdr:to>
      <xdr:col>20</xdr:col>
      <xdr:colOff>38100</xdr:colOff>
      <xdr:row>98</xdr:row>
      <xdr:rowOff>49257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40384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152321</xdr:rowOff>
    </xdr:from>
    <xdr:to>
      <xdr:col>15</xdr:col>
      <xdr:colOff>101600</xdr:colOff>
      <xdr:row>97</xdr:row>
      <xdr:rowOff>82471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73598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70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168911</xdr:rowOff>
    </xdr:from>
    <xdr:to>
      <xdr:col>10</xdr:col>
      <xdr:colOff>165100</xdr:colOff>
      <xdr:row>99</xdr:row>
      <xdr:rowOff>99061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90188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71608</xdr:rowOff>
    </xdr:from>
    <xdr:to>
      <xdr:col>6</xdr:col>
      <xdr:colOff>38100</xdr:colOff>
      <xdr:row>100</xdr:row>
      <xdr:rowOff>1758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164335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64012</xdr:rowOff>
    </xdr:from>
    <xdr:to>
      <xdr:col>54</xdr:col>
      <xdr:colOff>189865</xdr:colOff>
      <xdr:row>39</xdr:row>
      <xdr:rowOff>112475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236212"/>
          <a:ext cx="1270" cy="56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116302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112475</xdr:rowOff>
    </xdr:from>
    <xdr:to>
      <xdr:col>55</xdr:col>
      <xdr:colOff>88900</xdr:colOff>
      <xdr:row>39</xdr:row>
      <xdr:rowOff>112475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10689</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60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64012</xdr:rowOff>
    </xdr:from>
    <xdr:to>
      <xdr:col>55</xdr:col>
      <xdr:colOff>88900</xdr:colOff>
      <xdr:row>36</xdr:row>
      <xdr:rowOff>64012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23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24377</xdr:rowOff>
    </xdr:from>
    <xdr:to>
      <xdr:col>55</xdr:col>
      <xdr:colOff>0</xdr:colOff>
      <xdr:row>36</xdr:row>
      <xdr:rowOff>64012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196577"/>
          <a:ext cx="838200" cy="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84635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59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106208</xdr:rowOff>
    </xdr:from>
    <xdr:to>
      <xdr:col>55</xdr:col>
      <xdr:colOff>50800</xdr:colOff>
      <xdr:row>39</xdr:row>
      <xdr:rowOff>36358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62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24377</xdr:rowOff>
    </xdr:from>
    <xdr:to>
      <xdr:col>50</xdr:col>
      <xdr:colOff>114300</xdr:colOff>
      <xdr:row>36</xdr:row>
      <xdr:rowOff>82430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196577"/>
          <a:ext cx="88900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79190</xdr:rowOff>
    </xdr:from>
    <xdr:to>
      <xdr:col>50</xdr:col>
      <xdr:colOff>165100</xdr:colOff>
      <xdr:row>39</xdr:row>
      <xdr:rowOff>9340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5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467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6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111495</xdr:rowOff>
    </xdr:from>
    <xdr:to>
      <xdr:col>45</xdr:col>
      <xdr:colOff>177800</xdr:colOff>
      <xdr:row>36</xdr:row>
      <xdr:rowOff>82430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254995"/>
          <a:ext cx="889000" cy="99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136351</xdr:rowOff>
    </xdr:from>
    <xdr:to>
      <xdr:col>46</xdr:col>
      <xdr:colOff>38100</xdr:colOff>
      <xdr:row>39</xdr:row>
      <xdr:rowOff>66501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5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57628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7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111495</xdr:rowOff>
    </xdr:from>
    <xdr:to>
      <xdr:col>41</xdr:col>
      <xdr:colOff>50800</xdr:colOff>
      <xdr:row>37</xdr:row>
      <xdr:rowOff>144261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254995"/>
          <a:ext cx="889000" cy="12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45934</xdr:rowOff>
    </xdr:from>
    <xdr:to>
      <xdr:col>41</xdr:col>
      <xdr:colOff>101600</xdr:colOff>
      <xdr:row>32</xdr:row>
      <xdr:rowOff>147534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138661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62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20287</xdr:rowOff>
    </xdr:from>
    <xdr:to>
      <xdr:col>36</xdr:col>
      <xdr:colOff>165100</xdr:colOff>
      <xdr:row>39</xdr:row>
      <xdr:rowOff>121887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113014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13212</xdr:rowOff>
    </xdr:from>
    <xdr:to>
      <xdr:col>55</xdr:col>
      <xdr:colOff>50800</xdr:colOff>
      <xdr:row>36</xdr:row>
      <xdr:rowOff>114812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137689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145027</xdr:rowOff>
    </xdr:from>
    <xdr:to>
      <xdr:col>50</xdr:col>
      <xdr:colOff>165100</xdr:colOff>
      <xdr:row>36</xdr:row>
      <xdr:rowOff>75177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91704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9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31630</xdr:rowOff>
    </xdr:from>
    <xdr:to>
      <xdr:col>46</xdr:col>
      <xdr:colOff>38100</xdr:colOff>
      <xdr:row>36</xdr:row>
      <xdr:rowOff>133230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149757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60695</xdr:rowOff>
    </xdr:from>
    <xdr:to>
      <xdr:col>41</xdr:col>
      <xdr:colOff>101600</xdr:colOff>
      <xdr:row>30</xdr:row>
      <xdr:rowOff>162295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7372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49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93461</xdr:rowOff>
    </xdr:from>
    <xdr:to>
      <xdr:col>36</xdr:col>
      <xdr:colOff>165100</xdr:colOff>
      <xdr:row>38</xdr:row>
      <xdr:rowOff>23611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40138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25247</xdr:rowOff>
    </xdr:from>
    <xdr:to>
      <xdr:col>55</xdr:col>
      <xdr:colOff>0</xdr:colOff>
      <xdr:row>56</xdr:row>
      <xdr:rowOff>86113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26447"/>
          <a:ext cx="838200" cy="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160960</xdr:rowOff>
    </xdr:from>
    <xdr:to>
      <xdr:col>50</xdr:col>
      <xdr:colOff>114300</xdr:colOff>
      <xdr:row>56</xdr:row>
      <xdr:rowOff>86113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90710"/>
          <a:ext cx="889000" cy="9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160960</xdr:rowOff>
    </xdr:from>
    <xdr:to>
      <xdr:col>45</xdr:col>
      <xdr:colOff>177800</xdr:colOff>
      <xdr:row>56</xdr:row>
      <xdr:rowOff>170942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90710"/>
          <a:ext cx="889000" cy="1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22504</xdr:rowOff>
    </xdr:from>
    <xdr:to>
      <xdr:col>41</xdr:col>
      <xdr:colOff>50800</xdr:colOff>
      <xdr:row>56</xdr:row>
      <xdr:rowOff>170942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452254"/>
          <a:ext cx="889000" cy="3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145897</xdr:rowOff>
    </xdr:from>
    <xdr:to>
      <xdr:col>55</xdr:col>
      <xdr:colOff>50800</xdr:colOff>
      <xdr:row>56</xdr:row>
      <xdr:rowOff>76047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124324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35313</xdr:rowOff>
    </xdr:from>
    <xdr:to>
      <xdr:col>50</xdr:col>
      <xdr:colOff>165100</xdr:colOff>
      <xdr:row>56</xdr:row>
      <xdr:rowOff>136913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128040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110160</xdr:rowOff>
    </xdr:from>
    <xdr:to>
      <xdr:col>46</xdr:col>
      <xdr:colOff>38100</xdr:colOff>
      <xdr:row>56</xdr:row>
      <xdr:rowOff>40310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56837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120142</xdr:rowOff>
    </xdr:from>
    <xdr:to>
      <xdr:col>41</xdr:col>
      <xdr:colOff>101600</xdr:colOff>
      <xdr:row>57</xdr:row>
      <xdr:rowOff>50292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41419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143154</xdr:rowOff>
    </xdr:from>
    <xdr:to>
      <xdr:col>36</xdr:col>
      <xdr:colOff>165100</xdr:colOff>
      <xdr:row>55</xdr:row>
      <xdr:rowOff>73304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89831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1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100403</xdr:rowOff>
    </xdr:from>
    <xdr:to>
      <xdr:col>55</xdr:col>
      <xdr:colOff>0</xdr:colOff>
      <xdr:row>77</xdr:row>
      <xdr:rowOff>159702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02053"/>
          <a:ext cx="8382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159702</xdr:rowOff>
    </xdr:from>
    <xdr:to>
      <xdr:col>50</xdr:col>
      <xdr:colOff>114300</xdr:colOff>
      <xdr:row>78</xdr:row>
      <xdr:rowOff>71005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61352"/>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71005</xdr:rowOff>
    </xdr:from>
    <xdr:to>
      <xdr:col>45</xdr:col>
      <xdr:colOff>177800</xdr:colOff>
      <xdr:row>78</xdr:row>
      <xdr:rowOff>79555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44105"/>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101181</xdr:rowOff>
    </xdr:from>
    <xdr:to>
      <xdr:col>41</xdr:col>
      <xdr:colOff>50800</xdr:colOff>
      <xdr:row>78</xdr:row>
      <xdr:rowOff>79555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02831"/>
          <a:ext cx="889000" cy="14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49603</xdr:rowOff>
    </xdr:from>
    <xdr:to>
      <xdr:col>55</xdr:col>
      <xdr:colOff>50800</xdr:colOff>
      <xdr:row>77</xdr:row>
      <xdr:rowOff>151203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28030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108902</xdr:rowOff>
    </xdr:from>
    <xdr:to>
      <xdr:col>50</xdr:col>
      <xdr:colOff>165100</xdr:colOff>
      <xdr:row>78</xdr:row>
      <xdr:rowOff>39052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30179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20205</xdr:rowOff>
    </xdr:from>
    <xdr:to>
      <xdr:col>46</xdr:col>
      <xdr:colOff>38100</xdr:colOff>
      <xdr:row>78</xdr:row>
      <xdr:rowOff>121805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112932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28755</xdr:rowOff>
    </xdr:from>
    <xdr:to>
      <xdr:col>41</xdr:col>
      <xdr:colOff>101600</xdr:colOff>
      <xdr:row>78</xdr:row>
      <xdr:rowOff>130355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121482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50381</xdr:rowOff>
    </xdr:from>
    <xdr:to>
      <xdr:col>36</xdr:col>
      <xdr:colOff>165100</xdr:colOff>
      <xdr:row>77</xdr:row>
      <xdr:rowOff>151981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143108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4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43622</xdr:rowOff>
    </xdr:from>
    <xdr:to>
      <xdr:col>55</xdr:col>
      <xdr:colOff>0</xdr:colOff>
      <xdr:row>95</xdr:row>
      <xdr:rowOff>169385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31372"/>
          <a:ext cx="838200" cy="1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216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9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161874</xdr:rowOff>
    </xdr:from>
    <xdr:to>
      <xdr:col>50</xdr:col>
      <xdr:colOff>114300</xdr:colOff>
      <xdr:row>95</xdr:row>
      <xdr:rowOff>169385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106724"/>
          <a:ext cx="889000" cy="3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23992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161874</xdr:rowOff>
    </xdr:from>
    <xdr:to>
      <xdr:col>45</xdr:col>
      <xdr:colOff>177800</xdr:colOff>
      <xdr:row>95</xdr:row>
      <xdr:rowOff>148746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106724"/>
          <a:ext cx="889000" cy="3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58220</xdr:rowOff>
    </xdr:from>
    <xdr:to>
      <xdr:col>41</xdr:col>
      <xdr:colOff>50800</xdr:colOff>
      <xdr:row>95</xdr:row>
      <xdr:rowOff>148746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174520"/>
          <a:ext cx="889000" cy="2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164272</xdr:rowOff>
    </xdr:from>
    <xdr:to>
      <xdr:col>55</xdr:col>
      <xdr:colOff>50800</xdr:colOff>
      <xdr:row>95</xdr:row>
      <xdr:rowOff>94422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15699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118585</xdr:rowOff>
    </xdr:from>
    <xdr:to>
      <xdr:col>50</xdr:col>
      <xdr:colOff>165100</xdr:colOff>
      <xdr:row>96</xdr:row>
      <xdr:rowOff>48735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65262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18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111074</xdr:rowOff>
    </xdr:from>
    <xdr:to>
      <xdr:col>46</xdr:col>
      <xdr:colOff>38100</xdr:colOff>
      <xdr:row>94</xdr:row>
      <xdr:rowOff>41224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0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57751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83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97946</xdr:rowOff>
    </xdr:from>
    <xdr:to>
      <xdr:col>41</xdr:col>
      <xdr:colOff>101600</xdr:colOff>
      <xdr:row>96</xdr:row>
      <xdr:rowOff>28096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44623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7420</xdr:rowOff>
    </xdr:from>
    <xdr:to>
      <xdr:col>36</xdr:col>
      <xdr:colOff>165100</xdr:colOff>
      <xdr:row>94</xdr:row>
      <xdr:rowOff>109020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125547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8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122098</xdr:rowOff>
    </xdr:from>
    <xdr:to>
      <xdr:col>85</xdr:col>
      <xdr:colOff>127000</xdr:colOff>
      <xdr:row>36</xdr:row>
      <xdr:rowOff>47346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5779948"/>
          <a:ext cx="838200" cy="4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137736</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81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47346</xdr:rowOff>
    </xdr:from>
    <xdr:to>
      <xdr:col>81</xdr:col>
      <xdr:colOff>50800</xdr:colOff>
      <xdr:row>36</xdr:row>
      <xdr:rowOff>91465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219546"/>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103674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61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51689</xdr:rowOff>
    </xdr:from>
    <xdr:to>
      <xdr:col>76</xdr:col>
      <xdr:colOff>114300</xdr:colOff>
      <xdr:row>36</xdr:row>
      <xdr:rowOff>91465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5880989"/>
          <a:ext cx="889000" cy="3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91330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51689</xdr:rowOff>
    </xdr:from>
    <xdr:to>
      <xdr:col>71</xdr:col>
      <xdr:colOff>177800</xdr:colOff>
      <xdr:row>35</xdr:row>
      <xdr:rowOff>28601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5880989"/>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25950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35323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71298</xdr:rowOff>
    </xdr:from>
    <xdr:to>
      <xdr:col>85</xdr:col>
      <xdr:colOff>177800</xdr:colOff>
      <xdr:row>34</xdr:row>
      <xdr:rowOff>1448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57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94175</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55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167996</xdr:rowOff>
    </xdr:from>
    <xdr:to>
      <xdr:col>81</xdr:col>
      <xdr:colOff>101600</xdr:colOff>
      <xdr:row>36</xdr:row>
      <xdr:rowOff>98146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114673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40665</xdr:rowOff>
    </xdr:from>
    <xdr:to>
      <xdr:col>76</xdr:col>
      <xdr:colOff>165100</xdr:colOff>
      <xdr:row>36</xdr:row>
      <xdr:rowOff>142265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158792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59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889</xdr:rowOff>
    </xdr:from>
    <xdr:to>
      <xdr:col>72</xdr:col>
      <xdr:colOff>38100</xdr:colOff>
      <xdr:row>34</xdr:row>
      <xdr:rowOff>102489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119016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149251</xdr:rowOff>
    </xdr:from>
    <xdr:to>
      <xdr:col>67</xdr:col>
      <xdr:colOff>101600</xdr:colOff>
      <xdr:row>35</xdr:row>
      <xdr:rowOff>79401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5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95928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103673</xdr:rowOff>
    </xdr:from>
    <xdr:to>
      <xdr:col>85</xdr:col>
      <xdr:colOff>127000</xdr:colOff>
      <xdr:row>71</xdr:row>
      <xdr:rowOff>136568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276623"/>
          <a:ext cx="8382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206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103673</xdr:rowOff>
    </xdr:from>
    <xdr:to>
      <xdr:col>81</xdr:col>
      <xdr:colOff>50800</xdr:colOff>
      <xdr:row>72</xdr:row>
      <xdr:rowOff>15891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27662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103788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15891</xdr:rowOff>
    </xdr:from>
    <xdr:to>
      <xdr:col>76</xdr:col>
      <xdr:colOff>114300</xdr:colOff>
      <xdr:row>72</xdr:row>
      <xdr:rowOff>19708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360291"/>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19708</xdr:rowOff>
    </xdr:from>
    <xdr:to>
      <xdr:col>71</xdr:col>
      <xdr:colOff>177800</xdr:colOff>
      <xdr:row>73</xdr:row>
      <xdr:rowOff>56947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364108"/>
          <a:ext cx="889000" cy="20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85768</xdr:rowOff>
    </xdr:from>
    <xdr:to>
      <xdr:col>85</xdr:col>
      <xdr:colOff>177800</xdr:colOff>
      <xdr:row>72</xdr:row>
      <xdr:rowOff>15918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38795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52873</xdr:rowOff>
    </xdr:from>
    <xdr:to>
      <xdr:col>81</xdr:col>
      <xdr:colOff>101600</xdr:colOff>
      <xdr:row>71</xdr:row>
      <xdr:rowOff>154473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2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171000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00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136541</xdr:rowOff>
    </xdr:from>
    <xdr:to>
      <xdr:col>76</xdr:col>
      <xdr:colOff>165100</xdr:colOff>
      <xdr:row>72</xdr:row>
      <xdr:rowOff>66691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3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83218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140358</xdr:rowOff>
    </xdr:from>
    <xdr:to>
      <xdr:col>72</xdr:col>
      <xdr:colOff>38100</xdr:colOff>
      <xdr:row>72</xdr:row>
      <xdr:rowOff>70508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87035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0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6147</xdr:rowOff>
    </xdr:from>
    <xdr:to>
      <xdr:col>67</xdr:col>
      <xdr:colOff>101600</xdr:colOff>
      <xdr:row>73</xdr:row>
      <xdr:rowOff>107747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5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124274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29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140798</xdr:rowOff>
    </xdr:from>
    <xdr:to>
      <xdr:col>85</xdr:col>
      <xdr:colOff>127000</xdr:colOff>
      <xdr:row>95</xdr:row>
      <xdr:rowOff>30749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085648"/>
          <a:ext cx="838200" cy="2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30749</xdr:rowOff>
    </xdr:from>
    <xdr:to>
      <xdr:col>81</xdr:col>
      <xdr:colOff>50800</xdr:colOff>
      <xdr:row>95</xdr:row>
      <xdr:rowOff>86894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318499"/>
          <a:ext cx="8890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147521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86894</xdr:rowOff>
    </xdr:from>
    <xdr:to>
      <xdr:col>76</xdr:col>
      <xdr:colOff>114300</xdr:colOff>
      <xdr:row>95</xdr:row>
      <xdr:rowOff>141438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374644"/>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134305</xdr:rowOff>
    </xdr:from>
    <xdr:to>
      <xdr:col>71</xdr:col>
      <xdr:colOff>177800</xdr:colOff>
      <xdr:row>95</xdr:row>
      <xdr:rowOff>141438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250605"/>
          <a:ext cx="889000" cy="17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39301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89998</xdr:rowOff>
    </xdr:from>
    <xdr:to>
      <xdr:col>85</xdr:col>
      <xdr:colOff>177800</xdr:colOff>
      <xdr:row>94</xdr:row>
      <xdr:rowOff>20148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0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112875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8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151399</xdr:rowOff>
    </xdr:from>
    <xdr:to>
      <xdr:col>81</xdr:col>
      <xdr:colOff>101600</xdr:colOff>
      <xdr:row>95</xdr:row>
      <xdr:rowOff>81549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2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98076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0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36094</xdr:rowOff>
    </xdr:from>
    <xdr:to>
      <xdr:col>76</xdr:col>
      <xdr:colOff>165100</xdr:colOff>
      <xdr:row>95</xdr:row>
      <xdr:rowOff>137694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128821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90638</xdr:rowOff>
    </xdr:from>
    <xdr:to>
      <xdr:col>72</xdr:col>
      <xdr:colOff>38100</xdr:colOff>
      <xdr:row>96</xdr:row>
      <xdr:rowOff>20788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37315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83505</xdr:rowOff>
    </xdr:from>
    <xdr:to>
      <xdr:col>67</xdr:col>
      <xdr:colOff>101600</xdr:colOff>
      <xdr:row>95</xdr:row>
      <xdr:rowOff>13655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1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30182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97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162789</xdr:rowOff>
    </xdr:from>
    <xdr:to>
      <xdr:col>116</xdr:col>
      <xdr:colOff>63500</xdr:colOff>
      <xdr:row>37</xdr:row>
      <xdr:rowOff>165303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506439"/>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165303</xdr:rowOff>
    </xdr:from>
    <xdr:to>
      <xdr:col>111</xdr:col>
      <xdr:colOff>177800</xdr:colOff>
      <xdr:row>37</xdr:row>
      <xdr:rowOff>168504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50895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168504</xdr:rowOff>
    </xdr:from>
    <xdr:to>
      <xdr:col>107</xdr:col>
      <xdr:colOff>50800</xdr:colOff>
      <xdr:row>38</xdr:row>
      <xdr:rowOff>3454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51215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3454</xdr:rowOff>
    </xdr:from>
    <xdr:to>
      <xdr:col>102</xdr:col>
      <xdr:colOff>114300</xdr:colOff>
      <xdr:row>38</xdr:row>
      <xdr:rowOff>7341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51855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111989</xdr:rowOff>
    </xdr:from>
    <xdr:to>
      <xdr:col>116</xdr:col>
      <xdr:colOff>114300</xdr:colOff>
      <xdr:row>38</xdr:row>
      <xdr:rowOff>42139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90416</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43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114503</xdr:rowOff>
    </xdr:from>
    <xdr:to>
      <xdr:col>112</xdr:col>
      <xdr:colOff>38100</xdr:colOff>
      <xdr:row>38</xdr:row>
      <xdr:rowOff>44653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35780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117704</xdr:rowOff>
    </xdr:from>
    <xdr:to>
      <xdr:col>107</xdr:col>
      <xdr:colOff>101600</xdr:colOff>
      <xdr:row>38</xdr:row>
      <xdr:rowOff>47854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38981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124104</xdr:rowOff>
    </xdr:from>
    <xdr:to>
      <xdr:col>102</xdr:col>
      <xdr:colOff>165100</xdr:colOff>
      <xdr:row>38</xdr:row>
      <xdr:rowOff>54254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45381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127991</xdr:rowOff>
    </xdr:from>
    <xdr:to>
      <xdr:col>98</xdr:col>
      <xdr:colOff>38100</xdr:colOff>
      <xdr:row>38</xdr:row>
      <xdr:rowOff>58141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49268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69748</xdr:rowOff>
    </xdr:from>
    <xdr:to>
      <xdr:col>116</xdr:col>
      <xdr:colOff>63500</xdr:colOff>
      <xdr:row>57</xdr:row>
      <xdr:rowOff>27000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670948"/>
          <a:ext cx="8382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58242</xdr:rowOff>
    </xdr:from>
    <xdr:to>
      <xdr:col>111</xdr:col>
      <xdr:colOff>177800</xdr:colOff>
      <xdr:row>56</xdr:row>
      <xdr:rowOff>69748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487992"/>
          <a:ext cx="889000" cy="1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143587</xdr:rowOff>
    </xdr:from>
    <xdr:to>
      <xdr:col>107</xdr:col>
      <xdr:colOff>50800</xdr:colOff>
      <xdr:row>55</xdr:row>
      <xdr:rowOff>58242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230437"/>
          <a:ext cx="889000" cy="2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143129</xdr:rowOff>
    </xdr:from>
    <xdr:to>
      <xdr:col>102</xdr:col>
      <xdr:colOff>114300</xdr:colOff>
      <xdr:row>53</xdr:row>
      <xdr:rowOff>143587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058529"/>
          <a:ext cx="8890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104894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147650</xdr:rowOff>
    </xdr:from>
    <xdr:to>
      <xdr:col>116</xdr:col>
      <xdr:colOff>114300</xdr:colOff>
      <xdr:row>57</xdr:row>
      <xdr:rowOff>77800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170527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18948</xdr:rowOff>
    </xdr:from>
    <xdr:to>
      <xdr:col>112</xdr:col>
      <xdr:colOff>38100</xdr:colOff>
      <xdr:row>56</xdr:row>
      <xdr:rowOff>120548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137075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39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7442</xdr:rowOff>
    </xdr:from>
    <xdr:to>
      <xdr:col>107</xdr:col>
      <xdr:colOff>101600</xdr:colOff>
      <xdr:row>55</xdr:row>
      <xdr:rowOff>109042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4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125569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2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92787</xdr:rowOff>
    </xdr:from>
    <xdr:to>
      <xdr:col>102</xdr:col>
      <xdr:colOff>165100</xdr:colOff>
      <xdr:row>54</xdr:row>
      <xdr:rowOff>22937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17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39464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89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92329</xdr:rowOff>
    </xdr:from>
    <xdr:to>
      <xdr:col>98</xdr:col>
      <xdr:colOff>38100</xdr:colOff>
      <xdr:row>53</xdr:row>
      <xdr:rowOff>22479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00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39006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87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108724</xdr:rowOff>
    </xdr:from>
    <xdr:to>
      <xdr:col>116</xdr:col>
      <xdr:colOff>62864</xdr:colOff>
      <xdr:row>78</xdr:row>
      <xdr:rowOff>127242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624574"/>
          <a:ext cx="1269" cy="87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131069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127242</xdr:rowOff>
    </xdr:from>
    <xdr:to>
      <xdr:col>116</xdr:col>
      <xdr:colOff>152400</xdr:colOff>
      <xdr:row>78</xdr:row>
      <xdr:rowOff>127242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55401</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3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108724</xdr:rowOff>
    </xdr:from>
    <xdr:to>
      <xdr:col>116</xdr:col>
      <xdr:colOff>152400</xdr:colOff>
      <xdr:row>73</xdr:row>
      <xdr:rowOff>108724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62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165494</xdr:rowOff>
    </xdr:from>
    <xdr:to>
      <xdr:col>116</xdr:col>
      <xdr:colOff>63500</xdr:colOff>
      <xdr:row>75</xdr:row>
      <xdr:rowOff>24752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52794"/>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134611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9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156184</xdr:rowOff>
    </xdr:from>
    <xdr:to>
      <xdr:col>116</xdr:col>
      <xdr:colOff>114300</xdr:colOff>
      <xdr:row>76</xdr:row>
      <xdr:rowOff>86334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1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24752</xdr:rowOff>
    </xdr:from>
    <xdr:to>
      <xdr:col>111</xdr:col>
      <xdr:colOff>177800</xdr:colOff>
      <xdr:row>75</xdr:row>
      <xdr:rowOff>43345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8350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52896</xdr:rowOff>
    </xdr:from>
    <xdr:to>
      <xdr:col>112</xdr:col>
      <xdr:colOff>38100</xdr:colOff>
      <xdr:row>76</xdr:row>
      <xdr:rowOff>154496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145623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43345</xdr:rowOff>
    </xdr:from>
    <xdr:to>
      <xdr:col>107</xdr:col>
      <xdr:colOff>50800</xdr:colOff>
      <xdr:row>75</xdr:row>
      <xdr:rowOff>43459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0209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84213</xdr:rowOff>
    </xdr:from>
    <xdr:to>
      <xdr:col>107</xdr:col>
      <xdr:colOff>101600</xdr:colOff>
      <xdr:row>77</xdr:row>
      <xdr:rowOff>14363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5490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2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71386</xdr:rowOff>
    </xdr:from>
    <xdr:to>
      <xdr:col>102</xdr:col>
      <xdr:colOff>114300</xdr:colOff>
      <xdr:row>75</xdr:row>
      <xdr:rowOff>43459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072886"/>
          <a:ext cx="889000" cy="8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90881</xdr:rowOff>
    </xdr:from>
    <xdr:to>
      <xdr:col>102</xdr:col>
      <xdr:colOff>165100</xdr:colOff>
      <xdr:row>77</xdr:row>
      <xdr:rowOff>21031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2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12158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27293</xdr:rowOff>
    </xdr:from>
    <xdr:to>
      <xdr:col>98</xdr:col>
      <xdr:colOff>38100</xdr:colOff>
      <xdr:row>76</xdr:row>
      <xdr:rowOff>128893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114694</xdr:rowOff>
    </xdr:from>
    <xdr:to>
      <xdr:col>116</xdr:col>
      <xdr:colOff>114300</xdr:colOff>
      <xdr:row>75</xdr:row>
      <xdr:rowOff>44844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137571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145402</xdr:rowOff>
    </xdr:from>
    <xdr:to>
      <xdr:col>112</xdr:col>
      <xdr:colOff>38100</xdr:colOff>
      <xdr:row>75</xdr:row>
      <xdr:rowOff>75552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92079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163995</xdr:rowOff>
    </xdr:from>
    <xdr:to>
      <xdr:col>107</xdr:col>
      <xdr:colOff>101600</xdr:colOff>
      <xdr:row>75</xdr:row>
      <xdr:rowOff>94145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110672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164109</xdr:rowOff>
    </xdr:from>
    <xdr:to>
      <xdr:col>102</xdr:col>
      <xdr:colOff>165100</xdr:colOff>
      <xdr:row>75</xdr:row>
      <xdr:rowOff>94259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110786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20586</xdr:rowOff>
    </xdr:from>
    <xdr:to>
      <xdr:col>98</xdr:col>
      <xdr:colOff>38100</xdr:colOff>
      <xdr:row>70</xdr:row>
      <xdr:rowOff>122186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0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138713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7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・住民一人当たりの歳出総額は、</a:t>
          </a:r>
          <a:r>
            <a:rPr kumimoji="1" lang="en-US" altLang="ja-JP" sz="1300">
              <a:latin typeface="ＭＳ Ｐゴシック" panose="020B0600070205080204" pitchFamily="50" charset="-128"/>
              <a:ea typeface="ＭＳ Ｐゴシック" panose="020B0600070205080204" pitchFamily="50" charset="-128"/>
            </a:rPr>
            <a:t>562,839</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大島あさひ荘やうみてらす名立風力発電所の解体撤去などにより、前年度比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億円の増となったことから、一人当たり</a:t>
          </a:r>
          <a:r>
            <a:rPr kumimoji="1" lang="en-US" altLang="ja-JP" sz="1300">
              <a:latin typeface="ＭＳ Ｐゴシック" panose="020B0600070205080204" pitchFamily="50" charset="-128"/>
              <a:ea typeface="ＭＳ Ｐゴシック" panose="020B0600070205080204" pitchFamily="50" charset="-128"/>
            </a:rPr>
            <a:t>77,109</a:t>
          </a:r>
          <a:r>
            <a:rPr kumimoji="1" lang="ja-JP" altLang="en-US" sz="1300">
              <a:latin typeface="ＭＳ Ｐゴシック" panose="020B0600070205080204" pitchFamily="50" charset="-128"/>
              <a:ea typeface="ＭＳ Ｐゴシック" panose="020B0600070205080204" pitchFamily="50" charset="-128"/>
            </a:rPr>
            <a:t>円に増加した。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住民税非課税世帯や住民税均等割のみ課税世帯を対象に、国の交付金を活用し、給付金を支給したことなどにより、前年度比</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億円の増となったことから、一人当たり</a:t>
          </a:r>
          <a:r>
            <a:rPr kumimoji="1" lang="en-US" altLang="ja-JP" sz="1300">
              <a:latin typeface="ＭＳ Ｐゴシック" panose="020B0600070205080204" pitchFamily="50" charset="-128"/>
              <a:ea typeface="ＭＳ Ｐゴシック" panose="020B0600070205080204" pitchFamily="50" charset="-128"/>
            </a:rPr>
            <a:t>105,664</a:t>
          </a:r>
          <a:r>
            <a:rPr kumimoji="1" lang="ja-JP" altLang="en-US" sz="1300">
              <a:latin typeface="ＭＳ Ｐゴシック" panose="020B0600070205080204" pitchFamily="50" charset="-128"/>
              <a:ea typeface="ＭＳ Ｐゴシック" panose="020B0600070205080204" pitchFamily="50" charset="-128"/>
            </a:rPr>
            <a:t>円に増加した。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新上越斎場の建設工事に着手したことなどにより、普通建設事業費全体で前年度比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億円の増となった。新規整備については、一人当たり</a:t>
          </a:r>
          <a:r>
            <a:rPr kumimoji="1" lang="en-US" altLang="ja-JP" sz="1300">
              <a:latin typeface="ＭＳ Ｐゴシック" panose="020B0600070205080204" pitchFamily="50" charset="-128"/>
              <a:ea typeface="ＭＳ Ｐゴシック" panose="020B0600070205080204" pitchFamily="50" charset="-128"/>
            </a:rPr>
            <a:t>9,219</a:t>
          </a:r>
          <a:r>
            <a:rPr kumimoji="1" lang="ja-JP" altLang="en-US" sz="1300">
              <a:latin typeface="ＭＳ Ｐゴシック" panose="020B0600070205080204" pitchFamily="50" charset="-128"/>
              <a:ea typeface="ＭＳ Ｐゴシック" panose="020B0600070205080204" pitchFamily="50" charset="-128"/>
            </a:rPr>
            <a:t>円に増加したほか、更新整備については、一人当たり</a:t>
          </a:r>
          <a:r>
            <a:rPr kumimoji="1" lang="en-US" altLang="ja-JP" sz="1300">
              <a:latin typeface="ＭＳ Ｐゴシック" panose="020B0600070205080204" pitchFamily="50" charset="-128"/>
              <a:ea typeface="ＭＳ Ｐゴシック" panose="020B0600070205080204" pitchFamily="50" charset="-128"/>
            </a:rPr>
            <a:t>32,692</a:t>
          </a:r>
          <a:r>
            <a:rPr kumimoji="1" lang="ja-JP" altLang="en-US" sz="1300">
              <a:latin typeface="ＭＳ Ｐゴシック" panose="020B0600070205080204" pitchFamily="50" charset="-128"/>
              <a:ea typeface="ＭＳ Ｐゴシック" panose="020B0600070205080204" pitchFamily="50" charset="-128"/>
            </a:rPr>
            <a:t>円に増加した。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年能登半島地震により被災した公共施設の復旧などにより、前年度比</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億円の増となったことから、一人当たり</a:t>
          </a:r>
          <a:r>
            <a:rPr kumimoji="1" lang="en-US" altLang="ja-JP" sz="1300">
              <a:latin typeface="ＭＳ Ｐゴシック" panose="020B0600070205080204" pitchFamily="50" charset="-128"/>
              <a:ea typeface="ＭＳ Ｐゴシック" panose="020B0600070205080204" pitchFamily="50" charset="-128"/>
            </a:rPr>
            <a:t>3,827</a:t>
          </a:r>
          <a:r>
            <a:rPr kumimoji="1" lang="ja-JP" altLang="en-US" sz="1300">
              <a:latin typeface="ＭＳ Ｐゴシック" panose="020B0600070205080204" pitchFamily="50" charset="-128"/>
              <a:ea typeface="ＭＳ Ｐゴシック" panose="020B0600070205080204" pitchFamily="50" charset="-128"/>
            </a:rPr>
            <a:t>円に増加した。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前年度に第三セクター等改革推進債の一部を償還したことなどにより、前年度比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億円の減となったことから、一人当たり</a:t>
          </a:r>
          <a:r>
            <a:rPr kumimoji="1" lang="en-US" altLang="ja-JP" sz="1300">
              <a:latin typeface="ＭＳ Ｐゴシック" panose="020B0600070205080204" pitchFamily="50" charset="-128"/>
              <a:ea typeface="ＭＳ Ｐゴシック" panose="020B0600070205080204" pitchFamily="50" charset="-128"/>
            </a:rPr>
            <a:t>72,637</a:t>
          </a:r>
          <a:r>
            <a:rPr kumimoji="1" lang="ja-JP" altLang="en-US" sz="1300">
              <a:latin typeface="ＭＳ Ｐゴシック" panose="020B0600070205080204" pitchFamily="50" charset="-128"/>
              <a:ea typeface="ＭＳ Ｐゴシック" panose="020B0600070205080204" pitchFamily="50" charset="-128"/>
            </a:rPr>
            <a:t>円に減少した。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182,911
180,724
973.89
108,049,599
102,949,376
4,169,637
59,006,958
105,530,800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83979</xdr:rowOff>
    </xdr:from>
    <xdr:to>
      <xdr:col>24</xdr:col>
      <xdr:colOff>63500</xdr:colOff>
      <xdr:row>32</xdr:row>
      <xdr:rowOff>112554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3797300" y="557037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83979</xdr:rowOff>
    </xdr:from>
    <xdr:to>
      <xdr:col>19</xdr:col>
      <xdr:colOff>177800</xdr:colOff>
      <xdr:row>32</xdr:row>
      <xdr:rowOff>153988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5570379"/>
          <a:ext cx="8890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153988</xdr:rowOff>
    </xdr:from>
    <xdr:to>
      <xdr:col>15</xdr:col>
      <xdr:colOff>50800</xdr:colOff>
      <xdr:row>33</xdr:row>
      <xdr:rowOff>132556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5640388"/>
          <a:ext cx="889000" cy="1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132556</xdr:rowOff>
    </xdr:from>
    <xdr:to>
      <xdr:col>10</xdr:col>
      <xdr:colOff>114300</xdr:colOff>
      <xdr:row>34</xdr:row>
      <xdr:rowOff>55404</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flipV="1">
          <a:off x="1130300" y="5790406"/>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61754</xdr:rowOff>
    </xdr:from>
    <xdr:to>
      <xdr:col>24</xdr:col>
      <xdr:colOff>114300</xdr:colOff>
      <xdr:row>32</xdr:row>
      <xdr:rowOff>163354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5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84631</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3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33179</xdr:rowOff>
    </xdr:from>
    <xdr:to>
      <xdr:col>20</xdr:col>
      <xdr:colOff>38100</xdr:colOff>
      <xdr:row>32</xdr:row>
      <xdr:rowOff>134779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55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151306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2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103188</xdr:rowOff>
    </xdr:from>
    <xdr:to>
      <xdr:col>15</xdr:col>
      <xdr:colOff>101600</xdr:colOff>
      <xdr:row>33</xdr:row>
      <xdr:rowOff>33338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5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49865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36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81756</xdr:rowOff>
    </xdr:from>
    <xdr:to>
      <xdr:col>10</xdr:col>
      <xdr:colOff>165100</xdr:colOff>
      <xdr:row>34</xdr:row>
      <xdr:rowOff>11906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7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28433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51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4604</xdr:rowOff>
    </xdr:from>
    <xdr:to>
      <xdr:col>6</xdr:col>
      <xdr:colOff>38100</xdr:colOff>
      <xdr:row>34</xdr:row>
      <xdr:rowOff>106204</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8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122731</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60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総務費グラフ枠">
          <a:extLst>
            <a:ext uri="{FF2B5EF4-FFF2-40B4-BE49-F238E27FC236}">
              <a16:creationId xmlns:a16="http://schemas.microsoft.com/office/drawing/2014/main" id="{00000000-0008-0000-07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111822</xdr:rowOff>
    </xdr:from>
    <xdr:to>
      <xdr:col>24</xdr:col>
      <xdr:colOff>62865</xdr:colOff>
      <xdr:row>59</xdr:row>
      <xdr:rowOff>158467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4633595" y="9713022"/>
          <a:ext cx="1270" cy="56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162294</xdr:rowOff>
    </xdr:from>
    <xdr:ext cx="534377" cy="259045"/>
    <xdr:sp macro="" textlink="">
      <xdr:nvSpPr>
        <xdr:cNvPr id="121" name="総務費最小値テキスト">
          <a:extLst>
            <a:ext uri="{FF2B5EF4-FFF2-40B4-BE49-F238E27FC236}">
              <a16:creationId xmlns:a16="http://schemas.microsoft.com/office/drawing/2014/main" id="{00000000-0008-0000-0700-000079000000}"/>
            </a:ext>
          </a:extLst>
        </xdr:cNvPr>
        <xdr:cNvSpPr txBox="1"/>
      </xdr:nvSpPr>
      <xdr:spPr>
        <a:xfrm>
          <a:off x="4686300" y="1027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158467</xdr:rowOff>
    </xdr:from>
    <xdr:to>
      <xdr:col>24</xdr:col>
      <xdr:colOff>152400</xdr:colOff>
      <xdr:row>59</xdr:row>
      <xdr:rowOff>158467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10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58499</xdr:rowOff>
    </xdr:from>
    <xdr:ext cx="534377" cy="259045"/>
    <xdr:sp macro="" textlink="">
      <xdr:nvSpPr>
        <xdr:cNvPr id="123" name="総務費最大値テキスト">
          <a:extLst>
            <a:ext uri="{FF2B5EF4-FFF2-40B4-BE49-F238E27FC236}">
              <a16:creationId xmlns:a16="http://schemas.microsoft.com/office/drawing/2014/main" id="{00000000-0008-0000-0700-00007B000000}"/>
            </a:ext>
          </a:extLst>
        </xdr:cNvPr>
        <xdr:cNvSpPr txBox="1"/>
      </xdr:nvSpPr>
      <xdr:spPr>
        <a:xfrm>
          <a:off x="4686300" y="94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111822</xdr:rowOff>
    </xdr:from>
    <xdr:to>
      <xdr:col>24</xdr:col>
      <xdr:colOff>152400</xdr:colOff>
      <xdr:row>56</xdr:row>
      <xdr:rowOff>111822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4546600" y="97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83878</xdr:rowOff>
    </xdr:from>
    <xdr:to>
      <xdr:col>24</xdr:col>
      <xdr:colOff>63500</xdr:colOff>
      <xdr:row>57</xdr:row>
      <xdr:rowOff>104518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3797300" y="9856528"/>
          <a:ext cx="8382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33211</xdr:rowOff>
    </xdr:from>
    <xdr:ext cx="534377" cy="259045"/>
    <xdr:sp macro="" textlink="">
      <xdr:nvSpPr>
        <xdr:cNvPr id="126" name="総務費平均値テキスト">
          <a:extLst>
            <a:ext uri="{FF2B5EF4-FFF2-40B4-BE49-F238E27FC236}">
              <a16:creationId xmlns:a16="http://schemas.microsoft.com/office/drawing/2014/main" id="{00000000-0008-0000-0700-00007E000000}"/>
            </a:ext>
          </a:extLst>
        </xdr:cNvPr>
        <xdr:cNvSpPr txBox="1"/>
      </xdr:nvSpPr>
      <xdr:spPr>
        <a:xfrm>
          <a:off x="4686300" y="9977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54784</xdr:rowOff>
    </xdr:from>
    <xdr:to>
      <xdr:col>24</xdr:col>
      <xdr:colOff>114300</xdr:colOff>
      <xdr:row>58</xdr:row>
      <xdr:rowOff>156384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4584700" y="999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104518</xdr:rowOff>
    </xdr:from>
    <xdr:to>
      <xdr:col>19</xdr:col>
      <xdr:colOff>177800</xdr:colOff>
      <xdr:row>57</xdr:row>
      <xdr:rowOff>122936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908300" y="9877168"/>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52672</xdr:rowOff>
    </xdr:from>
    <xdr:to>
      <xdr:col>20</xdr:col>
      <xdr:colOff>38100</xdr:colOff>
      <xdr:row>58</xdr:row>
      <xdr:rowOff>154272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3746500" y="999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145399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530111" y="100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42382</xdr:rowOff>
    </xdr:from>
    <xdr:to>
      <xdr:col>15</xdr:col>
      <xdr:colOff>50800</xdr:colOff>
      <xdr:row>57</xdr:row>
      <xdr:rowOff>122936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2019300" y="8786332"/>
          <a:ext cx="889000" cy="110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63438</xdr:rowOff>
    </xdr:from>
    <xdr:to>
      <xdr:col>15</xdr:col>
      <xdr:colOff>101600</xdr:colOff>
      <xdr:row>58</xdr:row>
      <xdr:rowOff>165038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2857500" y="1000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156165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641111" y="101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42382</xdr:rowOff>
    </xdr:from>
    <xdr:to>
      <xdr:col>10</xdr:col>
      <xdr:colOff>114300</xdr:colOff>
      <xdr:row>57</xdr:row>
      <xdr:rowOff>104746</xdr:rowOff>
    </xdr:to>
    <xdr:cxnSp macro="">
      <xdr:nvCxnSpPr>
        <xdr:cNvPr id="134" name="直線コネクタ 133">
          <a:extLst>
            <a:ext uri="{FF2B5EF4-FFF2-40B4-BE49-F238E27FC236}">
              <a16:creationId xmlns:a16="http://schemas.microsoft.com/office/drawing/2014/main" id="{00000000-0008-0000-0700-000086000000}"/>
            </a:ext>
          </a:extLst>
        </xdr:cNvPr>
        <xdr:cNvCxnSpPr/>
      </xdr:nvCxnSpPr>
      <xdr:spPr>
        <a:xfrm flipV="1">
          <a:off x="1130300" y="8786332"/>
          <a:ext cx="889000" cy="10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59682</xdr:rowOff>
    </xdr:from>
    <xdr:to>
      <xdr:col>10</xdr:col>
      <xdr:colOff>165100</xdr:colOff>
      <xdr:row>52</xdr:row>
      <xdr:rowOff>161282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9685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152409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719795" y="90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118835</xdr:rowOff>
    </xdr:from>
    <xdr:to>
      <xdr:col>6</xdr:col>
      <xdr:colOff>38100</xdr:colOff>
      <xdr:row>59</xdr:row>
      <xdr:rowOff>48985</xdr:rowOff>
    </xdr:to>
    <xdr:sp macro="" textlink="">
      <xdr:nvSpPr>
        <xdr:cNvPr id="137" name="フローチャート: 判断 136">
          <a:extLst>
            <a:ext uri="{FF2B5EF4-FFF2-40B4-BE49-F238E27FC236}">
              <a16:creationId xmlns:a16="http://schemas.microsoft.com/office/drawing/2014/main" id="{00000000-0008-0000-0700-000089000000}"/>
            </a:ext>
          </a:extLst>
        </xdr:cNvPr>
        <xdr:cNvSpPr/>
      </xdr:nvSpPr>
      <xdr:spPr>
        <a:xfrm>
          <a:off x="1079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40112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63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33078</xdr:rowOff>
    </xdr:from>
    <xdr:to>
      <xdr:col>24</xdr:col>
      <xdr:colOff>114300</xdr:colOff>
      <xdr:row>57</xdr:row>
      <xdr:rowOff>134678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4584700" y="98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55955</xdr:rowOff>
    </xdr:from>
    <xdr:ext cx="534377" cy="259045"/>
    <xdr:sp macro="" textlink="">
      <xdr:nvSpPr>
        <xdr:cNvPr id="145" name="総務費該当値テキスト">
          <a:extLst>
            <a:ext uri="{FF2B5EF4-FFF2-40B4-BE49-F238E27FC236}">
              <a16:creationId xmlns:a16="http://schemas.microsoft.com/office/drawing/2014/main" id="{00000000-0008-0000-0700-000091000000}"/>
            </a:ext>
          </a:extLst>
        </xdr:cNvPr>
        <xdr:cNvSpPr txBox="1"/>
      </xdr:nvSpPr>
      <xdr:spPr>
        <a:xfrm>
          <a:off x="4686300" y="965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53718</xdr:rowOff>
    </xdr:from>
    <xdr:to>
      <xdr:col>20</xdr:col>
      <xdr:colOff>38100</xdr:colOff>
      <xdr:row>57</xdr:row>
      <xdr:rowOff>155318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3746500" y="98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3530111" y="96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72136</xdr:rowOff>
    </xdr:from>
    <xdr:to>
      <xdr:col>15</xdr:col>
      <xdr:colOff>101600</xdr:colOff>
      <xdr:row>58</xdr:row>
      <xdr:rowOff>2286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2857500" y="98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18813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2641111" y="9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163032</xdr:rowOff>
    </xdr:from>
    <xdr:to>
      <xdr:col>10</xdr:col>
      <xdr:colOff>165100</xdr:colOff>
      <xdr:row>51</xdr:row>
      <xdr:rowOff>93182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968500" y="87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109709</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1719795" y="85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53946</xdr:rowOff>
    </xdr:from>
    <xdr:to>
      <xdr:col>6</xdr:col>
      <xdr:colOff>38100</xdr:colOff>
      <xdr:row>57</xdr:row>
      <xdr:rowOff>155546</xdr:rowOff>
    </xdr:to>
    <xdr:sp macro="" textlink="">
      <xdr:nvSpPr>
        <xdr:cNvPr id="152" name="楕円 151">
          <a:extLst>
            <a:ext uri="{FF2B5EF4-FFF2-40B4-BE49-F238E27FC236}">
              <a16:creationId xmlns:a16="http://schemas.microsoft.com/office/drawing/2014/main" id="{00000000-0008-0000-0700-000098000000}"/>
            </a:ext>
          </a:extLst>
        </xdr:cNvPr>
        <xdr:cNvSpPr/>
      </xdr:nvSpPr>
      <xdr:spPr>
        <a:xfrm>
          <a:off x="1079500" y="9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623</xdr:rowOff>
    </xdr:from>
    <xdr:ext cx="534377"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863111" y="96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7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9" name="民生費グラフ枠">
          <a:extLst>
            <a:ext uri="{FF2B5EF4-FFF2-40B4-BE49-F238E27FC236}">
              <a16:creationId xmlns:a16="http://schemas.microsoft.com/office/drawing/2014/main" id="{00000000-0008-0000-0700-0000B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81" name="民生費最小値テキスト">
          <a:extLst>
            <a:ext uri="{FF2B5EF4-FFF2-40B4-BE49-F238E27FC236}">
              <a16:creationId xmlns:a16="http://schemas.microsoft.com/office/drawing/2014/main" id="{00000000-0008-0000-0700-0000B5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3" name="民生費最大値テキスト">
          <a:extLst>
            <a:ext uri="{FF2B5EF4-FFF2-40B4-BE49-F238E27FC236}">
              <a16:creationId xmlns:a16="http://schemas.microsoft.com/office/drawing/2014/main" id="{00000000-0008-0000-0700-0000B7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97262</xdr:rowOff>
    </xdr:from>
    <xdr:to>
      <xdr:col>24</xdr:col>
      <xdr:colOff>63500</xdr:colOff>
      <xdr:row>76</xdr:row>
      <xdr:rowOff>170985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3797300" y="12956012"/>
          <a:ext cx="838200" cy="24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133818</xdr:rowOff>
    </xdr:from>
    <xdr:ext cx="599010" cy="259045"/>
    <xdr:sp macro="" textlink="">
      <xdr:nvSpPr>
        <xdr:cNvPr id="186" name="民生費平均値テキスト">
          <a:extLst>
            <a:ext uri="{FF2B5EF4-FFF2-40B4-BE49-F238E27FC236}">
              <a16:creationId xmlns:a16="http://schemas.microsoft.com/office/drawing/2014/main" id="{00000000-0008-0000-0700-0000BA000000}"/>
            </a:ext>
          </a:extLst>
        </xdr:cNvPr>
        <xdr:cNvSpPr txBox="1"/>
      </xdr:nvSpPr>
      <xdr:spPr>
        <a:xfrm>
          <a:off x="4686300" y="12992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48831</xdr:rowOff>
    </xdr:from>
    <xdr:to>
      <xdr:col>19</xdr:col>
      <xdr:colOff>177800</xdr:colOff>
      <xdr:row>76</xdr:row>
      <xdr:rowOff>170985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908300" y="13079031"/>
          <a:ext cx="889000" cy="1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51275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497795" y="132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48831</xdr:rowOff>
    </xdr:from>
    <xdr:to>
      <xdr:col>15</xdr:col>
      <xdr:colOff>50800</xdr:colOff>
      <xdr:row>78</xdr:row>
      <xdr:rowOff>115926</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2019300" y="13079031"/>
          <a:ext cx="889000" cy="4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115926</xdr:rowOff>
    </xdr:from>
    <xdr:to>
      <xdr:col>10</xdr:col>
      <xdr:colOff>114300</xdr:colOff>
      <xdr:row>78</xdr:row>
      <xdr:rowOff>133756</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flipV="1">
          <a:off x="1130300" y="13489026"/>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7" name="フローチャート: 判断 196">
          <a:extLst>
            <a:ext uri="{FF2B5EF4-FFF2-40B4-BE49-F238E27FC236}">
              <a16:creationId xmlns:a16="http://schemas.microsoft.com/office/drawing/2014/main" id="{00000000-0008-0000-0700-0000C5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46462</xdr:rowOff>
    </xdr:from>
    <xdr:to>
      <xdr:col>24</xdr:col>
      <xdr:colOff>114300</xdr:colOff>
      <xdr:row>75</xdr:row>
      <xdr:rowOff>148062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4584700" y="12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69339</xdr:rowOff>
    </xdr:from>
    <xdr:ext cx="599010" cy="259045"/>
    <xdr:sp macro="" textlink="">
      <xdr:nvSpPr>
        <xdr:cNvPr id="205" name="民生費該当値テキスト">
          <a:extLst>
            <a:ext uri="{FF2B5EF4-FFF2-40B4-BE49-F238E27FC236}">
              <a16:creationId xmlns:a16="http://schemas.microsoft.com/office/drawing/2014/main" id="{00000000-0008-0000-0700-0000CD000000}"/>
            </a:ext>
          </a:extLst>
        </xdr:cNvPr>
        <xdr:cNvSpPr txBox="1"/>
      </xdr:nvSpPr>
      <xdr:spPr>
        <a:xfrm>
          <a:off x="4686300" y="127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120185</xdr:rowOff>
    </xdr:from>
    <xdr:to>
      <xdr:col>20</xdr:col>
      <xdr:colOff>38100</xdr:colOff>
      <xdr:row>77</xdr:row>
      <xdr:rowOff>50335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3746500" y="131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66863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3497795" y="1292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169481</xdr:rowOff>
    </xdr:from>
    <xdr:to>
      <xdr:col>15</xdr:col>
      <xdr:colOff>101600</xdr:colOff>
      <xdr:row>76</xdr:row>
      <xdr:rowOff>99631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2857500" y="130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116158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608795" y="1280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65126</xdr:rowOff>
    </xdr:from>
    <xdr:to>
      <xdr:col>10</xdr:col>
      <xdr:colOff>165100</xdr:colOff>
      <xdr:row>78</xdr:row>
      <xdr:rowOff>166726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968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11803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1719795" y="1321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82956</xdr:rowOff>
    </xdr:from>
    <xdr:to>
      <xdr:col>6</xdr:col>
      <xdr:colOff>38100</xdr:colOff>
      <xdr:row>79</xdr:row>
      <xdr:rowOff>13106</xdr:rowOff>
    </xdr:to>
    <xdr:sp macro="" textlink="">
      <xdr:nvSpPr>
        <xdr:cNvPr id="212" name="楕円 211">
          <a:extLst>
            <a:ext uri="{FF2B5EF4-FFF2-40B4-BE49-F238E27FC236}">
              <a16:creationId xmlns:a16="http://schemas.microsoft.com/office/drawing/2014/main" id="{00000000-0008-0000-0700-0000D4000000}"/>
            </a:ext>
          </a:extLst>
        </xdr:cNvPr>
        <xdr:cNvSpPr/>
      </xdr:nvSpPr>
      <xdr:spPr>
        <a:xfrm>
          <a:off x="1079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29633</xdr:rowOff>
    </xdr:from>
    <xdr:ext cx="599010"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830795" y="132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84417</xdr:rowOff>
    </xdr:from>
    <xdr:to>
      <xdr:col>24</xdr:col>
      <xdr:colOff>63500</xdr:colOff>
      <xdr:row>96</xdr:row>
      <xdr:rowOff>64300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372167"/>
          <a:ext cx="8382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71899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531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107353</xdr:rowOff>
    </xdr:from>
    <xdr:to>
      <xdr:col>19</xdr:col>
      <xdr:colOff>177800</xdr:colOff>
      <xdr:row>96</xdr:row>
      <xdr:rowOff>64300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395103"/>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149508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107353</xdr:rowOff>
    </xdr:from>
    <xdr:to>
      <xdr:col>15</xdr:col>
      <xdr:colOff>50800</xdr:colOff>
      <xdr:row>97</xdr:row>
      <xdr:rowOff>160274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395103"/>
          <a:ext cx="889000" cy="3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99504</xdr:rowOff>
    </xdr:from>
    <xdr:to>
      <xdr:col>10</xdr:col>
      <xdr:colOff>114300</xdr:colOff>
      <xdr:row>97</xdr:row>
      <xdr:rowOff>160274</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730154"/>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93615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39819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33617</xdr:rowOff>
    </xdr:from>
    <xdr:to>
      <xdr:col>24</xdr:col>
      <xdr:colOff>114300</xdr:colOff>
      <xdr:row>95</xdr:row>
      <xdr:rowOff>135217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3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56494</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1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13500</xdr:rowOff>
    </xdr:from>
    <xdr:to>
      <xdr:col>20</xdr:col>
      <xdr:colOff>38100</xdr:colOff>
      <xdr:row>96</xdr:row>
      <xdr:rowOff>115100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4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131627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2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56553</xdr:rowOff>
    </xdr:from>
    <xdr:to>
      <xdr:col>15</xdr:col>
      <xdr:colOff>101600</xdr:colOff>
      <xdr:row>95</xdr:row>
      <xdr:rowOff>158153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3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3230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1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109474</xdr:rowOff>
    </xdr:from>
    <xdr:to>
      <xdr:col>10</xdr:col>
      <xdr:colOff>165100</xdr:colOff>
      <xdr:row>98</xdr:row>
      <xdr:rowOff>39624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56151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5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48704</xdr:rowOff>
    </xdr:from>
    <xdr:to>
      <xdr:col>6</xdr:col>
      <xdr:colOff>38100</xdr:colOff>
      <xdr:row>97</xdr:row>
      <xdr:rowOff>150304</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166831</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4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67310</xdr:rowOff>
    </xdr:from>
    <xdr:to>
      <xdr:col>54</xdr:col>
      <xdr:colOff>189865</xdr:colOff>
      <xdr:row>38</xdr:row>
      <xdr:rowOff>159294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382260"/>
          <a:ext cx="127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163121</xdr:rowOff>
    </xdr:from>
    <xdr:ext cx="378565"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159294</xdr:rowOff>
    </xdr:from>
    <xdr:to>
      <xdr:col>55</xdr:col>
      <xdr:colOff>88900</xdr:colOff>
      <xdr:row>38</xdr:row>
      <xdr:rowOff>159294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67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13987</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67310</xdr:rowOff>
    </xdr:from>
    <xdr:to>
      <xdr:col>55</xdr:col>
      <xdr:colOff>88900</xdr:colOff>
      <xdr:row>31</xdr:row>
      <xdr:rowOff>67310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38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155484</xdr:rowOff>
    </xdr:from>
    <xdr:to>
      <xdr:col>55</xdr:col>
      <xdr:colOff>0</xdr:colOff>
      <xdr:row>34</xdr:row>
      <xdr:rowOff>63500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9639300" y="5813334"/>
          <a:ext cx="8382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71137</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0718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92710</xdr:rowOff>
    </xdr:from>
    <xdr:to>
      <xdr:col>55</xdr:col>
      <xdr:colOff>50800</xdr:colOff>
      <xdr:row>36</xdr:row>
      <xdr:rowOff>22860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49893</xdr:rowOff>
    </xdr:from>
    <xdr:to>
      <xdr:col>50</xdr:col>
      <xdr:colOff>114300</xdr:colOff>
      <xdr:row>34</xdr:row>
      <xdr:rowOff>63500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57077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65496</xdr:rowOff>
    </xdr:from>
    <xdr:to>
      <xdr:col>50</xdr:col>
      <xdr:colOff>165100</xdr:colOff>
      <xdr:row>35</xdr:row>
      <xdr:rowOff>167096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06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158223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157661</xdr:rowOff>
    </xdr:from>
    <xdr:to>
      <xdr:col>45</xdr:col>
      <xdr:colOff>177800</xdr:colOff>
      <xdr:row>33</xdr:row>
      <xdr:rowOff>49893</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5472611"/>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110127</xdr:rowOff>
    </xdr:from>
    <xdr:to>
      <xdr:col>46</xdr:col>
      <xdr:colOff>38100</xdr:colOff>
      <xdr:row>34</xdr:row>
      <xdr:rowOff>40277</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576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31404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586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127181</xdr:rowOff>
    </xdr:from>
    <xdr:to>
      <xdr:col>41</xdr:col>
      <xdr:colOff>50800</xdr:colOff>
      <xdr:row>31</xdr:row>
      <xdr:rowOff>157661</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5099231"/>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56243</xdr:rowOff>
    </xdr:from>
    <xdr:to>
      <xdr:col>41</xdr:col>
      <xdr:colOff>101600</xdr:colOff>
      <xdr:row>34</xdr:row>
      <xdr:rowOff>157843</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58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148970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5978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27940</xdr:rowOff>
    </xdr:from>
    <xdr:to>
      <xdr:col>36</xdr:col>
      <xdr:colOff>165100</xdr:colOff>
      <xdr:row>34</xdr:row>
      <xdr:rowOff>129540</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120667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104684</xdr:rowOff>
    </xdr:from>
    <xdr:to>
      <xdr:col>55</xdr:col>
      <xdr:colOff>50800</xdr:colOff>
      <xdr:row>34</xdr:row>
      <xdr:rowOff>34834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5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127561</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561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xdr:rowOff>
    </xdr:from>
    <xdr:to>
      <xdr:col>50</xdr:col>
      <xdr:colOff>165100</xdr:colOff>
      <xdr:row>34</xdr:row>
      <xdr:rowOff>114300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130827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561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170543</xdr:rowOff>
    </xdr:from>
    <xdr:to>
      <xdr:col>46</xdr:col>
      <xdr:colOff>38100</xdr:colOff>
      <xdr:row>33</xdr:row>
      <xdr:rowOff>100693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5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117220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543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106861</xdr:rowOff>
    </xdr:from>
    <xdr:to>
      <xdr:col>41</xdr:col>
      <xdr:colOff>101600</xdr:colOff>
      <xdr:row>32</xdr:row>
      <xdr:rowOff>37011</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5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53538</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26428" y="51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76381</xdr:rowOff>
    </xdr:from>
    <xdr:to>
      <xdr:col>36</xdr:col>
      <xdr:colOff>165100</xdr:colOff>
      <xdr:row>30</xdr:row>
      <xdr:rowOff>6531</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5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23058</xdr:rowOff>
    </xdr:from>
    <xdr:ext cx="469744"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37428" y="48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45654</xdr:rowOff>
    </xdr:from>
    <xdr:to>
      <xdr:col>55</xdr:col>
      <xdr:colOff>0</xdr:colOff>
      <xdr:row>51</xdr:row>
      <xdr:rowOff>149896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8789604"/>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149896</xdr:rowOff>
    </xdr:from>
    <xdr:to>
      <xdr:col>50</xdr:col>
      <xdr:colOff>114300</xdr:colOff>
      <xdr:row>51</xdr:row>
      <xdr:rowOff>165943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8893846"/>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117345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165943</xdr:rowOff>
    </xdr:from>
    <xdr:to>
      <xdr:col>45</xdr:col>
      <xdr:colOff>177800</xdr:colOff>
      <xdr:row>51</xdr:row>
      <xdr:rowOff>167406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8909893"/>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155519</xdr:rowOff>
    </xdr:from>
    <xdr:to>
      <xdr:col>41</xdr:col>
      <xdr:colOff>50800</xdr:colOff>
      <xdr:row>51</xdr:row>
      <xdr:rowOff>167406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889946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121825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125163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166304</xdr:rowOff>
    </xdr:from>
    <xdr:to>
      <xdr:col>55</xdr:col>
      <xdr:colOff>50800</xdr:colOff>
      <xdr:row>51</xdr:row>
      <xdr:rowOff>96454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87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119331</xdr:rowOff>
    </xdr:from>
    <xdr:ext cx="534377"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869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99096</xdr:rowOff>
    </xdr:from>
    <xdr:to>
      <xdr:col>50</xdr:col>
      <xdr:colOff>165100</xdr:colOff>
      <xdr:row>52</xdr:row>
      <xdr:rowOff>29246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88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45773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372111" y="86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115143</xdr:rowOff>
    </xdr:from>
    <xdr:to>
      <xdr:col>46</xdr:col>
      <xdr:colOff>38100</xdr:colOff>
      <xdr:row>52</xdr:row>
      <xdr:rowOff>45293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8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61820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483111" y="86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116606</xdr:rowOff>
    </xdr:from>
    <xdr:to>
      <xdr:col>41</xdr:col>
      <xdr:colOff>101600</xdr:colOff>
      <xdr:row>52</xdr:row>
      <xdr:rowOff>46756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88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63283</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863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104719</xdr:rowOff>
    </xdr:from>
    <xdr:to>
      <xdr:col>36</xdr:col>
      <xdr:colOff>165100</xdr:colOff>
      <xdr:row>52</xdr:row>
      <xdr:rowOff>34869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88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51396</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05111" y="86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165036</xdr:rowOff>
    </xdr:from>
    <xdr:to>
      <xdr:col>54</xdr:col>
      <xdr:colOff>189865</xdr:colOff>
      <xdr:row>78</xdr:row>
      <xdr:rowOff>144348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509436"/>
          <a:ext cx="1270" cy="100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2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144348</xdr:rowOff>
    </xdr:from>
    <xdr:to>
      <xdr:col>55</xdr:col>
      <xdr:colOff>88900</xdr:colOff>
      <xdr:row>78</xdr:row>
      <xdr:rowOff>144348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1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111713</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2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165036</xdr:rowOff>
    </xdr:from>
    <xdr:to>
      <xdr:col>55</xdr:col>
      <xdr:colOff>88900</xdr:colOff>
      <xdr:row>72</xdr:row>
      <xdr:rowOff>165036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5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46165</xdr:rowOff>
    </xdr:from>
    <xdr:to>
      <xdr:col>55</xdr:col>
      <xdr:colOff>0</xdr:colOff>
      <xdr:row>72</xdr:row>
      <xdr:rowOff>165036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2219115"/>
          <a:ext cx="838200" cy="2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115143</xdr:rowOff>
    </xdr:from>
    <xdr:ext cx="469744"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4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136716</xdr:rowOff>
    </xdr:from>
    <xdr:to>
      <xdr:col>55</xdr:col>
      <xdr:colOff>50800</xdr:colOff>
      <xdr:row>77</xdr:row>
      <xdr:rowOff>66866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39345</xdr:rowOff>
    </xdr:from>
    <xdr:to>
      <xdr:col>50</xdr:col>
      <xdr:colOff>114300</xdr:colOff>
      <xdr:row>71</xdr:row>
      <xdr:rowOff>46165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221229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94157</xdr:rowOff>
    </xdr:from>
    <xdr:to>
      <xdr:col>50</xdr:col>
      <xdr:colOff>165100</xdr:colOff>
      <xdr:row>77</xdr:row>
      <xdr:rowOff>24307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39345</xdr:rowOff>
    </xdr:from>
    <xdr:to>
      <xdr:col>45</xdr:col>
      <xdr:colOff>177800</xdr:colOff>
      <xdr:row>71</xdr:row>
      <xdr:rowOff>166827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2212295"/>
          <a:ext cx="889000" cy="1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111761</xdr:rowOff>
    </xdr:from>
    <xdr:to>
      <xdr:col>46</xdr:col>
      <xdr:colOff>38100</xdr:colOff>
      <xdr:row>77</xdr:row>
      <xdr:rowOff>41911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33038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166827</xdr:rowOff>
    </xdr:from>
    <xdr:to>
      <xdr:col>41</xdr:col>
      <xdr:colOff>50800</xdr:colOff>
      <xdr:row>73</xdr:row>
      <xdr:rowOff>16561</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339777"/>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151612</xdr:rowOff>
    </xdr:from>
    <xdr:to>
      <xdr:col>41</xdr:col>
      <xdr:colOff>101600</xdr:colOff>
      <xdr:row>76</xdr:row>
      <xdr:rowOff>81762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72889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28473</xdr:rowOff>
    </xdr:from>
    <xdr:to>
      <xdr:col>36</xdr:col>
      <xdr:colOff>165100</xdr:colOff>
      <xdr:row>77</xdr:row>
      <xdr:rowOff>130073</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121200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114236</xdr:rowOff>
    </xdr:from>
    <xdr:to>
      <xdr:col>55</xdr:col>
      <xdr:colOff>50800</xdr:colOff>
      <xdr:row>73</xdr:row>
      <xdr:rowOff>44386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4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67263</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4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166815</xdr:rowOff>
    </xdr:from>
    <xdr:to>
      <xdr:col>50</xdr:col>
      <xdr:colOff>165100</xdr:colOff>
      <xdr:row>71</xdr:row>
      <xdr:rowOff>96965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1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113492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19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159995</xdr:rowOff>
    </xdr:from>
    <xdr:to>
      <xdr:col>46</xdr:col>
      <xdr:colOff>38100</xdr:colOff>
      <xdr:row>71</xdr:row>
      <xdr:rowOff>90145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1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106672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19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116027</xdr:rowOff>
    </xdr:from>
    <xdr:to>
      <xdr:col>41</xdr:col>
      <xdr:colOff>101600</xdr:colOff>
      <xdr:row>72</xdr:row>
      <xdr:rowOff>46177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2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62704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0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137211</xdr:rowOff>
    </xdr:from>
    <xdr:to>
      <xdr:col>36</xdr:col>
      <xdr:colOff>165100</xdr:colOff>
      <xdr:row>73</xdr:row>
      <xdr:rowOff>67361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4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83888</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25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86071</xdr:rowOff>
    </xdr:from>
    <xdr:to>
      <xdr:col>55</xdr:col>
      <xdr:colOff>0</xdr:colOff>
      <xdr:row>92</xdr:row>
      <xdr:rowOff>122281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5859471"/>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92175</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79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124819</xdr:rowOff>
    </xdr:from>
    <xdr:to>
      <xdr:col>50</xdr:col>
      <xdr:colOff>114300</xdr:colOff>
      <xdr:row>92</xdr:row>
      <xdr:rowOff>86071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5726769"/>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38409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124819</xdr:rowOff>
    </xdr:from>
    <xdr:to>
      <xdr:col>45</xdr:col>
      <xdr:colOff>177800</xdr:colOff>
      <xdr:row>91</xdr:row>
      <xdr:rowOff>170858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5726769"/>
          <a:ext cx="889000" cy="4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4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170858</xdr:rowOff>
    </xdr:from>
    <xdr:to>
      <xdr:col>41</xdr:col>
      <xdr:colOff>50800</xdr:colOff>
      <xdr:row>94</xdr:row>
      <xdr:rowOff>80287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5772808"/>
          <a:ext cx="889000" cy="4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38135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78872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71481</xdr:rowOff>
    </xdr:from>
    <xdr:to>
      <xdr:col>55</xdr:col>
      <xdr:colOff>50800</xdr:colOff>
      <xdr:row>93</xdr:row>
      <xdr:rowOff>1631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58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94358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6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35271</xdr:rowOff>
    </xdr:from>
    <xdr:to>
      <xdr:col>50</xdr:col>
      <xdr:colOff>165100</xdr:colOff>
      <xdr:row>92</xdr:row>
      <xdr:rowOff>136871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58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153398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58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74019</xdr:rowOff>
    </xdr:from>
    <xdr:to>
      <xdr:col>46</xdr:col>
      <xdr:colOff>38100</xdr:colOff>
      <xdr:row>92</xdr:row>
      <xdr:rowOff>4169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567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20696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45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120058</xdr:rowOff>
    </xdr:from>
    <xdr:to>
      <xdr:col>41</xdr:col>
      <xdr:colOff>101600</xdr:colOff>
      <xdr:row>92</xdr:row>
      <xdr:rowOff>50208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57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66735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4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29487</xdr:rowOff>
    </xdr:from>
    <xdr:to>
      <xdr:col>36</xdr:col>
      <xdr:colOff>165100</xdr:colOff>
      <xdr:row>94</xdr:row>
      <xdr:rowOff>131087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147614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9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167475</xdr:rowOff>
    </xdr:from>
    <xdr:to>
      <xdr:col>85</xdr:col>
      <xdr:colOff>126364</xdr:colOff>
      <xdr:row>38</xdr:row>
      <xdr:rowOff>28715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653875"/>
          <a:ext cx="1269" cy="889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32542</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28715</xdr:rowOff>
    </xdr:from>
    <xdr:to>
      <xdr:col>86</xdr:col>
      <xdr:colOff>25400</xdr:colOff>
      <xdr:row>38</xdr:row>
      <xdr:rowOff>28715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114152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4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167475</xdr:rowOff>
    </xdr:from>
    <xdr:to>
      <xdr:col>86</xdr:col>
      <xdr:colOff>25400</xdr:colOff>
      <xdr:row>32</xdr:row>
      <xdr:rowOff>167475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65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21857</xdr:rowOff>
    </xdr:from>
    <xdr:to>
      <xdr:col>85</xdr:col>
      <xdr:colOff>127000</xdr:colOff>
      <xdr:row>36</xdr:row>
      <xdr:rowOff>42431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9405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18921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91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40494</xdr:rowOff>
    </xdr:from>
    <xdr:to>
      <xdr:col>85</xdr:col>
      <xdr:colOff>177800</xdr:colOff>
      <xdr:row>36</xdr:row>
      <xdr:rowOff>142094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1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42431</xdr:rowOff>
    </xdr:from>
    <xdr:to>
      <xdr:col>81</xdr:col>
      <xdr:colOff>50800</xdr:colOff>
      <xdr:row>36</xdr:row>
      <xdr:rowOff>44088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214631"/>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100502</xdr:rowOff>
    </xdr:from>
    <xdr:to>
      <xdr:col>81</xdr:col>
      <xdr:colOff>101600</xdr:colOff>
      <xdr:row>37</xdr:row>
      <xdr:rowOff>30652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21779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44088</xdr:rowOff>
    </xdr:from>
    <xdr:to>
      <xdr:col>76</xdr:col>
      <xdr:colOff>114300</xdr:colOff>
      <xdr:row>36</xdr:row>
      <xdr:rowOff>61976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216288"/>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96444</xdr:rowOff>
    </xdr:from>
    <xdr:to>
      <xdr:col>76</xdr:col>
      <xdr:colOff>165100</xdr:colOff>
      <xdr:row>37</xdr:row>
      <xdr:rowOff>26594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17721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53232</xdr:rowOff>
    </xdr:from>
    <xdr:to>
      <xdr:col>71</xdr:col>
      <xdr:colOff>177800</xdr:colOff>
      <xdr:row>36</xdr:row>
      <xdr:rowOff>61976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368182"/>
          <a:ext cx="889000" cy="86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103587</xdr:rowOff>
    </xdr:from>
    <xdr:to>
      <xdr:col>72</xdr:col>
      <xdr:colOff>38100</xdr:colOff>
      <xdr:row>37</xdr:row>
      <xdr:rowOff>33737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7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24864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108388</xdr:rowOff>
    </xdr:from>
    <xdr:to>
      <xdr:col>67</xdr:col>
      <xdr:colOff>101600</xdr:colOff>
      <xdr:row>37</xdr:row>
      <xdr:rowOff>38538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29665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142507</xdr:rowOff>
    </xdr:from>
    <xdr:to>
      <xdr:col>85</xdr:col>
      <xdr:colOff>177800</xdr:colOff>
      <xdr:row>36</xdr:row>
      <xdr:rowOff>72657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165384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163081</xdr:rowOff>
    </xdr:from>
    <xdr:to>
      <xdr:col>81</xdr:col>
      <xdr:colOff>101600</xdr:colOff>
      <xdr:row>36</xdr:row>
      <xdr:rowOff>93231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6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109758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93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164738</xdr:rowOff>
    </xdr:from>
    <xdr:to>
      <xdr:col>76</xdr:col>
      <xdr:colOff>165100</xdr:colOff>
      <xdr:row>36</xdr:row>
      <xdr:rowOff>94888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111415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11176</xdr:rowOff>
    </xdr:from>
    <xdr:to>
      <xdr:col>72</xdr:col>
      <xdr:colOff>38100</xdr:colOff>
      <xdr:row>36</xdr:row>
      <xdr:rowOff>112776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129303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2432</xdr:rowOff>
    </xdr:from>
    <xdr:to>
      <xdr:col>67</xdr:col>
      <xdr:colOff>101600</xdr:colOff>
      <xdr:row>31</xdr:row>
      <xdr:rowOff>104032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3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120559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0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81140</xdr:rowOff>
    </xdr:from>
    <xdr:to>
      <xdr:col>85</xdr:col>
      <xdr:colOff>127000</xdr:colOff>
      <xdr:row>55</xdr:row>
      <xdr:rowOff>105181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510890"/>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81140</xdr:rowOff>
    </xdr:from>
    <xdr:to>
      <xdr:col>81</xdr:col>
      <xdr:colOff>50800</xdr:colOff>
      <xdr:row>55</xdr:row>
      <xdr:rowOff>164523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10890"/>
          <a:ext cx="889000" cy="8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105029</xdr:rowOff>
    </xdr:from>
    <xdr:to>
      <xdr:col>76</xdr:col>
      <xdr:colOff>114300</xdr:colOff>
      <xdr:row>55</xdr:row>
      <xdr:rowOff>164523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534779"/>
          <a:ext cx="889000" cy="5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115297</xdr:rowOff>
    </xdr:from>
    <xdr:to>
      <xdr:col>71</xdr:col>
      <xdr:colOff>177800</xdr:colOff>
      <xdr:row>55</xdr:row>
      <xdr:rowOff>105029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373597"/>
          <a:ext cx="889000" cy="16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163777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54381</xdr:rowOff>
    </xdr:from>
    <xdr:to>
      <xdr:col>85</xdr:col>
      <xdr:colOff>177800</xdr:colOff>
      <xdr:row>55</xdr:row>
      <xdr:rowOff>155981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4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77258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33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30340</xdr:rowOff>
    </xdr:from>
    <xdr:to>
      <xdr:col>81</xdr:col>
      <xdr:colOff>101600</xdr:colOff>
      <xdr:row>55</xdr:row>
      <xdr:rowOff>131940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148467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2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113723</xdr:rowOff>
    </xdr:from>
    <xdr:to>
      <xdr:col>76</xdr:col>
      <xdr:colOff>165100</xdr:colOff>
      <xdr:row>56</xdr:row>
      <xdr:rowOff>43873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5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60400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3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54229</xdr:rowOff>
    </xdr:from>
    <xdr:to>
      <xdr:col>72</xdr:col>
      <xdr:colOff>38100</xdr:colOff>
      <xdr:row>55</xdr:row>
      <xdr:rowOff>155829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4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2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64497</xdr:rowOff>
    </xdr:from>
    <xdr:to>
      <xdr:col>67</xdr:col>
      <xdr:colOff>101600</xdr:colOff>
      <xdr:row>54</xdr:row>
      <xdr:rowOff>166097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3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11174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0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122098</xdr:rowOff>
    </xdr:from>
    <xdr:to>
      <xdr:col>85</xdr:col>
      <xdr:colOff>127000</xdr:colOff>
      <xdr:row>76</xdr:row>
      <xdr:rowOff>47346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2637948"/>
          <a:ext cx="838200" cy="4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137735</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3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47346</xdr:rowOff>
    </xdr:from>
    <xdr:to>
      <xdr:col>81</xdr:col>
      <xdr:colOff>50800</xdr:colOff>
      <xdr:row>76</xdr:row>
      <xdr:rowOff>91466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077546"/>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103675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47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51689</xdr:rowOff>
    </xdr:from>
    <xdr:to>
      <xdr:col>76</xdr:col>
      <xdr:colOff>114300</xdr:colOff>
      <xdr:row>76</xdr:row>
      <xdr:rowOff>91466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2738989"/>
          <a:ext cx="889000" cy="3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91330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46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51689</xdr:rowOff>
    </xdr:from>
    <xdr:to>
      <xdr:col>71</xdr:col>
      <xdr:colOff>177800</xdr:colOff>
      <xdr:row>75</xdr:row>
      <xdr:rowOff>28601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2738989"/>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25950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3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34865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71298</xdr:rowOff>
    </xdr:from>
    <xdr:to>
      <xdr:col>85</xdr:col>
      <xdr:colOff>177800</xdr:colOff>
      <xdr:row>74</xdr:row>
      <xdr:rowOff>1448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25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94175</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4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167996</xdr:rowOff>
    </xdr:from>
    <xdr:to>
      <xdr:col>81</xdr:col>
      <xdr:colOff>101600</xdr:colOff>
      <xdr:row>76</xdr:row>
      <xdr:rowOff>98146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114673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28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40666</xdr:rowOff>
    </xdr:from>
    <xdr:to>
      <xdr:col>76</xdr:col>
      <xdr:colOff>165100</xdr:colOff>
      <xdr:row>76</xdr:row>
      <xdr:rowOff>142266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0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158793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284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889</xdr:rowOff>
    </xdr:from>
    <xdr:to>
      <xdr:col>72</xdr:col>
      <xdr:colOff>38100</xdr:colOff>
      <xdr:row>74</xdr:row>
      <xdr:rowOff>102489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119016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246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149251</xdr:rowOff>
    </xdr:from>
    <xdr:to>
      <xdr:col>67</xdr:col>
      <xdr:colOff>101600</xdr:colOff>
      <xdr:row>75</xdr:row>
      <xdr:rowOff>79401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28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95928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261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103673</xdr:rowOff>
    </xdr:from>
    <xdr:to>
      <xdr:col>85</xdr:col>
      <xdr:colOff>127000</xdr:colOff>
      <xdr:row>91</xdr:row>
      <xdr:rowOff>136568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705623"/>
          <a:ext cx="8382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5010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3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103673</xdr:rowOff>
    </xdr:from>
    <xdr:to>
      <xdr:col>81</xdr:col>
      <xdr:colOff>50800</xdr:colOff>
      <xdr:row>92</xdr:row>
      <xdr:rowOff>15891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70562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103788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15891</xdr:rowOff>
    </xdr:from>
    <xdr:to>
      <xdr:col>76</xdr:col>
      <xdr:colOff>114300</xdr:colOff>
      <xdr:row>92</xdr:row>
      <xdr:rowOff>19707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789291"/>
          <a:ext cx="889000" cy="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19707</xdr:rowOff>
    </xdr:from>
    <xdr:to>
      <xdr:col>71</xdr:col>
      <xdr:colOff>177800</xdr:colOff>
      <xdr:row>93</xdr:row>
      <xdr:rowOff>56947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793107"/>
          <a:ext cx="889000" cy="20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161053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85768</xdr:rowOff>
    </xdr:from>
    <xdr:to>
      <xdr:col>85</xdr:col>
      <xdr:colOff>177800</xdr:colOff>
      <xdr:row>92</xdr:row>
      <xdr:rowOff>15918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6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38795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6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52873</xdr:rowOff>
    </xdr:from>
    <xdr:to>
      <xdr:col>81</xdr:col>
      <xdr:colOff>101600</xdr:colOff>
      <xdr:row>91</xdr:row>
      <xdr:rowOff>154473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6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171000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4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136541</xdr:rowOff>
    </xdr:from>
    <xdr:to>
      <xdr:col>76</xdr:col>
      <xdr:colOff>165100</xdr:colOff>
      <xdr:row>92</xdr:row>
      <xdr:rowOff>66691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7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83218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51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140357</xdr:rowOff>
    </xdr:from>
    <xdr:to>
      <xdr:col>72</xdr:col>
      <xdr:colOff>38100</xdr:colOff>
      <xdr:row>92</xdr:row>
      <xdr:rowOff>70507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7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87034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5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6147</xdr:rowOff>
    </xdr:from>
    <xdr:to>
      <xdr:col>67</xdr:col>
      <xdr:colOff>101600</xdr:colOff>
      <xdr:row>93</xdr:row>
      <xdr:rowOff>107747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9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124274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7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23114</xdr:rowOff>
    </xdr:from>
    <xdr:to>
      <xdr:col>116</xdr:col>
      <xdr:colOff>63500</xdr:colOff>
      <xdr:row>38</xdr:row>
      <xdr:rowOff>98552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3821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xdr:rowOff>
    </xdr:from>
    <xdr:to>
      <xdr:col>111</xdr:col>
      <xdr:colOff>177800</xdr:colOff>
      <xdr:row>38</xdr:row>
      <xdr:rowOff>23114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5290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139700</xdr:rowOff>
    </xdr:from>
    <xdr:to>
      <xdr:col>107</xdr:col>
      <xdr:colOff>50800</xdr:colOff>
      <xdr:row>38</xdr:row>
      <xdr:rowOff>13970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3119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139700</xdr:rowOff>
    </xdr:from>
    <xdr:to>
      <xdr:col>102</xdr:col>
      <xdr:colOff>114300</xdr:colOff>
      <xdr:row>38</xdr:row>
      <xdr:rowOff>34544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31190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5605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520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134129</xdr:rowOff>
    </xdr:from>
    <xdr:ext cx="313932"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477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143764</xdr:rowOff>
    </xdr:from>
    <xdr:to>
      <xdr:col>112</xdr:col>
      <xdr:colOff>38100</xdr:colOff>
      <xdr:row>38</xdr:row>
      <xdr:rowOff>73914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65041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134620</xdr:rowOff>
    </xdr:from>
    <xdr:to>
      <xdr:col>107</xdr:col>
      <xdr:colOff>101600</xdr:colOff>
      <xdr:row>38</xdr:row>
      <xdr:rowOff>64770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55897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88900</xdr:rowOff>
    </xdr:from>
    <xdr:to>
      <xdr:col>102</xdr:col>
      <xdr:colOff>165100</xdr:colOff>
      <xdr:row>37</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155194</xdr:rowOff>
    </xdr:from>
    <xdr:to>
      <xdr:col>98</xdr:col>
      <xdr:colOff>38100</xdr:colOff>
      <xdr:row>38</xdr:row>
      <xdr:rowOff>85344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76471</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591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・住民一人当たりの歳出総額は、</a:t>
          </a:r>
          <a:r>
            <a:rPr kumimoji="1" lang="en-US" altLang="ja-JP" sz="1300">
              <a:latin typeface="ＭＳ Ｐゴシック" panose="020B0600070205080204" pitchFamily="50" charset="-128"/>
              <a:ea typeface="ＭＳ Ｐゴシック" panose="020B0600070205080204" pitchFamily="50" charset="-128"/>
            </a:rPr>
            <a:t>562,839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住民税非課税世帯や住民税均等割のみ課税世帯を対象に、国の交付金を活用し、給付金を支給したことなどにより、前年度比</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億円の増となったことから、一人当たり</a:t>
          </a:r>
          <a:r>
            <a:rPr kumimoji="1" lang="en-US" altLang="ja-JP" sz="1300">
              <a:latin typeface="ＭＳ Ｐゴシック" panose="020B0600070205080204" pitchFamily="50" charset="-128"/>
              <a:ea typeface="ＭＳ Ｐゴシック" panose="020B0600070205080204" pitchFamily="50" charset="-128"/>
            </a:rPr>
            <a:t>182,099</a:t>
          </a:r>
          <a:r>
            <a:rPr kumimoji="1" lang="ja-JP" altLang="en-US" sz="1300">
              <a:latin typeface="ＭＳ Ｐゴシック" panose="020B0600070205080204" pitchFamily="50" charset="-128"/>
              <a:ea typeface="ＭＳ Ｐゴシック" panose="020B0600070205080204" pitchFamily="50" charset="-128"/>
            </a:rPr>
            <a:t>円に増加した。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新上越斎場の建設工事に着手したことなどにより、前年度比</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億円の増となったことから、一人当たり</a:t>
          </a:r>
          <a:r>
            <a:rPr kumimoji="1" lang="en-US" altLang="ja-JP" sz="1300">
              <a:latin typeface="ＭＳ Ｐゴシック" panose="020B0600070205080204" pitchFamily="50" charset="-128"/>
              <a:ea typeface="ＭＳ Ｐゴシック" panose="020B0600070205080204" pitchFamily="50" charset="-128"/>
            </a:rPr>
            <a:t>46,951</a:t>
          </a:r>
          <a:r>
            <a:rPr kumimoji="1" lang="ja-JP" altLang="en-US" sz="1300">
              <a:latin typeface="ＭＳ Ｐゴシック" panose="020B0600070205080204" pitchFamily="50" charset="-128"/>
              <a:ea typeface="ＭＳ Ｐゴシック" panose="020B0600070205080204" pitchFamily="50" charset="-128"/>
            </a:rPr>
            <a:t>円に増加した。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降雪量の減少に伴う除排雪経費の減少などにより、前年度比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億円の減となったことから、一人当たり</a:t>
          </a:r>
          <a:r>
            <a:rPr kumimoji="1" lang="en-US" altLang="ja-JP" sz="1300">
              <a:latin typeface="ＭＳ Ｐゴシック" panose="020B0600070205080204" pitchFamily="50" charset="-128"/>
              <a:ea typeface="ＭＳ Ｐゴシック" panose="020B0600070205080204" pitchFamily="50" charset="-128"/>
            </a:rPr>
            <a:t>65,762</a:t>
          </a:r>
          <a:r>
            <a:rPr kumimoji="1" lang="ja-JP" altLang="en-US" sz="1300">
              <a:latin typeface="ＭＳ Ｐゴシック" panose="020B0600070205080204" pitchFamily="50" charset="-128"/>
              <a:ea typeface="ＭＳ Ｐゴシック" panose="020B0600070205080204" pitchFamily="50" charset="-128"/>
            </a:rPr>
            <a:t>円に減少した。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年能登半島地震により被災した公共施設の復旧などにより、前年度比</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億円の増となったことから、一人当たり</a:t>
          </a:r>
          <a:r>
            <a:rPr kumimoji="1" lang="en-US" altLang="ja-JP" sz="1300">
              <a:latin typeface="ＭＳ Ｐゴシック" panose="020B0600070205080204" pitchFamily="50" charset="-128"/>
              <a:ea typeface="ＭＳ Ｐゴシック" panose="020B0600070205080204" pitchFamily="50" charset="-128"/>
            </a:rPr>
            <a:t>3,827</a:t>
          </a:r>
          <a:r>
            <a:rPr kumimoji="1" lang="ja-JP" altLang="en-US" sz="1300">
              <a:latin typeface="ＭＳ Ｐゴシック" panose="020B0600070205080204" pitchFamily="50" charset="-128"/>
              <a:ea typeface="ＭＳ Ｐゴシック" panose="020B0600070205080204" pitchFamily="50" charset="-128"/>
            </a:rPr>
            <a:t>円に増加した。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借換債の減などにより、前年度比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億円の減となったことから、一人当たり</a:t>
          </a:r>
          <a:r>
            <a:rPr kumimoji="1" lang="en-US" altLang="ja-JP" sz="1300">
              <a:latin typeface="ＭＳ Ｐゴシック" panose="020B0600070205080204" pitchFamily="50" charset="-128"/>
              <a:ea typeface="ＭＳ Ｐゴシック" panose="020B0600070205080204" pitchFamily="50" charset="-128"/>
            </a:rPr>
            <a:t>72,637</a:t>
          </a:r>
          <a:r>
            <a:rPr kumimoji="1" lang="ja-JP" altLang="en-US" sz="1300">
              <a:latin typeface="ＭＳ Ｐゴシック" panose="020B0600070205080204" pitchFamily="50" charset="-128"/>
              <a:ea typeface="ＭＳ Ｐゴシック" panose="020B0600070205080204" pitchFamily="50" charset="-128"/>
            </a:rPr>
            <a:t>円に減少した。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年能登半島地震に伴う被災箇所の復旧など、累次の補正予算に基金を活用して対応したことから、残高が減となった。</a:t>
          </a:r>
        </a:p>
        <a:p>
          <a:r>
            <a:rPr kumimoji="1" lang="ja-JP" altLang="en-US" sz="1300">
              <a:latin typeface="ＭＳ ゴシック" pitchFamily="49" charset="-128"/>
              <a:ea typeface="ＭＳ ゴシック" pitchFamily="49" charset="-128"/>
            </a:rPr>
            <a:t>　実質単年度収支が前年度と比べ減少した主な要因は、物価高の長期化や能登半島地震を始めとした災害への対応を図るため、国県支出金などの特定財源に加えて、多額の一般財源を財政調整基金から取り崩して投入し、必要な対策を講じたことによるものと分析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年度以降、公営企業会計を含む全ての会計において実質赤字は生じていない。</a:t>
          </a:r>
        </a:p>
        <a:p>
          <a:r>
            <a:rPr kumimoji="1" lang="ja-JP" altLang="en-US" sz="1400">
              <a:latin typeface="ＭＳ ゴシック" pitchFamily="49" charset="-128"/>
              <a:ea typeface="ＭＳ ゴシック" pitchFamily="49" charset="-128"/>
            </a:rPr>
            <a:t>　なお、前年度比で黒字割合が増加した会計は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会計、減少した会計</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会計となっている。</a:t>
          </a:r>
        </a:p>
        <a:p>
          <a:r>
            <a:rPr kumimoji="1" lang="ja-JP" altLang="en-US" sz="1400">
              <a:latin typeface="ＭＳ ゴシック" pitchFamily="49" charset="-128"/>
              <a:ea typeface="ＭＳ ゴシック" pitchFamily="49" charset="-128"/>
            </a:rPr>
            <a:t>　今後も引き続き、各会計において赤字決算とならないよう、健全な財政運営に努める。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元利償還金等のうち、元利償還金は、前年度に第三セクター等改革推進債の一部を借換えせずに償還したことにより、一時的に増加していたため、前年度と比較して</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億円減少したことなどにより、分子全体では</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今後も、市債の発行抑制や有利債の活用に努める。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将来負担額のうち、一般会計等に係る地方債の現在高は、起債対象事業費の精査により、新規発行額が元金償還額を下回ったほか、第三セクター等改革推進債の償還により、前年度比</a:t>
          </a:r>
          <a:r>
            <a:rPr kumimoji="1" lang="en-US" altLang="ja-JP" sz="1400">
              <a:latin typeface="ＭＳ ゴシック" pitchFamily="49" charset="-128"/>
              <a:ea typeface="ＭＳ ゴシック" pitchFamily="49" charset="-128"/>
            </a:rPr>
            <a:t>71.3</a:t>
          </a:r>
          <a:r>
            <a:rPr kumimoji="1" lang="ja-JP" altLang="en-US" sz="1400">
              <a:latin typeface="ＭＳ ゴシック" pitchFamily="49" charset="-128"/>
              <a:ea typeface="ＭＳ ゴシック" pitchFamily="49" charset="-128"/>
            </a:rPr>
            <a:t>億円減少した。また、公営企業債等繰入見込額は、企業債の残高が減少したことから、前年度比</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一方で、基準財政需要額算入見込額が</a:t>
          </a:r>
          <a:r>
            <a:rPr kumimoji="1" lang="en-US" altLang="ja-JP" sz="1400">
              <a:latin typeface="ＭＳ ゴシック" pitchFamily="49" charset="-128"/>
              <a:ea typeface="ＭＳ ゴシック" pitchFamily="49" charset="-128"/>
            </a:rPr>
            <a:t>48.7</a:t>
          </a:r>
          <a:r>
            <a:rPr kumimoji="1" lang="ja-JP" altLang="en-US" sz="1400">
              <a:latin typeface="ＭＳ ゴシック" pitchFamily="49" charset="-128"/>
              <a:ea typeface="ＭＳ ゴシック" pitchFamily="49" charset="-128"/>
            </a:rPr>
            <a:t>億円減少したことから、分子全体では</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引き続き、自主財源確保の取組とあわせて、歳出削減の取組を並行して進めていく。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新潟県上越市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億円増加したものの、財政調整基金が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多くを占める財政調整基金については、毎年度の予算編成過程において収支不足を補うため、取り崩しを行っている状況である。今後も、国県支出金等の一層の活用や未利用財産の売却・貸付を始めとした自主財源の確保を図るほか、歳出削減の取組を並行して進めていくことにより、基金残高の確保に努める。また、特定目的基金は、各基金の設置目的が達成され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・地域振興基金：各地域自治区における地域振興等を図る事業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・まちづくり基金：本市の区域全体の一体感の醸成及び振興を図る事業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・ふるさと上越応援基金：返礼品の拡充により増加したふるさと上越応援寄付金を積み立てたことによる増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・頸城区における浄化槽整備基金：頸城区における合併処理浄化槽の整備を推進することを目的として、令和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・ふるさと上越応援基金：本市の地域振興及び諸課題の解決を図る事業並びに地域再生法に規定するまち・ひと・しごと創生寄附活用事業に要する経費の財源として充当予定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・歴史的建造物等整備支援基金：歴史的建造物等整備支援事業の財源として充当予定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財政調整基金は、決算剰余金の二分の一相当額を積み立てるなど、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億円を積み立てた一方で、累次の補正予算の財源不足を補うため、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豪雪や災害など、不測の財政需要に適切に対応するために、引き続き一定の規模を確保していく。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普通交付税の再算定により措置された臨時財債対策債償還基金費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臨時財債対策債償還基金費について令和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年度にそれぞれ二分の一相当額を取り崩す。また、旧土地開発公社保有土地の売却収入による積立が一定額に達し次第、第三セクター等改革推進債の繰上償還財源として活用する。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108049599</v>
      </c>
      <c r="BO4" s="449"/>
      <c r="BP4" s="449"/>
      <c r="BQ4" s="449"/>
      <c r="BR4" s="449"/>
      <c r="BS4" s="449"/>
      <c r="BT4" s="449"/>
      <c r="BU4" s="450"/>
      <c r="BV4" s="448">
        <v>107578176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7.1</v>
      </c>
      <c r="CU4" s="589"/>
      <c r="CV4" s="589"/>
      <c r="CW4" s="589"/>
      <c r="CX4" s="589"/>
      <c r="CY4" s="589"/>
      <c r="CZ4" s="589"/>
      <c r="DA4" s="590"/>
      <c r="DB4" s="588">
        <v>9.8000000000000007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102949376</v>
      </c>
      <c r="BO5" s="420"/>
      <c r="BP5" s="420"/>
      <c r="BQ5" s="420"/>
      <c r="BR5" s="420"/>
      <c r="BS5" s="420"/>
      <c r="BT5" s="420"/>
      <c r="BU5" s="421"/>
      <c r="BV5" s="419">
        <v>101584385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92.4</v>
      </c>
      <c r="CU5" s="417"/>
      <c r="CV5" s="417"/>
      <c r="CW5" s="417"/>
      <c r="CX5" s="417"/>
      <c r="CY5" s="417"/>
      <c r="CZ5" s="417"/>
      <c r="DA5" s="418"/>
      <c r="DB5" s="416">
        <v>94.6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5100223</v>
      </c>
      <c r="BO6" s="420"/>
      <c r="BP6" s="420"/>
      <c r="BQ6" s="420"/>
      <c r="BR6" s="420"/>
      <c r="BS6" s="420"/>
      <c r="BT6" s="420"/>
      <c r="BU6" s="421"/>
      <c r="BV6" s="419">
        <v>5993791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94.4</v>
      </c>
      <c r="CU6" s="563"/>
      <c r="CV6" s="563"/>
      <c r="CW6" s="563"/>
      <c r="CX6" s="563"/>
      <c r="CY6" s="563"/>
      <c r="CZ6" s="563"/>
      <c r="DA6" s="564"/>
      <c r="DB6" s="562">
        <v>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930586</v>
      </c>
      <c r="BO7" s="420"/>
      <c r="BP7" s="420"/>
      <c r="BQ7" s="420"/>
      <c r="BR7" s="420"/>
      <c r="BS7" s="420"/>
      <c r="BT7" s="420"/>
      <c r="BU7" s="421"/>
      <c r="BV7" s="419">
        <v>295902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59006958</v>
      </c>
      <c r="CU7" s="420"/>
      <c r="CV7" s="420"/>
      <c r="CW7" s="420"/>
      <c r="CX7" s="420"/>
      <c r="CY7" s="420"/>
      <c r="CZ7" s="420"/>
      <c r="DA7" s="421"/>
      <c r="DB7" s="419">
        <v>58275251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4169637</v>
      </c>
      <c r="BO8" s="420"/>
      <c r="BP8" s="420"/>
      <c r="BQ8" s="420"/>
      <c r="BR8" s="420"/>
      <c r="BS8" s="420"/>
      <c r="BT8" s="420"/>
      <c r="BU8" s="421"/>
      <c r="BV8" s="419">
        <v>5697889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0.57999999999999996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188047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-1528252</v>
      </c>
      <c r="BO9" s="420"/>
      <c r="BP9" s="420"/>
      <c r="BQ9" s="420"/>
      <c r="BR9" s="420"/>
      <c r="BS9" s="420"/>
      <c r="BT9" s="420"/>
      <c r="BU9" s="421"/>
      <c r="BV9" s="419">
        <v>913289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16.600000000000001</v>
      </c>
      <c r="CU9" s="417"/>
      <c r="CV9" s="417"/>
      <c r="CW9" s="417"/>
      <c r="CX9" s="417"/>
      <c r="CY9" s="417"/>
      <c r="CZ9" s="417"/>
      <c r="DA9" s="418"/>
      <c r="DB9" s="416">
        <v>17.899999999999999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196987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2849095</v>
      </c>
      <c r="BO10" s="420"/>
      <c r="BP10" s="420"/>
      <c r="BQ10" s="420"/>
      <c r="BR10" s="420"/>
      <c r="BS10" s="420"/>
      <c r="BT10" s="420"/>
      <c r="BU10" s="421"/>
      <c r="BV10" s="419">
        <v>2392474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1742829</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182911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4806686</v>
      </c>
      <c r="BO12" s="420"/>
      <c r="BP12" s="420"/>
      <c r="BQ12" s="420"/>
      <c r="BR12" s="420"/>
      <c r="BS12" s="420"/>
      <c r="BT12" s="420"/>
      <c r="BU12" s="421"/>
      <c r="BV12" s="419">
        <v>3476230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180724</v>
      </c>
      <c r="S13" s="507"/>
      <c r="T13" s="507"/>
      <c r="U13" s="507"/>
      <c r="V13" s="508"/>
      <c r="W13" s="509" t="s">
        <v>131</v>
      </c>
      <c r="X13" s="405"/>
      <c r="Y13" s="405"/>
      <c r="Z13" s="405"/>
      <c r="AA13" s="405"/>
      <c r="AB13" s="406"/>
      <c r="AC13" s="372">
        <v>4096</v>
      </c>
      <c r="AD13" s="373"/>
      <c r="AE13" s="373"/>
      <c r="AF13" s="373"/>
      <c r="AG13" s="374"/>
      <c r="AH13" s="372">
        <v>4832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-1743014</v>
      </c>
      <c r="BO13" s="420"/>
      <c r="BP13" s="420"/>
      <c r="BQ13" s="420"/>
      <c r="BR13" s="420"/>
      <c r="BS13" s="420"/>
      <c r="BT13" s="420"/>
      <c r="BU13" s="421"/>
      <c r="BV13" s="419">
        <v>-170467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10.9</v>
      </c>
      <c r="CU13" s="417"/>
      <c r="CV13" s="417"/>
      <c r="CW13" s="417"/>
      <c r="CX13" s="417"/>
      <c r="CY13" s="417"/>
      <c r="CZ13" s="417"/>
      <c r="DA13" s="418"/>
      <c r="DB13" s="416">
        <v>11.2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184941</v>
      </c>
      <c r="S14" s="507"/>
      <c r="T14" s="507"/>
      <c r="U14" s="507"/>
      <c r="V14" s="508"/>
      <c r="W14" s="510"/>
      <c r="X14" s="408"/>
      <c r="Y14" s="408"/>
      <c r="Z14" s="408"/>
      <c r="AA14" s="408"/>
      <c r="AB14" s="409"/>
      <c r="AC14" s="499">
        <v>4.5</v>
      </c>
      <c r="AD14" s="500"/>
      <c r="AE14" s="500"/>
      <c r="AF14" s="500"/>
      <c r="AG14" s="501"/>
      <c r="AH14" s="499">
        <v>5.0999999999999996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58.6</v>
      </c>
      <c r="CU14" s="517"/>
      <c r="CV14" s="517"/>
      <c r="CW14" s="517"/>
      <c r="CX14" s="517"/>
      <c r="CY14" s="517"/>
      <c r="CZ14" s="517"/>
      <c r="DA14" s="518"/>
      <c r="DB14" s="516">
        <v>61.4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182958</v>
      </c>
      <c r="S15" s="507"/>
      <c r="T15" s="507"/>
      <c r="U15" s="507"/>
      <c r="V15" s="508"/>
      <c r="W15" s="509" t="s">
        <v>137</v>
      </c>
      <c r="X15" s="405"/>
      <c r="Y15" s="405"/>
      <c r="Z15" s="405"/>
      <c r="AA15" s="405"/>
      <c r="AB15" s="406"/>
      <c r="AC15" s="372">
        <v>27703</v>
      </c>
      <c r="AD15" s="373"/>
      <c r="AE15" s="373"/>
      <c r="AF15" s="373"/>
      <c r="AG15" s="374"/>
      <c r="AH15" s="372">
        <v>28015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29231247</v>
      </c>
      <c r="BO15" s="449"/>
      <c r="BP15" s="449"/>
      <c r="BQ15" s="449"/>
      <c r="BR15" s="449"/>
      <c r="BS15" s="449"/>
      <c r="BT15" s="449"/>
      <c r="BU15" s="450"/>
      <c r="BV15" s="448">
        <v>27978612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30.1</v>
      </c>
      <c r="AD16" s="500"/>
      <c r="AE16" s="500"/>
      <c r="AF16" s="500"/>
      <c r="AG16" s="501"/>
      <c r="AH16" s="499">
        <v>29.5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50277175</v>
      </c>
      <c r="BO16" s="420"/>
      <c r="BP16" s="420"/>
      <c r="BQ16" s="420"/>
      <c r="BR16" s="420"/>
      <c r="BS16" s="420"/>
      <c r="BT16" s="420"/>
      <c r="BU16" s="421"/>
      <c r="BV16" s="419">
        <v>48678988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60217</v>
      </c>
      <c r="AD17" s="373"/>
      <c r="AE17" s="373"/>
      <c r="AF17" s="373"/>
      <c r="AG17" s="374"/>
      <c r="AH17" s="372">
        <v>62276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37057914</v>
      </c>
      <c r="BO17" s="420"/>
      <c r="BP17" s="420"/>
      <c r="BQ17" s="420"/>
      <c r="BR17" s="420"/>
      <c r="BS17" s="420"/>
      <c r="BT17" s="420"/>
      <c r="BU17" s="421"/>
      <c r="BV17" s="419">
        <v>35481829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973.89</v>
      </c>
      <c r="M18" s="472"/>
      <c r="N18" s="472"/>
      <c r="O18" s="472"/>
      <c r="P18" s="472"/>
      <c r="Q18" s="472"/>
      <c r="R18" s="473"/>
      <c r="S18" s="473"/>
      <c r="T18" s="473"/>
      <c r="U18" s="473"/>
      <c r="V18" s="474"/>
      <c r="W18" s="490"/>
      <c r="X18" s="491"/>
      <c r="Y18" s="491"/>
      <c r="Z18" s="491"/>
      <c r="AA18" s="491"/>
      <c r="AB18" s="515"/>
      <c r="AC18" s="389">
        <v>65.400000000000006</v>
      </c>
      <c r="AD18" s="390"/>
      <c r="AE18" s="390"/>
      <c r="AF18" s="390"/>
      <c r="AG18" s="475"/>
      <c r="AH18" s="389">
        <v>65.5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55562566</v>
      </c>
      <c r="BO18" s="420"/>
      <c r="BP18" s="420"/>
      <c r="BQ18" s="420"/>
      <c r="BR18" s="420"/>
      <c r="BS18" s="420"/>
      <c r="BT18" s="420"/>
      <c r="BU18" s="421"/>
      <c r="BV18" s="419">
        <v>56942141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79562385</v>
      </c>
      <c r="BO19" s="420"/>
      <c r="BP19" s="420"/>
      <c r="BQ19" s="420"/>
      <c r="BR19" s="420"/>
      <c r="BS19" s="420"/>
      <c r="BT19" s="420"/>
      <c r="BU19" s="421"/>
      <c r="BV19" s="419">
        <v>76220606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72850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105530800</v>
      </c>
      <c r="BO22" s="449"/>
      <c r="BP22" s="449"/>
      <c r="BQ22" s="449"/>
      <c r="BR22" s="449"/>
      <c r="BS22" s="449"/>
      <c r="BT22" s="449"/>
      <c r="BU22" s="450"/>
      <c r="BV22" s="448">
        <v>112658846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60262179</v>
      </c>
      <c r="BO23" s="420"/>
      <c r="BP23" s="420"/>
      <c r="BQ23" s="420"/>
      <c r="BR23" s="420"/>
      <c r="BS23" s="420"/>
      <c r="BT23" s="420"/>
      <c r="BU23" s="421"/>
      <c r="BV23" s="419">
        <v>63915189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8214</v>
      </c>
      <c r="R24" s="373"/>
      <c r="S24" s="373"/>
      <c r="T24" s="373"/>
      <c r="U24" s="373"/>
      <c r="V24" s="374"/>
      <c r="W24" s="462"/>
      <c r="X24" s="399"/>
      <c r="Y24" s="400"/>
      <c r="Z24" s="375" t="s">
        <v>162</v>
      </c>
      <c r="AA24" s="376"/>
      <c r="AB24" s="376"/>
      <c r="AC24" s="376"/>
      <c r="AD24" s="376"/>
      <c r="AE24" s="376"/>
      <c r="AF24" s="376"/>
      <c r="AG24" s="377"/>
      <c r="AH24" s="372">
        <v>1519</v>
      </c>
      <c r="AI24" s="373"/>
      <c r="AJ24" s="373"/>
      <c r="AK24" s="373"/>
      <c r="AL24" s="374"/>
      <c r="AM24" s="372">
        <v>4821306</v>
      </c>
      <c r="AN24" s="373"/>
      <c r="AO24" s="373"/>
      <c r="AP24" s="373"/>
      <c r="AQ24" s="373"/>
      <c r="AR24" s="374"/>
      <c r="AS24" s="372">
        <v>3174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65435938</v>
      </c>
      <c r="BO24" s="420"/>
      <c r="BP24" s="420"/>
      <c r="BQ24" s="420"/>
      <c r="BR24" s="420"/>
      <c r="BS24" s="420"/>
      <c r="BT24" s="420"/>
      <c r="BU24" s="421"/>
      <c r="BV24" s="419">
        <v>70134810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6563</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18880609</v>
      </c>
      <c r="BO25" s="449"/>
      <c r="BP25" s="449"/>
      <c r="BQ25" s="449"/>
      <c r="BR25" s="449"/>
      <c r="BS25" s="449"/>
      <c r="BT25" s="449"/>
      <c r="BU25" s="450"/>
      <c r="BV25" s="448">
        <v>16175980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6307</v>
      </c>
      <c r="R26" s="373"/>
      <c r="S26" s="373"/>
      <c r="T26" s="373"/>
      <c r="U26" s="373"/>
      <c r="V26" s="374"/>
      <c r="W26" s="462"/>
      <c r="X26" s="399"/>
      <c r="Y26" s="400"/>
      <c r="Z26" s="375" t="s">
        <v>168</v>
      </c>
      <c r="AA26" s="430"/>
      <c r="AB26" s="430"/>
      <c r="AC26" s="430"/>
      <c r="AD26" s="430"/>
      <c r="AE26" s="430"/>
      <c r="AF26" s="430"/>
      <c r="AG26" s="431"/>
      <c r="AH26" s="372">
        <v>88</v>
      </c>
      <c r="AI26" s="373"/>
      <c r="AJ26" s="373"/>
      <c r="AK26" s="373"/>
      <c r="AL26" s="374"/>
      <c r="AM26" s="372">
        <v>250096</v>
      </c>
      <c r="AN26" s="373"/>
      <c r="AO26" s="373"/>
      <c r="AP26" s="373"/>
      <c r="AQ26" s="373"/>
      <c r="AR26" s="374"/>
      <c r="AS26" s="372">
        <v>2842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5294</v>
      </c>
      <c r="R27" s="373"/>
      <c r="S27" s="373"/>
      <c r="T27" s="373"/>
      <c r="U27" s="373"/>
      <c r="V27" s="374"/>
      <c r="W27" s="462"/>
      <c r="X27" s="399"/>
      <c r="Y27" s="400"/>
      <c r="Z27" s="375" t="s">
        <v>171</v>
      </c>
      <c r="AA27" s="376"/>
      <c r="AB27" s="376"/>
      <c r="AC27" s="376"/>
      <c r="AD27" s="376"/>
      <c r="AE27" s="376"/>
      <c r="AF27" s="376"/>
      <c r="AG27" s="377"/>
      <c r="AH27" s="372">
        <v>19</v>
      </c>
      <c r="AI27" s="373"/>
      <c r="AJ27" s="373"/>
      <c r="AK27" s="373"/>
      <c r="AL27" s="374"/>
      <c r="AM27" s="372">
        <v>75236</v>
      </c>
      <c r="AN27" s="373"/>
      <c r="AO27" s="373"/>
      <c r="AP27" s="373"/>
      <c r="AQ27" s="373"/>
      <c r="AR27" s="374"/>
      <c r="AS27" s="372">
        <v>3960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4684</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5641008</v>
      </c>
      <c r="BO28" s="449"/>
      <c r="BP28" s="449"/>
      <c r="BQ28" s="449"/>
      <c r="BR28" s="449"/>
      <c r="BS28" s="449"/>
      <c r="BT28" s="449"/>
      <c r="BU28" s="450"/>
      <c r="BV28" s="448">
        <v>7598599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30</v>
      </c>
      <c r="M29" s="373"/>
      <c r="N29" s="373"/>
      <c r="O29" s="373"/>
      <c r="P29" s="374"/>
      <c r="Q29" s="372">
        <v>4408</v>
      </c>
      <c r="R29" s="373"/>
      <c r="S29" s="373"/>
      <c r="T29" s="373"/>
      <c r="U29" s="373"/>
      <c r="V29" s="374"/>
      <c r="W29" s="463"/>
      <c r="X29" s="464"/>
      <c r="Y29" s="465"/>
      <c r="Z29" s="375" t="s">
        <v>177</v>
      </c>
      <c r="AA29" s="376"/>
      <c r="AB29" s="376"/>
      <c r="AC29" s="376"/>
      <c r="AD29" s="376"/>
      <c r="AE29" s="376"/>
      <c r="AF29" s="376"/>
      <c r="AG29" s="377"/>
      <c r="AH29" s="372">
        <v>1538</v>
      </c>
      <c r="AI29" s="373"/>
      <c r="AJ29" s="373"/>
      <c r="AK29" s="373"/>
      <c r="AL29" s="374"/>
      <c r="AM29" s="372">
        <v>4896542</v>
      </c>
      <c r="AN29" s="373"/>
      <c r="AO29" s="373"/>
      <c r="AP29" s="373"/>
      <c r="AQ29" s="373"/>
      <c r="AR29" s="374"/>
      <c r="AS29" s="372">
        <v>3184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329127</v>
      </c>
      <c r="BO29" s="420"/>
      <c r="BP29" s="420"/>
      <c r="BQ29" s="420"/>
      <c r="BR29" s="420"/>
      <c r="BS29" s="420"/>
      <c r="BT29" s="420"/>
      <c r="BU29" s="421"/>
      <c r="BV29" s="419">
        <v>44025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7239744</v>
      </c>
      <c r="BO30" s="454"/>
      <c r="BP30" s="454"/>
      <c r="BQ30" s="454"/>
      <c r="BR30" s="454"/>
      <c r="BS30" s="454"/>
      <c r="BT30" s="454"/>
      <c r="BU30" s="455"/>
      <c r="BV30" s="453">
        <v>7107116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上越市国民健康保険特別会計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上越市病院事業会計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上越地域消防事務組合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上越勤労者福祉サービスセンター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工業用水道事業清算特別会計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上越市診療所特別会計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上越市ガス事業会計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上越広域伝染病院組合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マリーナ上越</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上越市介護保険特別会計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上越市水道事業会計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新潟県市町村総合事務組合
　【一般会計】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リフレ上越山里振興</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上越市後期高齢者医療特別会計</v>
      </c>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IF('各会計、関係団体の財政状況及び健全化判断比率'!B35="","",'各会計、関係団体の財政状況及び健全化判断比率'!B35)</f>
        <v>上越市下水道事業会計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新潟県市町村総合事務組合
　【職員退職手当支給事業特別会計】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雪だるま財団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新潟県市町村総合事務組合
　【消防団員等公務災害補償事業特別会計】</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東頸バス</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新潟県市町村総合事務組合
　【消防賞じゅつ金等支給事業特別会計】</v>
      </c>
      <c r="BZ39" s="368"/>
      <c r="CA39" s="368"/>
      <c r="CB39" s="368"/>
      <c r="CC39" s="368"/>
      <c r="CD39" s="368"/>
      <c r="CE39" s="368"/>
      <c r="CF39" s="368"/>
      <c r="CG39" s="368"/>
      <c r="CH39" s="368"/>
      <c r="CI39" s="368"/>
      <c r="CJ39" s="368"/>
      <c r="CK39" s="368"/>
      <c r="CL39" s="368"/>
      <c r="CM39" s="368"/>
      <c r="CN39" s="181"/>
      <c r="CO39" s="367">
        <f t="shared" si="3"/>
        <v>26</v>
      </c>
      <c r="CP39" s="367"/>
      <c r="CQ39" s="368" t="str">
        <f>IF('各会計、関係団体の財政状況及び健全化判断比率'!BS12="","",'各会計、関係団体の財政状況及び健全化判断比率'!BS12)</f>
        <v>浦川原農業振興公社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新潟県市町村総合事務組合
　【非常勤職員公務災害補償等事業特別会計】</v>
      </c>
      <c r="BZ40" s="368"/>
      <c r="CA40" s="368"/>
      <c r="CB40" s="368"/>
      <c r="CC40" s="368"/>
      <c r="CD40" s="368"/>
      <c r="CE40" s="368"/>
      <c r="CF40" s="368"/>
      <c r="CG40" s="368"/>
      <c r="CH40" s="368"/>
      <c r="CI40" s="368"/>
      <c r="CJ40" s="368"/>
      <c r="CK40" s="368"/>
      <c r="CL40" s="368"/>
      <c r="CM40" s="368"/>
      <c r="CN40" s="181"/>
      <c r="CO40" s="367">
        <f t="shared" si="3"/>
        <v>27</v>
      </c>
      <c r="CP40" s="367"/>
      <c r="CQ40" s="368" t="str">
        <f>IF('各会計、関係団体の財政状況及び健全化判断比率'!BS13="","",'各会計、関係団体の財政状況及び健全化判断比率'!BS13)</f>
        <v>大島農業振興公社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新潟県市町村総合事務組合
　【交通災害共済事業特別会計】</v>
      </c>
      <c r="BZ41" s="368"/>
      <c r="CA41" s="368"/>
      <c r="CB41" s="368"/>
      <c r="CC41" s="368"/>
      <c r="CD41" s="368"/>
      <c r="CE41" s="368"/>
      <c r="CF41" s="368"/>
      <c r="CG41" s="368"/>
      <c r="CH41" s="368"/>
      <c r="CI41" s="368"/>
      <c r="CJ41" s="368"/>
      <c r="CK41" s="368"/>
      <c r="CL41" s="368"/>
      <c r="CM41" s="368"/>
      <c r="CN41" s="181"/>
      <c r="CO41" s="367">
        <f t="shared" si="3"/>
        <v>28</v>
      </c>
      <c r="CP41" s="367"/>
      <c r="CQ41" s="368" t="str">
        <f>IF('各会計、関係団体の財政状況及び健全化判断比率'!BS14="","",'各会計、関係団体の財政状況及び健全化判断比率'!BS14)</f>
        <v>やまざくら</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新潟県後期高齢者医療広域連合
　【一般会計】</v>
      </c>
      <c r="BZ42" s="368"/>
      <c r="CA42" s="368"/>
      <c r="CB42" s="368"/>
      <c r="CC42" s="368"/>
      <c r="CD42" s="368"/>
      <c r="CE42" s="368"/>
      <c r="CF42" s="368"/>
      <c r="CG42" s="368"/>
      <c r="CH42" s="368"/>
      <c r="CI42" s="368"/>
      <c r="CJ42" s="368"/>
      <c r="CK42" s="368"/>
      <c r="CL42" s="368"/>
      <c r="CM42" s="368"/>
      <c r="CN42" s="181"/>
      <c r="CO42" s="367">
        <f t="shared" si="3"/>
        <v>29</v>
      </c>
      <c r="CP42" s="367"/>
      <c r="CQ42" s="368" t="str">
        <f>IF('各会計、関係団体の財政状況及び健全化判断比率'!BS15="","",'各会計、関係団体の財政状況及び健全化判断比率'!BS15)</f>
        <v>牧農林業振興公社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新潟県後期高齢者医療広域連合
　【後期高齢者医療特別会計】</v>
      </c>
      <c r="BZ43" s="368"/>
      <c r="CA43" s="368"/>
      <c r="CB43" s="368"/>
      <c r="CC43" s="368"/>
      <c r="CD43" s="368"/>
      <c r="CE43" s="368"/>
      <c r="CF43" s="368"/>
      <c r="CG43" s="368"/>
      <c r="CH43" s="368"/>
      <c r="CI43" s="368"/>
      <c r="CJ43" s="368"/>
      <c r="CK43" s="368"/>
      <c r="CL43" s="368"/>
      <c r="CM43" s="368"/>
      <c r="CN43" s="181"/>
      <c r="CO43" s="367">
        <f t="shared" si="3"/>
        <v>30</v>
      </c>
      <c r="CP43" s="367"/>
      <c r="CQ43" s="368" t="str">
        <f>IF('各会計、関係団体の財政状況及び健全化判断比率'!BS16="","",'各会計、関係団体の財政状況及び健全化判断比率'!BS16)</f>
        <v>みなもとの郷</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QTcsKY7+EkrTN2a0QeJccSKtPQsZ9l1xjUU+K66f5/Bz1RDGjEYm87rIjUeGFx7l4noqBxuJKo6wPySd8Czw==" saltValue="ZHWKXdM8+FiR8WDsNlMhrA==" spinCount="100000" sheet="1" objects="1" scenarios="1"/>
  <customSheetViews>
    <customSheetView guid="{2D83F52D-14AA-4372-A524-9D7D39EB1206}"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31952824</v>
      </c>
      <c r="S5" s="677"/>
      <c r="T5" s="677"/>
      <c r="U5" s="677"/>
      <c r="V5" s="677"/>
      <c r="W5" s="677"/>
      <c r="X5" s="677"/>
      <c r="Y5" s="702"/>
      <c r="Z5" s="715">
        <v>29.6</v>
      </c>
      <c r="AA5" s="715"/>
      <c r="AB5" s="715"/>
      <c r="AC5" s="715"/>
      <c r="AD5" s="716">
        <v>30858463</v>
      </c>
      <c r="AE5" s="716"/>
      <c r="AF5" s="716"/>
      <c r="AG5" s="716"/>
      <c r="AH5" s="716"/>
      <c r="AI5" s="716"/>
      <c r="AJ5" s="716"/>
      <c r="AK5" s="716"/>
      <c r="AL5" s="703">
        <v>52.4</v>
      </c>
      <c r="AM5" s="685"/>
      <c r="AN5" s="685"/>
      <c r="AO5" s="704"/>
      <c r="AP5" s="679" t="s">
        <v>216</v>
      </c>
      <c r="AQ5" s="680"/>
      <c r="AR5" s="680"/>
      <c r="AS5" s="680"/>
      <c r="AT5" s="680"/>
      <c r="AU5" s="680"/>
      <c r="AV5" s="680"/>
      <c r="AW5" s="680"/>
      <c r="AX5" s="680"/>
      <c r="AY5" s="680"/>
      <c r="AZ5" s="680"/>
      <c r="BA5" s="680"/>
      <c r="BB5" s="680"/>
      <c r="BC5" s="680"/>
      <c r="BD5" s="680"/>
      <c r="BE5" s="680"/>
      <c r="BF5" s="681"/>
      <c r="BG5" s="621">
        <v>30835415</v>
      </c>
      <c r="BH5" s="622"/>
      <c r="BI5" s="622"/>
      <c r="BJ5" s="622"/>
      <c r="BK5" s="622"/>
      <c r="BL5" s="622"/>
      <c r="BM5" s="622"/>
      <c r="BN5" s="623"/>
      <c r="BO5" s="659">
        <v>96.5</v>
      </c>
      <c r="BP5" s="659"/>
      <c r="BQ5" s="659"/>
      <c r="BR5" s="659"/>
      <c r="BS5" s="660">
        <v>732536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1087485</v>
      </c>
      <c r="S6" s="622"/>
      <c r="T6" s="622"/>
      <c r="U6" s="622"/>
      <c r="V6" s="622"/>
      <c r="W6" s="622"/>
      <c r="X6" s="622"/>
      <c r="Y6" s="623"/>
      <c r="Z6" s="659">
        <v>1</v>
      </c>
      <c r="AA6" s="659"/>
      <c r="AB6" s="659"/>
      <c r="AC6" s="659"/>
      <c r="AD6" s="660">
        <v>1087485</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30835415</v>
      </c>
      <c r="BH6" s="622"/>
      <c r="BI6" s="622"/>
      <c r="BJ6" s="622"/>
      <c r="BK6" s="622"/>
      <c r="BL6" s="622"/>
      <c r="BM6" s="622"/>
      <c r="BN6" s="623"/>
      <c r="BO6" s="659">
        <v>96.5</v>
      </c>
      <c r="BP6" s="659"/>
      <c r="BQ6" s="659"/>
      <c r="BR6" s="659"/>
      <c r="BS6" s="660">
        <v>732536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413160</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412087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5869</v>
      </c>
      <c r="S7" s="622"/>
      <c r="T7" s="622"/>
      <c r="U7" s="622"/>
      <c r="V7" s="622"/>
      <c r="W7" s="622"/>
      <c r="X7" s="622"/>
      <c r="Y7" s="623"/>
      <c r="Z7" s="659">
        <v>0</v>
      </c>
      <c r="AA7" s="659"/>
      <c r="AB7" s="659"/>
      <c r="AC7" s="659"/>
      <c r="AD7" s="660">
        <v>5869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12577068</v>
      </c>
      <c r="BH7" s="622"/>
      <c r="BI7" s="622"/>
      <c r="BJ7" s="622"/>
      <c r="BK7" s="622"/>
      <c r="BL7" s="622"/>
      <c r="BM7" s="622"/>
      <c r="BN7" s="623"/>
      <c r="BO7" s="659">
        <v>39.4</v>
      </c>
      <c r="BP7" s="659"/>
      <c r="BQ7" s="659"/>
      <c r="BR7" s="659"/>
      <c r="BS7" s="660">
        <v>732536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11501096</v>
      </c>
      <c r="CS7" s="622"/>
      <c r="CT7" s="622"/>
      <c r="CU7" s="622"/>
      <c r="CV7" s="622"/>
      <c r="CW7" s="622"/>
      <c r="CX7" s="622"/>
      <c r="CY7" s="623"/>
      <c r="CZ7" s="659">
        <v>11.2</v>
      </c>
      <c r="DA7" s="659"/>
      <c r="DB7" s="659"/>
      <c r="DC7" s="659"/>
      <c r="DD7" s="627">
        <v>491865</v>
      </c>
      <c r="DE7" s="622"/>
      <c r="DF7" s="622"/>
      <c r="DG7" s="622"/>
      <c r="DH7" s="622"/>
      <c r="DI7" s="622"/>
      <c r="DJ7" s="622"/>
      <c r="DK7" s="622"/>
      <c r="DL7" s="622"/>
      <c r="DM7" s="622"/>
      <c r="DN7" s="622"/>
      <c r="DO7" s="622"/>
      <c r="DP7" s="623"/>
      <c r="DQ7" s="627">
        <v>10304117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134854</v>
      </c>
      <c r="S8" s="622"/>
      <c r="T8" s="622"/>
      <c r="U8" s="622"/>
      <c r="V8" s="622"/>
      <c r="W8" s="622"/>
      <c r="X8" s="622"/>
      <c r="Y8" s="623"/>
      <c r="Z8" s="659">
        <v>0.1</v>
      </c>
      <c r="AA8" s="659"/>
      <c r="AB8" s="659"/>
      <c r="AC8" s="659"/>
      <c r="AD8" s="660">
        <v>134854</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347350</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33307847</v>
      </c>
      <c r="CS8" s="622"/>
      <c r="CT8" s="622"/>
      <c r="CU8" s="622"/>
      <c r="CV8" s="622"/>
      <c r="CW8" s="622"/>
      <c r="CX8" s="622"/>
      <c r="CY8" s="623"/>
      <c r="CZ8" s="659">
        <v>32.4</v>
      </c>
      <c r="DA8" s="659"/>
      <c r="DB8" s="659"/>
      <c r="DC8" s="659"/>
      <c r="DD8" s="627">
        <v>337478</v>
      </c>
      <c r="DE8" s="622"/>
      <c r="DF8" s="622"/>
      <c r="DG8" s="622"/>
      <c r="DH8" s="622"/>
      <c r="DI8" s="622"/>
      <c r="DJ8" s="622"/>
      <c r="DK8" s="622"/>
      <c r="DL8" s="622"/>
      <c r="DM8" s="622"/>
      <c r="DN8" s="622"/>
      <c r="DO8" s="622"/>
      <c r="DP8" s="623"/>
      <c r="DQ8" s="627">
        <v>19539301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145174</v>
      </c>
      <c r="S9" s="622"/>
      <c r="T9" s="622"/>
      <c r="U9" s="622"/>
      <c r="V9" s="622"/>
      <c r="W9" s="622"/>
      <c r="X9" s="622"/>
      <c r="Y9" s="623"/>
      <c r="Z9" s="659">
        <v>0.1</v>
      </c>
      <c r="AA9" s="659"/>
      <c r="AB9" s="659"/>
      <c r="AC9" s="659"/>
      <c r="AD9" s="660">
        <v>145174</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9155842</v>
      </c>
      <c r="BH9" s="622"/>
      <c r="BI9" s="622"/>
      <c r="BJ9" s="622"/>
      <c r="BK9" s="622"/>
      <c r="BL9" s="622"/>
      <c r="BM9" s="622"/>
      <c r="BN9" s="623"/>
      <c r="BO9" s="659">
        <v>28.7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8587770</v>
      </c>
      <c r="CS9" s="622"/>
      <c r="CT9" s="622"/>
      <c r="CU9" s="622"/>
      <c r="CV9" s="622"/>
      <c r="CW9" s="622"/>
      <c r="CX9" s="622"/>
      <c r="CY9" s="623"/>
      <c r="CZ9" s="659">
        <v>8.3000000000000007</v>
      </c>
      <c r="DA9" s="659"/>
      <c r="DB9" s="659"/>
      <c r="DC9" s="659"/>
      <c r="DD9" s="627">
        <v>1182788</v>
      </c>
      <c r="DE9" s="622"/>
      <c r="DF9" s="622"/>
      <c r="DG9" s="622"/>
      <c r="DH9" s="622"/>
      <c r="DI9" s="622"/>
      <c r="DJ9" s="622"/>
      <c r="DK9" s="622"/>
      <c r="DL9" s="622"/>
      <c r="DM9" s="622"/>
      <c r="DN9" s="622"/>
      <c r="DO9" s="622"/>
      <c r="DP9" s="623"/>
      <c r="DQ9" s="627">
        <v>5493972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523316</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163291</v>
      </c>
      <c r="CS10" s="622"/>
      <c r="CT10" s="622"/>
      <c r="CU10" s="622"/>
      <c r="CV10" s="622"/>
      <c r="CW10" s="622"/>
      <c r="CX10" s="622"/>
      <c r="CY10" s="623"/>
      <c r="CZ10" s="659">
        <v>0.2</v>
      </c>
      <c r="DA10" s="659"/>
      <c r="DB10" s="659"/>
      <c r="DC10" s="659"/>
      <c r="DD10" s="627">
        <v>8855</v>
      </c>
      <c r="DE10" s="622"/>
      <c r="DF10" s="622"/>
      <c r="DG10" s="622"/>
      <c r="DH10" s="622"/>
      <c r="DI10" s="622"/>
      <c r="DJ10" s="622"/>
      <c r="DK10" s="622"/>
      <c r="DL10" s="622"/>
      <c r="DM10" s="622"/>
      <c r="DN10" s="622"/>
      <c r="DO10" s="622"/>
      <c r="DP10" s="623"/>
      <c r="DQ10" s="627">
        <v>100466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4838458</v>
      </c>
      <c r="S11" s="622"/>
      <c r="T11" s="622"/>
      <c r="U11" s="622"/>
      <c r="V11" s="622"/>
      <c r="W11" s="622"/>
      <c r="X11" s="622"/>
      <c r="Y11" s="623"/>
      <c r="Z11" s="624">
        <v>4.5</v>
      </c>
      <c r="AA11" s="625"/>
      <c r="AB11" s="625"/>
      <c r="AC11" s="626"/>
      <c r="AD11" s="627">
        <v>4838458</v>
      </c>
      <c r="AE11" s="622"/>
      <c r="AF11" s="622"/>
      <c r="AG11" s="622"/>
      <c r="AH11" s="622"/>
      <c r="AI11" s="622"/>
      <c r="AJ11" s="622"/>
      <c r="AK11" s="623"/>
      <c r="AL11" s="624">
        <v>8.1999999999999993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2550560</v>
      </c>
      <c r="BH11" s="622"/>
      <c r="BI11" s="622"/>
      <c r="BJ11" s="622"/>
      <c r="BK11" s="622"/>
      <c r="BL11" s="622"/>
      <c r="BM11" s="622"/>
      <c r="BN11" s="623"/>
      <c r="BO11" s="659">
        <v>8</v>
      </c>
      <c r="BP11" s="659"/>
      <c r="BQ11" s="659"/>
      <c r="BR11" s="659"/>
      <c r="BS11" s="660">
        <v>732536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5177586</v>
      </c>
      <c r="CS11" s="622"/>
      <c r="CT11" s="622"/>
      <c r="CU11" s="622"/>
      <c r="CV11" s="622"/>
      <c r="CW11" s="622"/>
      <c r="CX11" s="622"/>
      <c r="CY11" s="623"/>
      <c r="CZ11" s="659">
        <v>5</v>
      </c>
      <c r="DA11" s="659"/>
      <c r="DB11" s="659"/>
      <c r="DC11" s="659"/>
      <c r="DD11" s="627">
        <v>820968</v>
      </c>
      <c r="DE11" s="622"/>
      <c r="DF11" s="622"/>
      <c r="DG11" s="622"/>
      <c r="DH11" s="622"/>
      <c r="DI11" s="622"/>
      <c r="DJ11" s="622"/>
      <c r="DK11" s="622"/>
      <c r="DL11" s="622"/>
      <c r="DM11" s="622"/>
      <c r="DN11" s="622"/>
      <c r="DO11" s="622"/>
      <c r="DP11" s="623"/>
      <c r="DQ11" s="627">
        <v>2984417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21156</v>
      </c>
      <c r="S12" s="622"/>
      <c r="T12" s="622"/>
      <c r="U12" s="622"/>
      <c r="V12" s="622"/>
      <c r="W12" s="622"/>
      <c r="X12" s="622"/>
      <c r="Y12" s="623"/>
      <c r="Z12" s="659">
        <v>0</v>
      </c>
      <c r="AA12" s="659"/>
      <c r="AB12" s="659"/>
      <c r="AC12" s="659"/>
      <c r="AD12" s="660">
        <v>21156</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16170966</v>
      </c>
      <c r="BH12" s="622"/>
      <c r="BI12" s="622"/>
      <c r="BJ12" s="622"/>
      <c r="BK12" s="622"/>
      <c r="BL12" s="622"/>
      <c r="BM12" s="622"/>
      <c r="BN12" s="623"/>
      <c r="BO12" s="659">
        <v>50.6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5182816</v>
      </c>
      <c r="CS12" s="622"/>
      <c r="CT12" s="622"/>
      <c r="CU12" s="622"/>
      <c r="CV12" s="622"/>
      <c r="CW12" s="622"/>
      <c r="CX12" s="622"/>
      <c r="CY12" s="623"/>
      <c r="CZ12" s="659">
        <v>5</v>
      </c>
      <c r="DA12" s="659"/>
      <c r="DB12" s="659"/>
      <c r="DC12" s="659"/>
      <c r="DD12" s="627">
        <v>437178</v>
      </c>
      <c r="DE12" s="622"/>
      <c r="DF12" s="622"/>
      <c r="DG12" s="622"/>
      <c r="DH12" s="622"/>
      <c r="DI12" s="622"/>
      <c r="DJ12" s="622"/>
      <c r="DK12" s="622"/>
      <c r="DL12" s="622"/>
      <c r="DM12" s="622"/>
      <c r="DN12" s="622"/>
      <c r="DO12" s="622"/>
      <c r="DP12" s="623"/>
      <c r="DQ12" s="627">
        <v>3811838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16131093</v>
      </c>
      <c r="BH13" s="622"/>
      <c r="BI13" s="622"/>
      <c r="BJ13" s="622"/>
      <c r="BK13" s="622"/>
      <c r="BL13" s="622"/>
      <c r="BM13" s="622"/>
      <c r="BN13" s="623"/>
      <c r="BO13" s="659">
        <v>50.5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12028637</v>
      </c>
      <c r="CS13" s="622"/>
      <c r="CT13" s="622"/>
      <c r="CU13" s="622"/>
      <c r="CV13" s="622"/>
      <c r="CW13" s="622"/>
      <c r="CX13" s="622"/>
      <c r="CY13" s="623"/>
      <c r="CZ13" s="659">
        <v>11.7</v>
      </c>
      <c r="DA13" s="659"/>
      <c r="DB13" s="659"/>
      <c r="DC13" s="659"/>
      <c r="DD13" s="627">
        <v>3613614</v>
      </c>
      <c r="DE13" s="622"/>
      <c r="DF13" s="622"/>
      <c r="DG13" s="622"/>
      <c r="DH13" s="622"/>
      <c r="DI13" s="622"/>
      <c r="DJ13" s="622"/>
      <c r="DK13" s="622"/>
      <c r="DL13" s="622"/>
      <c r="DM13" s="622"/>
      <c r="DN13" s="622"/>
      <c r="DO13" s="622"/>
      <c r="DP13" s="623"/>
      <c r="DQ13" s="627">
        <v>7951353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9152</v>
      </c>
      <c r="S14" s="622"/>
      <c r="T14" s="622"/>
      <c r="U14" s="622"/>
      <c r="V14" s="622"/>
      <c r="W14" s="622"/>
      <c r="X14" s="622"/>
      <c r="Y14" s="623"/>
      <c r="Z14" s="659">
        <v>0</v>
      </c>
      <c r="AA14" s="659"/>
      <c r="AB14" s="659"/>
      <c r="AC14" s="659"/>
      <c r="AD14" s="660">
        <v>9152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798031</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2937980</v>
      </c>
      <c r="CS14" s="622"/>
      <c r="CT14" s="622"/>
      <c r="CU14" s="622"/>
      <c r="CV14" s="622"/>
      <c r="CW14" s="622"/>
      <c r="CX14" s="622"/>
      <c r="CY14" s="623"/>
      <c r="CZ14" s="659">
        <v>2.9</v>
      </c>
      <c r="DA14" s="659"/>
      <c r="DB14" s="659"/>
      <c r="DC14" s="659"/>
      <c r="DD14" s="627">
        <v>90954</v>
      </c>
      <c r="DE14" s="622"/>
      <c r="DF14" s="622"/>
      <c r="DG14" s="622"/>
      <c r="DH14" s="622"/>
      <c r="DI14" s="622"/>
      <c r="DJ14" s="622"/>
      <c r="DK14" s="622"/>
      <c r="DL14" s="622"/>
      <c r="DM14" s="622"/>
      <c r="DN14" s="622"/>
      <c r="DO14" s="622"/>
      <c r="DP14" s="623"/>
      <c r="DQ14" s="627">
        <v>2849881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1289350</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9659888</v>
      </c>
      <c r="CS15" s="622"/>
      <c r="CT15" s="622"/>
      <c r="CU15" s="622"/>
      <c r="CV15" s="622"/>
      <c r="CW15" s="622"/>
      <c r="CX15" s="622"/>
      <c r="CY15" s="623"/>
      <c r="CZ15" s="659">
        <v>9.4</v>
      </c>
      <c r="DA15" s="659"/>
      <c r="DB15" s="659"/>
      <c r="DC15" s="659"/>
      <c r="DD15" s="627">
        <v>1797422</v>
      </c>
      <c r="DE15" s="622"/>
      <c r="DF15" s="622"/>
      <c r="DG15" s="622"/>
      <c r="DH15" s="622"/>
      <c r="DI15" s="622"/>
      <c r="DJ15" s="622"/>
      <c r="DK15" s="622"/>
      <c r="DL15" s="622"/>
      <c r="DM15" s="622"/>
      <c r="DN15" s="622"/>
      <c r="DO15" s="622"/>
      <c r="DP15" s="623"/>
      <c r="DQ15" s="627">
        <v>7460530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81490</v>
      </c>
      <c r="S16" s="622"/>
      <c r="T16" s="622"/>
      <c r="U16" s="622"/>
      <c r="V16" s="622"/>
      <c r="W16" s="622"/>
      <c r="X16" s="622"/>
      <c r="Y16" s="623"/>
      <c r="Z16" s="659">
        <v>0.1</v>
      </c>
      <c r="AA16" s="659"/>
      <c r="AB16" s="659"/>
      <c r="AC16" s="659"/>
      <c r="AD16" s="660">
        <v>81490</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700067</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329107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456495</v>
      </c>
      <c r="S17" s="622"/>
      <c r="T17" s="622"/>
      <c r="U17" s="622"/>
      <c r="V17" s="622"/>
      <c r="W17" s="622"/>
      <c r="X17" s="622"/>
      <c r="Y17" s="623"/>
      <c r="Z17" s="659">
        <v>0.4</v>
      </c>
      <c r="AA17" s="659"/>
      <c r="AB17" s="659"/>
      <c r="AC17" s="659"/>
      <c r="AD17" s="660">
        <v>456495</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13286020</v>
      </c>
      <c r="CS17" s="622"/>
      <c r="CT17" s="622"/>
      <c r="CU17" s="622"/>
      <c r="CV17" s="622"/>
      <c r="CW17" s="622"/>
      <c r="CX17" s="622"/>
      <c r="CY17" s="623"/>
      <c r="CZ17" s="659">
        <v>12.9</v>
      </c>
      <c r="DA17" s="659"/>
      <c r="DB17" s="659"/>
      <c r="DC17" s="659"/>
      <c r="DD17" s="627" t="s">
        <v>122</v>
      </c>
      <c r="DE17" s="622"/>
      <c r="DF17" s="622"/>
      <c r="DG17" s="622"/>
      <c r="DH17" s="622"/>
      <c r="DI17" s="622"/>
      <c r="DJ17" s="622"/>
      <c r="DK17" s="622"/>
      <c r="DL17" s="622"/>
      <c r="DM17" s="622"/>
      <c r="DN17" s="622"/>
      <c r="DO17" s="622"/>
      <c r="DP17" s="623"/>
      <c r="DQ17" s="627">
        <v>13228175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203829</v>
      </c>
      <c r="S18" s="622"/>
      <c r="T18" s="622"/>
      <c r="U18" s="622"/>
      <c r="V18" s="622"/>
      <c r="W18" s="622"/>
      <c r="X18" s="622"/>
      <c r="Y18" s="623"/>
      <c r="Z18" s="659">
        <v>0.2</v>
      </c>
      <c r="AA18" s="659"/>
      <c r="AB18" s="659"/>
      <c r="AC18" s="659"/>
      <c r="AD18" s="660">
        <v>203829</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3218</v>
      </c>
      <c r="CS18" s="622"/>
      <c r="CT18" s="622"/>
      <c r="CU18" s="622"/>
      <c r="CV18" s="622"/>
      <c r="CW18" s="622"/>
      <c r="CX18" s="622"/>
      <c r="CY18" s="623"/>
      <c r="CZ18" s="659">
        <v>0</v>
      </c>
      <c r="DA18" s="659"/>
      <c r="DB18" s="659"/>
      <c r="DC18" s="659"/>
      <c r="DD18" s="627" t="s">
        <v>122</v>
      </c>
      <c r="DE18" s="622"/>
      <c r="DF18" s="622"/>
      <c r="DG18" s="622"/>
      <c r="DH18" s="622"/>
      <c r="DI18" s="622"/>
      <c r="DJ18" s="622"/>
      <c r="DK18" s="622"/>
      <c r="DL18" s="622"/>
      <c r="DM18" s="622"/>
      <c r="DN18" s="622"/>
      <c r="DO18" s="622"/>
      <c r="DP18" s="623"/>
      <c r="DQ18" s="627">
        <v>3218</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165923</v>
      </c>
      <c r="S19" s="622"/>
      <c r="T19" s="622"/>
      <c r="U19" s="622"/>
      <c r="V19" s="622"/>
      <c r="W19" s="622"/>
      <c r="X19" s="622"/>
      <c r="Y19" s="623"/>
      <c r="Z19" s="659">
        <v>0.2</v>
      </c>
      <c r="AA19" s="659"/>
      <c r="AB19" s="659"/>
      <c r="AC19" s="659"/>
      <c r="AD19" s="660">
        <v>165923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1117409</v>
      </c>
      <c r="BH19" s="622"/>
      <c r="BI19" s="622"/>
      <c r="BJ19" s="622"/>
      <c r="BK19" s="622"/>
      <c r="BL19" s="622"/>
      <c r="BM19" s="622"/>
      <c r="BN19" s="623"/>
      <c r="BO19" s="659">
        <v>3.5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37906</v>
      </c>
      <c r="S20" s="622"/>
      <c r="T20" s="622"/>
      <c r="U20" s="622"/>
      <c r="V20" s="622"/>
      <c r="W20" s="622"/>
      <c r="X20" s="622"/>
      <c r="Y20" s="623"/>
      <c r="Z20" s="659">
        <v>0</v>
      </c>
      <c r="AA20" s="659"/>
      <c r="AB20" s="659"/>
      <c r="AC20" s="659"/>
      <c r="AD20" s="660">
        <v>37906</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1117409</v>
      </c>
      <c r="BH20" s="622"/>
      <c r="BI20" s="622"/>
      <c r="BJ20" s="622"/>
      <c r="BK20" s="622"/>
      <c r="BL20" s="622"/>
      <c r="BM20" s="622"/>
      <c r="BN20" s="623"/>
      <c r="BO20" s="659">
        <v>3.5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102949376</v>
      </c>
      <c r="CS20" s="622"/>
      <c r="CT20" s="622"/>
      <c r="CU20" s="622"/>
      <c r="CV20" s="622"/>
      <c r="CW20" s="622"/>
      <c r="CX20" s="622"/>
      <c r="CY20" s="623"/>
      <c r="CZ20" s="659">
        <v>100</v>
      </c>
      <c r="DA20" s="659"/>
      <c r="DB20" s="659"/>
      <c r="DC20" s="659"/>
      <c r="DD20" s="627">
        <v>8781122</v>
      </c>
      <c r="DE20" s="622"/>
      <c r="DF20" s="622"/>
      <c r="DG20" s="622"/>
      <c r="DH20" s="622"/>
      <c r="DI20" s="622"/>
      <c r="DJ20" s="622"/>
      <c r="DK20" s="622"/>
      <c r="DL20" s="622"/>
      <c r="DM20" s="622"/>
      <c r="DN20" s="622"/>
      <c r="DO20" s="622"/>
      <c r="DP20" s="623"/>
      <c r="DQ20" s="627">
        <v>74468462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24142945</v>
      </c>
      <c r="S21" s="622"/>
      <c r="T21" s="622"/>
      <c r="U21" s="622"/>
      <c r="V21" s="622"/>
      <c r="W21" s="622"/>
      <c r="X21" s="622"/>
      <c r="Y21" s="623"/>
      <c r="Z21" s="659">
        <v>22.3</v>
      </c>
      <c r="AA21" s="659"/>
      <c r="AB21" s="659"/>
      <c r="AC21" s="659"/>
      <c r="AD21" s="660">
        <v>20702135</v>
      </c>
      <c r="AE21" s="660"/>
      <c r="AF21" s="660"/>
      <c r="AG21" s="660"/>
      <c r="AH21" s="660"/>
      <c r="AI21" s="660"/>
      <c r="AJ21" s="660"/>
      <c r="AK21" s="660"/>
      <c r="AL21" s="624">
        <v>35.200000000000003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23048</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20702135</v>
      </c>
      <c r="S22" s="622"/>
      <c r="T22" s="622"/>
      <c r="U22" s="622"/>
      <c r="V22" s="622"/>
      <c r="W22" s="622"/>
      <c r="X22" s="622"/>
      <c r="Y22" s="623"/>
      <c r="Z22" s="659">
        <v>19.2</v>
      </c>
      <c r="AA22" s="659"/>
      <c r="AB22" s="659"/>
      <c r="AC22" s="659"/>
      <c r="AD22" s="660">
        <v>20702135</v>
      </c>
      <c r="AE22" s="660"/>
      <c r="AF22" s="660"/>
      <c r="AG22" s="660"/>
      <c r="AH22" s="660"/>
      <c r="AI22" s="660"/>
      <c r="AJ22" s="660"/>
      <c r="AK22" s="660"/>
      <c r="AL22" s="624">
        <v>35.200000000000003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3438774</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1094361</v>
      </c>
      <c r="BH23" s="622"/>
      <c r="BI23" s="622"/>
      <c r="BJ23" s="622"/>
      <c r="BK23" s="622"/>
      <c r="BL23" s="622"/>
      <c r="BM23" s="622"/>
      <c r="BN23" s="623"/>
      <c r="BO23" s="659">
        <v>3.4</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2036</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48426013</v>
      </c>
      <c r="CS24" s="677"/>
      <c r="CT24" s="677"/>
      <c r="CU24" s="677"/>
      <c r="CV24" s="677"/>
      <c r="CW24" s="677"/>
      <c r="CX24" s="677"/>
      <c r="CY24" s="702"/>
      <c r="CZ24" s="703">
        <v>47</v>
      </c>
      <c r="DA24" s="685"/>
      <c r="DB24" s="685"/>
      <c r="DC24" s="705"/>
      <c r="DD24" s="701">
        <v>35549578</v>
      </c>
      <c r="DE24" s="677"/>
      <c r="DF24" s="677"/>
      <c r="DG24" s="677"/>
      <c r="DH24" s="677"/>
      <c r="DI24" s="677"/>
      <c r="DJ24" s="677"/>
      <c r="DK24" s="702"/>
      <c r="DL24" s="701">
        <v>30561130</v>
      </c>
      <c r="DM24" s="677"/>
      <c r="DN24" s="677"/>
      <c r="DO24" s="677"/>
      <c r="DP24" s="677"/>
      <c r="DQ24" s="677"/>
      <c r="DR24" s="677"/>
      <c r="DS24" s="677"/>
      <c r="DT24" s="677"/>
      <c r="DU24" s="677"/>
      <c r="DV24" s="702"/>
      <c r="DW24" s="703">
        <v>50.8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63079731</v>
      </c>
      <c r="S25" s="622"/>
      <c r="T25" s="622"/>
      <c r="U25" s="622"/>
      <c r="V25" s="622"/>
      <c r="W25" s="622"/>
      <c r="X25" s="622"/>
      <c r="Y25" s="623"/>
      <c r="Z25" s="659">
        <v>58.4</v>
      </c>
      <c r="AA25" s="659"/>
      <c r="AB25" s="659"/>
      <c r="AC25" s="659"/>
      <c r="AD25" s="660">
        <v>58544560</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15812968</v>
      </c>
      <c r="CS25" s="634"/>
      <c r="CT25" s="634"/>
      <c r="CU25" s="634"/>
      <c r="CV25" s="634"/>
      <c r="CW25" s="634"/>
      <c r="CX25" s="634"/>
      <c r="CY25" s="635"/>
      <c r="CZ25" s="624">
        <v>15.4</v>
      </c>
      <c r="DA25" s="636"/>
      <c r="DB25" s="636"/>
      <c r="DC25" s="637"/>
      <c r="DD25" s="627">
        <v>14421232</v>
      </c>
      <c r="DE25" s="634"/>
      <c r="DF25" s="634"/>
      <c r="DG25" s="634"/>
      <c r="DH25" s="634"/>
      <c r="DI25" s="634"/>
      <c r="DJ25" s="634"/>
      <c r="DK25" s="635"/>
      <c r="DL25" s="627">
        <v>13576459</v>
      </c>
      <c r="DM25" s="634"/>
      <c r="DN25" s="634"/>
      <c r="DO25" s="634"/>
      <c r="DP25" s="634"/>
      <c r="DQ25" s="634"/>
      <c r="DR25" s="634"/>
      <c r="DS25" s="634"/>
      <c r="DT25" s="634"/>
      <c r="DU25" s="634"/>
      <c r="DV25" s="635"/>
      <c r="DW25" s="624">
        <v>22.6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18243</v>
      </c>
      <c r="S26" s="622"/>
      <c r="T26" s="622"/>
      <c r="U26" s="622"/>
      <c r="V26" s="622"/>
      <c r="W26" s="622"/>
      <c r="X26" s="622"/>
      <c r="Y26" s="623"/>
      <c r="Z26" s="659">
        <v>0</v>
      </c>
      <c r="AA26" s="659"/>
      <c r="AB26" s="659"/>
      <c r="AC26" s="659"/>
      <c r="AD26" s="660">
        <v>18243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10116540</v>
      </c>
      <c r="CS26" s="622"/>
      <c r="CT26" s="622"/>
      <c r="CU26" s="622"/>
      <c r="CV26" s="622"/>
      <c r="CW26" s="622"/>
      <c r="CX26" s="622"/>
      <c r="CY26" s="623"/>
      <c r="CZ26" s="624">
        <v>9.8000000000000007</v>
      </c>
      <c r="DA26" s="636"/>
      <c r="DB26" s="636"/>
      <c r="DC26" s="637"/>
      <c r="DD26" s="627">
        <v>9468551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309639</v>
      </c>
      <c r="S27" s="622"/>
      <c r="T27" s="622"/>
      <c r="U27" s="622"/>
      <c r="V27" s="622"/>
      <c r="W27" s="622"/>
      <c r="X27" s="622"/>
      <c r="Y27" s="623"/>
      <c r="Z27" s="659">
        <v>0.3</v>
      </c>
      <c r="AA27" s="659"/>
      <c r="AB27" s="659"/>
      <c r="AC27" s="659"/>
      <c r="AD27" s="660">
        <v>776</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31952824</v>
      </c>
      <c r="BH27" s="622"/>
      <c r="BI27" s="622"/>
      <c r="BJ27" s="622"/>
      <c r="BK27" s="622"/>
      <c r="BL27" s="622"/>
      <c r="BM27" s="622"/>
      <c r="BN27" s="623"/>
      <c r="BO27" s="659">
        <v>100</v>
      </c>
      <c r="BP27" s="659"/>
      <c r="BQ27" s="659"/>
      <c r="BR27" s="659"/>
      <c r="BS27" s="660">
        <v>732536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19327025</v>
      </c>
      <c r="CS27" s="634"/>
      <c r="CT27" s="634"/>
      <c r="CU27" s="634"/>
      <c r="CV27" s="634"/>
      <c r="CW27" s="634"/>
      <c r="CX27" s="634"/>
      <c r="CY27" s="635"/>
      <c r="CZ27" s="624">
        <v>18.8</v>
      </c>
      <c r="DA27" s="636"/>
      <c r="DB27" s="636"/>
      <c r="DC27" s="637"/>
      <c r="DD27" s="627">
        <v>7900171</v>
      </c>
      <c r="DE27" s="634"/>
      <c r="DF27" s="634"/>
      <c r="DG27" s="634"/>
      <c r="DH27" s="634"/>
      <c r="DI27" s="634"/>
      <c r="DJ27" s="634"/>
      <c r="DK27" s="635"/>
      <c r="DL27" s="627">
        <v>5499325</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884407</v>
      </c>
      <c r="S28" s="622"/>
      <c r="T28" s="622"/>
      <c r="U28" s="622"/>
      <c r="V28" s="622"/>
      <c r="W28" s="622"/>
      <c r="X28" s="622"/>
      <c r="Y28" s="623"/>
      <c r="Z28" s="659">
        <v>0.8</v>
      </c>
      <c r="AA28" s="659"/>
      <c r="AB28" s="659"/>
      <c r="AC28" s="659"/>
      <c r="AD28" s="660">
        <v>112849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13286020</v>
      </c>
      <c r="CS28" s="622"/>
      <c r="CT28" s="622"/>
      <c r="CU28" s="622"/>
      <c r="CV28" s="622"/>
      <c r="CW28" s="622"/>
      <c r="CX28" s="622"/>
      <c r="CY28" s="623"/>
      <c r="CZ28" s="624">
        <v>12.9</v>
      </c>
      <c r="DA28" s="636"/>
      <c r="DB28" s="636"/>
      <c r="DC28" s="637"/>
      <c r="DD28" s="627">
        <v>13228175</v>
      </c>
      <c r="DE28" s="622"/>
      <c r="DF28" s="622"/>
      <c r="DG28" s="622"/>
      <c r="DH28" s="622"/>
      <c r="DI28" s="622"/>
      <c r="DJ28" s="622"/>
      <c r="DK28" s="623"/>
      <c r="DL28" s="627">
        <v>11485346</v>
      </c>
      <c r="DM28" s="622"/>
      <c r="DN28" s="622"/>
      <c r="DO28" s="622"/>
      <c r="DP28" s="622"/>
      <c r="DQ28" s="622"/>
      <c r="DR28" s="622"/>
      <c r="DS28" s="622"/>
      <c r="DT28" s="622"/>
      <c r="DU28" s="622"/>
      <c r="DV28" s="623"/>
      <c r="DW28" s="624">
        <v>19.100000000000001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754810</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13285826</v>
      </c>
      <c r="CS29" s="634"/>
      <c r="CT29" s="634"/>
      <c r="CU29" s="634"/>
      <c r="CV29" s="634"/>
      <c r="CW29" s="634"/>
      <c r="CX29" s="634"/>
      <c r="CY29" s="635"/>
      <c r="CZ29" s="624">
        <v>12.9</v>
      </c>
      <c r="DA29" s="636"/>
      <c r="DB29" s="636"/>
      <c r="DC29" s="637"/>
      <c r="DD29" s="627">
        <v>13227981</v>
      </c>
      <c r="DE29" s="634"/>
      <c r="DF29" s="634"/>
      <c r="DG29" s="634"/>
      <c r="DH29" s="634"/>
      <c r="DI29" s="634"/>
      <c r="DJ29" s="634"/>
      <c r="DK29" s="635"/>
      <c r="DL29" s="627">
        <v>11485152</v>
      </c>
      <c r="DM29" s="634"/>
      <c r="DN29" s="634"/>
      <c r="DO29" s="634"/>
      <c r="DP29" s="634"/>
      <c r="DQ29" s="634"/>
      <c r="DR29" s="634"/>
      <c r="DS29" s="634"/>
      <c r="DT29" s="634"/>
      <c r="DU29" s="634"/>
      <c r="DV29" s="635"/>
      <c r="DW29" s="624">
        <v>19.100000000000001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15492606</v>
      </c>
      <c r="S30" s="622"/>
      <c r="T30" s="622"/>
      <c r="U30" s="622"/>
      <c r="V30" s="622"/>
      <c r="W30" s="622"/>
      <c r="X30" s="622"/>
      <c r="Y30" s="623"/>
      <c r="Z30" s="659">
        <v>14.3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12982446</v>
      </c>
      <c r="CS30" s="622"/>
      <c r="CT30" s="622"/>
      <c r="CU30" s="622"/>
      <c r="CV30" s="622"/>
      <c r="CW30" s="622"/>
      <c r="CX30" s="622"/>
      <c r="CY30" s="623"/>
      <c r="CZ30" s="624">
        <v>12.6</v>
      </c>
      <c r="DA30" s="636"/>
      <c r="DB30" s="636"/>
      <c r="DC30" s="637"/>
      <c r="DD30" s="627">
        <v>12927627</v>
      </c>
      <c r="DE30" s="622"/>
      <c r="DF30" s="622"/>
      <c r="DG30" s="622"/>
      <c r="DH30" s="622"/>
      <c r="DI30" s="622"/>
      <c r="DJ30" s="622"/>
      <c r="DK30" s="623"/>
      <c r="DL30" s="627">
        <v>11184798</v>
      </c>
      <c r="DM30" s="622"/>
      <c r="DN30" s="622"/>
      <c r="DO30" s="622"/>
      <c r="DP30" s="622"/>
      <c r="DQ30" s="622"/>
      <c r="DR30" s="622"/>
      <c r="DS30" s="622"/>
      <c r="DT30" s="622"/>
      <c r="DU30" s="622"/>
      <c r="DV30" s="623"/>
      <c r="DW30" s="624">
        <v>18.600000000000001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27458</v>
      </c>
      <c r="S31" s="622"/>
      <c r="T31" s="622"/>
      <c r="U31" s="622"/>
      <c r="V31" s="622"/>
      <c r="W31" s="622"/>
      <c r="X31" s="622"/>
      <c r="Y31" s="623"/>
      <c r="Z31" s="659">
        <v>0</v>
      </c>
      <c r="AA31" s="659"/>
      <c r="AB31" s="659"/>
      <c r="AC31" s="659"/>
      <c r="AD31" s="660">
        <v>27458</v>
      </c>
      <c r="AE31" s="660"/>
      <c r="AF31" s="660"/>
      <c r="AG31" s="660"/>
      <c r="AH31" s="660"/>
      <c r="AI31" s="660"/>
      <c r="AJ31" s="660"/>
      <c r="AK31" s="660"/>
      <c r="AL31" s="624">
        <v>0</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97.3</v>
      </c>
      <c r="BN31" s="684"/>
      <c r="BO31" s="684"/>
      <c r="BP31" s="684"/>
      <c r="BQ31" s="686"/>
      <c r="BR31" s="683">
        <v>99.4</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303380</v>
      </c>
      <c r="CS31" s="634"/>
      <c r="CT31" s="634"/>
      <c r="CU31" s="634"/>
      <c r="CV31" s="634"/>
      <c r="CW31" s="634"/>
      <c r="CX31" s="634"/>
      <c r="CY31" s="635"/>
      <c r="CZ31" s="624">
        <v>0.3</v>
      </c>
      <c r="DA31" s="636"/>
      <c r="DB31" s="636"/>
      <c r="DC31" s="637"/>
      <c r="DD31" s="627">
        <v>300354</v>
      </c>
      <c r="DE31" s="634"/>
      <c r="DF31" s="634"/>
      <c r="DG31" s="634"/>
      <c r="DH31" s="634"/>
      <c r="DI31" s="634"/>
      <c r="DJ31" s="634"/>
      <c r="DK31" s="635"/>
      <c r="DL31" s="627">
        <v>300354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7030121</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97.3</v>
      </c>
      <c r="BN32" s="634"/>
      <c r="BO32" s="634"/>
      <c r="BP32" s="634"/>
      <c r="BQ32" s="657"/>
      <c r="BR32" s="687">
        <v>99.4</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v>194</v>
      </c>
      <c r="CS32" s="622"/>
      <c r="CT32" s="622"/>
      <c r="CU32" s="622"/>
      <c r="CV32" s="622"/>
      <c r="CW32" s="622"/>
      <c r="CX32" s="622"/>
      <c r="CY32" s="623"/>
      <c r="CZ32" s="624">
        <v>0</v>
      </c>
      <c r="DA32" s="636"/>
      <c r="DB32" s="636"/>
      <c r="DC32" s="637"/>
      <c r="DD32" s="627">
        <v>194</v>
      </c>
      <c r="DE32" s="622"/>
      <c r="DF32" s="622"/>
      <c r="DG32" s="622"/>
      <c r="DH32" s="622"/>
      <c r="DI32" s="622"/>
      <c r="DJ32" s="622"/>
      <c r="DK32" s="623"/>
      <c r="DL32" s="627">
        <v>194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348009</v>
      </c>
      <c r="S33" s="622"/>
      <c r="T33" s="622"/>
      <c r="U33" s="622"/>
      <c r="V33" s="622"/>
      <c r="W33" s="622"/>
      <c r="X33" s="622"/>
      <c r="Y33" s="623"/>
      <c r="Z33" s="659">
        <v>0.3</v>
      </c>
      <c r="AA33" s="659"/>
      <c r="AB33" s="659"/>
      <c r="AC33" s="659"/>
      <c r="AD33" s="660">
        <v>135162</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97.1</v>
      </c>
      <c r="BN33" s="606"/>
      <c r="BO33" s="606"/>
      <c r="BP33" s="606"/>
      <c r="BQ33" s="669"/>
      <c r="BR33" s="682">
        <v>99.4</v>
      </c>
      <c r="BS33" s="606"/>
      <c r="BT33" s="606"/>
      <c r="BU33" s="606"/>
      <c r="BV33" s="606"/>
      <c r="BW33" s="606"/>
      <c r="BX33" s="652">
        <v>96.8</v>
      </c>
      <c r="BY33" s="606"/>
      <c r="BZ33" s="606"/>
      <c r="CA33" s="606"/>
      <c r="CB33" s="669"/>
      <c r="CD33" s="618" t="s">
        <v>307</v>
      </c>
      <c r="CE33" s="619"/>
      <c r="CF33" s="619"/>
      <c r="CG33" s="619"/>
      <c r="CH33" s="619"/>
      <c r="CI33" s="619"/>
      <c r="CJ33" s="619"/>
      <c r="CK33" s="619"/>
      <c r="CL33" s="619"/>
      <c r="CM33" s="619"/>
      <c r="CN33" s="619"/>
      <c r="CO33" s="619"/>
      <c r="CP33" s="619"/>
      <c r="CQ33" s="620"/>
      <c r="CR33" s="621">
        <v>45042174</v>
      </c>
      <c r="CS33" s="634"/>
      <c r="CT33" s="634"/>
      <c r="CU33" s="634"/>
      <c r="CV33" s="634"/>
      <c r="CW33" s="634"/>
      <c r="CX33" s="634"/>
      <c r="CY33" s="635"/>
      <c r="CZ33" s="624">
        <v>43.8</v>
      </c>
      <c r="DA33" s="636"/>
      <c r="DB33" s="636"/>
      <c r="DC33" s="637"/>
      <c r="DD33" s="627">
        <v>36343895</v>
      </c>
      <c r="DE33" s="634"/>
      <c r="DF33" s="634"/>
      <c r="DG33" s="634"/>
      <c r="DH33" s="634"/>
      <c r="DI33" s="634"/>
      <c r="DJ33" s="634"/>
      <c r="DK33" s="635"/>
      <c r="DL33" s="627">
        <v>25001436</v>
      </c>
      <c r="DM33" s="634"/>
      <c r="DN33" s="634"/>
      <c r="DO33" s="634"/>
      <c r="DP33" s="634"/>
      <c r="DQ33" s="634"/>
      <c r="DR33" s="634"/>
      <c r="DS33" s="634"/>
      <c r="DT33" s="634"/>
      <c r="DU33" s="634"/>
      <c r="DV33" s="635"/>
      <c r="DW33" s="624">
        <v>41.6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268380</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14104057</v>
      </c>
      <c r="CS34" s="622"/>
      <c r="CT34" s="622"/>
      <c r="CU34" s="622"/>
      <c r="CV34" s="622"/>
      <c r="CW34" s="622"/>
      <c r="CX34" s="622"/>
      <c r="CY34" s="623"/>
      <c r="CZ34" s="624">
        <v>13.7</v>
      </c>
      <c r="DA34" s="636"/>
      <c r="DB34" s="636"/>
      <c r="DC34" s="637"/>
      <c r="DD34" s="627">
        <v>10181132</v>
      </c>
      <c r="DE34" s="622"/>
      <c r="DF34" s="622"/>
      <c r="DG34" s="622"/>
      <c r="DH34" s="622"/>
      <c r="DI34" s="622"/>
      <c r="DJ34" s="622"/>
      <c r="DK34" s="623"/>
      <c r="DL34" s="627">
        <v>8593893</v>
      </c>
      <c r="DM34" s="622"/>
      <c r="DN34" s="622"/>
      <c r="DO34" s="622"/>
      <c r="DP34" s="622"/>
      <c r="DQ34" s="622"/>
      <c r="DR34" s="622"/>
      <c r="DS34" s="622"/>
      <c r="DT34" s="622"/>
      <c r="DU34" s="622"/>
      <c r="DV34" s="623"/>
      <c r="DW34" s="624">
        <v>14.3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5022589</v>
      </c>
      <c r="S35" s="622"/>
      <c r="T35" s="622"/>
      <c r="U35" s="622"/>
      <c r="V35" s="622"/>
      <c r="W35" s="622"/>
      <c r="X35" s="622"/>
      <c r="Y35" s="623"/>
      <c r="Z35" s="659">
        <v>4.5999999999999996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4620817</v>
      </c>
      <c r="CS35" s="634"/>
      <c r="CT35" s="634"/>
      <c r="CU35" s="634"/>
      <c r="CV35" s="634"/>
      <c r="CW35" s="634"/>
      <c r="CX35" s="634"/>
      <c r="CY35" s="635"/>
      <c r="CZ35" s="624">
        <v>4.5</v>
      </c>
      <c r="DA35" s="636"/>
      <c r="DB35" s="636"/>
      <c r="DC35" s="637"/>
      <c r="DD35" s="627">
        <v>3968605</v>
      </c>
      <c r="DE35" s="634"/>
      <c r="DF35" s="634"/>
      <c r="DG35" s="634"/>
      <c r="DH35" s="634"/>
      <c r="DI35" s="634"/>
      <c r="DJ35" s="634"/>
      <c r="DK35" s="635"/>
      <c r="DL35" s="627">
        <v>3634271</v>
      </c>
      <c r="DM35" s="634"/>
      <c r="DN35" s="634"/>
      <c r="DO35" s="634"/>
      <c r="DP35" s="634"/>
      <c r="DQ35" s="634"/>
      <c r="DR35" s="634"/>
      <c r="DS35" s="634"/>
      <c r="DT35" s="634"/>
      <c r="DU35" s="634"/>
      <c r="DV35" s="635"/>
      <c r="DW35" s="624">
        <v>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5993791</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12136541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120779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14715808</v>
      </c>
      <c r="CS36" s="622"/>
      <c r="CT36" s="622"/>
      <c r="CU36" s="622"/>
      <c r="CV36" s="622"/>
      <c r="CW36" s="622"/>
      <c r="CX36" s="622"/>
      <c r="CY36" s="623"/>
      <c r="CZ36" s="624">
        <v>14.3</v>
      </c>
      <c r="DA36" s="636"/>
      <c r="DB36" s="636"/>
      <c r="DC36" s="637"/>
      <c r="DD36" s="627">
        <v>12878852</v>
      </c>
      <c r="DE36" s="622"/>
      <c r="DF36" s="622"/>
      <c r="DG36" s="622"/>
      <c r="DH36" s="622"/>
      <c r="DI36" s="622"/>
      <c r="DJ36" s="622"/>
      <c r="DK36" s="623"/>
      <c r="DL36" s="627">
        <v>6869013</v>
      </c>
      <c r="DM36" s="622"/>
      <c r="DN36" s="622"/>
      <c r="DO36" s="622"/>
      <c r="DP36" s="622"/>
      <c r="DQ36" s="622"/>
      <c r="DR36" s="622"/>
      <c r="DS36" s="622"/>
      <c r="DT36" s="622"/>
      <c r="DU36" s="622"/>
      <c r="DV36" s="623"/>
      <c r="DW36" s="624">
        <v>11.4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2965415</v>
      </c>
      <c r="S37" s="622"/>
      <c r="T37" s="622"/>
      <c r="U37" s="622"/>
      <c r="V37" s="622"/>
      <c r="W37" s="622"/>
      <c r="X37" s="622"/>
      <c r="Y37" s="623"/>
      <c r="Z37" s="659">
        <v>2.7</v>
      </c>
      <c r="AA37" s="659"/>
      <c r="AB37" s="659"/>
      <c r="AC37" s="659"/>
      <c r="AD37" s="660">
        <v>43266</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4261479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-29289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2442425</v>
      </c>
      <c r="CS37" s="634"/>
      <c r="CT37" s="634"/>
      <c r="CU37" s="634"/>
      <c r="CV37" s="634"/>
      <c r="CW37" s="634"/>
      <c r="CX37" s="634"/>
      <c r="CY37" s="635"/>
      <c r="CZ37" s="624">
        <v>2.4</v>
      </c>
      <c r="DA37" s="636"/>
      <c r="DB37" s="636"/>
      <c r="DC37" s="637"/>
      <c r="DD37" s="627">
        <v>2437884</v>
      </c>
      <c r="DE37" s="634"/>
      <c r="DF37" s="634"/>
      <c r="DG37" s="634"/>
      <c r="DH37" s="634"/>
      <c r="DI37" s="634"/>
      <c r="DJ37" s="634"/>
      <c r="DK37" s="635"/>
      <c r="DL37" s="627">
        <v>2337129</v>
      </c>
      <c r="DM37" s="634"/>
      <c r="DN37" s="634"/>
      <c r="DO37" s="634"/>
      <c r="DP37" s="634"/>
      <c r="DQ37" s="634"/>
      <c r="DR37" s="634"/>
      <c r="DS37" s="634"/>
      <c r="DT37" s="634"/>
      <c r="DU37" s="634"/>
      <c r="DV37" s="635"/>
      <c r="DW37" s="624">
        <v>3.9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5854400</v>
      </c>
      <c r="S38" s="622"/>
      <c r="T38" s="622"/>
      <c r="U38" s="622"/>
      <c r="V38" s="622"/>
      <c r="W38" s="622"/>
      <c r="X38" s="622"/>
      <c r="Y38" s="623"/>
      <c r="Z38" s="659">
        <v>5.4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442019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21086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7192692</v>
      </c>
      <c r="CS38" s="622"/>
      <c r="CT38" s="622"/>
      <c r="CU38" s="622"/>
      <c r="CV38" s="622"/>
      <c r="CW38" s="622"/>
      <c r="CX38" s="622"/>
      <c r="CY38" s="623"/>
      <c r="CZ38" s="624">
        <v>7</v>
      </c>
      <c r="DA38" s="636"/>
      <c r="DB38" s="636"/>
      <c r="DC38" s="637"/>
      <c r="DD38" s="627">
        <v>6047304</v>
      </c>
      <c r="DE38" s="622"/>
      <c r="DF38" s="622"/>
      <c r="DG38" s="622"/>
      <c r="DH38" s="622"/>
      <c r="DI38" s="622"/>
      <c r="DJ38" s="622"/>
      <c r="DK38" s="623"/>
      <c r="DL38" s="627">
        <v>5785551</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237133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30606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3425103</v>
      </c>
      <c r="CS39" s="634"/>
      <c r="CT39" s="634"/>
      <c r="CU39" s="634"/>
      <c r="CV39" s="634"/>
      <c r="CW39" s="634"/>
      <c r="CX39" s="634"/>
      <c r="CY39" s="635"/>
      <c r="CZ39" s="624">
        <v>3.3</v>
      </c>
      <c r="DA39" s="636"/>
      <c r="DB39" s="636"/>
      <c r="DC39" s="637"/>
      <c r="DD39" s="627">
        <v>3149294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1246900</v>
      </c>
      <c r="S40" s="622"/>
      <c r="T40" s="622"/>
      <c r="U40" s="622"/>
      <c r="V40" s="622"/>
      <c r="W40" s="622"/>
      <c r="X40" s="622"/>
      <c r="Y40" s="623"/>
      <c r="Z40" s="659">
        <v>1.2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3218</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983697</v>
      </c>
      <c r="CS40" s="622"/>
      <c r="CT40" s="622"/>
      <c r="CU40" s="622"/>
      <c r="CV40" s="622"/>
      <c r="CW40" s="622"/>
      <c r="CX40" s="622"/>
      <c r="CY40" s="623"/>
      <c r="CZ40" s="624">
        <v>1</v>
      </c>
      <c r="DA40" s="636"/>
      <c r="DB40" s="636"/>
      <c r="DC40" s="637"/>
      <c r="DD40" s="627">
        <v>118708</v>
      </c>
      <c r="DE40" s="622"/>
      <c r="DF40" s="622"/>
      <c r="DG40" s="622"/>
      <c r="DH40" s="622"/>
      <c r="DI40" s="622"/>
      <c r="DJ40" s="622"/>
      <c r="DK40" s="623"/>
      <c r="DL40" s="627">
        <v>118708</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108049599</v>
      </c>
      <c r="S41" s="646"/>
      <c r="T41" s="646"/>
      <c r="U41" s="646"/>
      <c r="V41" s="646"/>
      <c r="W41" s="646"/>
      <c r="X41" s="646"/>
      <c r="Y41" s="649"/>
      <c r="Z41" s="650">
        <v>100</v>
      </c>
      <c r="AA41" s="650"/>
      <c r="AB41" s="650"/>
      <c r="AC41" s="650"/>
      <c r="AD41" s="651">
        <v>58882314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1218400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5974292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9481189</v>
      </c>
      <c r="CS42" s="634"/>
      <c r="CT42" s="634"/>
      <c r="CU42" s="634"/>
      <c r="CV42" s="634"/>
      <c r="CW42" s="634"/>
      <c r="CX42" s="634"/>
      <c r="CY42" s="635"/>
      <c r="CZ42" s="624">
        <v>9.1999999999999993</v>
      </c>
      <c r="DA42" s="636"/>
      <c r="DB42" s="636"/>
      <c r="DC42" s="637"/>
      <c r="DD42" s="627">
        <v>2574989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1949</v>
      </c>
      <c r="CS43" s="634"/>
      <c r="CT43" s="634"/>
      <c r="CU43" s="634"/>
      <c r="CV43" s="634"/>
      <c r="CW43" s="634"/>
      <c r="CX43" s="634"/>
      <c r="CY43" s="635"/>
      <c r="CZ43" s="624">
        <v>0</v>
      </c>
      <c r="DA43" s="636"/>
      <c r="DB43" s="636"/>
      <c r="DC43" s="637"/>
      <c r="DD43" s="627">
        <v>1949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8781122</v>
      </c>
      <c r="CS44" s="622"/>
      <c r="CT44" s="622"/>
      <c r="CU44" s="622"/>
      <c r="CV44" s="622"/>
      <c r="CW44" s="622"/>
      <c r="CX44" s="622"/>
      <c r="CY44" s="623"/>
      <c r="CZ44" s="624">
        <v>8.5</v>
      </c>
      <c r="DA44" s="625"/>
      <c r="DB44" s="625"/>
      <c r="DC44" s="626"/>
      <c r="DD44" s="627">
        <v>2245882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3707572</v>
      </c>
      <c r="CS45" s="634"/>
      <c r="CT45" s="634"/>
      <c r="CU45" s="634"/>
      <c r="CV45" s="634"/>
      <c r="CW45" s="634"/>
      <c r="CX45" s="634"/>
      <c r="CY45" s="635"/>
      <c r="CZ45" s="624">
        <v>3.6</v>
      </c>
      <c r="DA45" s="636"/>
      <c r="DB45" s="636"/>
      <c r="DC45" s="637"/>
      <c r="DD45" s="627">
        <v>248761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4638215</v>
      </c>
      <c r="CS46" s="622"/>
      <c r="CT46" s="622"/>
      <c r="CU46" s="622"/>
      <c r="CV46" s="622"/>
      <c r="CW46" s="622"/>
      <c r="CX46" s="622"/>
      <c r="CY46" s="623"/>
      <c r="CZ46" s="624">
        <v>4.5</v>
      </c>
      <c r="DA46" s="625"/>
      <c r="DB46" s="625"/>
      <c r="DC46" s="626"/>
      <c r="DD46" s="627">
        <v>1957319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700067</v>
      </c>
      <c r="CS47" s="634"/>
      <c r="CT47" s="634"/>
      <c r="CU47" s="634"/>
      <c r="CV47" s="634"/>
      <c r="CW47" s="634"/>
      <c r="CX47" s="634"/>
      <c r="CY47" s="635"/>
      <c r="CZ47" s="624">
        <v>0.7</v>
      </c>
      <c r="DA47" s="636"/>
      <c r="DB47" s="636"/>
      <c r="DC47" s="637"/>
      <c r="DD47" s="627">
        <v>329107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102949376</v>
      </c>
      <c r="CS49" s="606"/>
      <c r="CT49" s="606"/>
      <c r="CU49" s="606"/>
      <c r="CV49" s="606"/>
      <c r="CW49" s="606"/>
      <c r="CX49" s="606"/>
      <c r="CY49" s="607"/>
      <c r="CZ49" s="608">
        <v>100</v>
      </c>
      <c r="DA49" s="609"/>
      <c r="DB49" s="609"/>
      <c r="DC49" s="610"/>
      <c r="DD49" s="611">
        <v>74468462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uBkn4SUZsyVO3kaNJe5L8WoBEJrG7gbdT851ZGSsKNbGz64JvnFxPsuocEcEFlS2eumQPnBCralKVEIJT/g==" saltValue="HIlbFzxzRT4VIhbfl5DXpw==" spinCount="100000" sheet="1" objects="1" scenarios="1"/>
  <customSheetViews>
    <customSheetView guid="{2D83F52D-14AA-4372-A524-9D7D39EB1206}"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108767</v>
      </c>
      <c r="R7" s="1103"/>
      <c r="S7" s="1103"/>
      <c r="T7" s="1103"/>
      <c r="U7" s="1103"/>
      <c r="V7" s="1103">
        <v>103667</v>
      </c>
      <c r="W7" s="1103"/>
      <c r="X7" s="1103"/>
      <c r="Y7" s="1103"/>
      <c r="Z7" s="1103"/>
      <c r="AA7" s="1103">
        <v>5100</v>
      </c>
      <c r="AB7" s="1103"/>
      <c r="AC7" s="1103"/>
      <c r="AD7" s="1103"/>
      <c r="AE7" s="1104"/>
      <c r="AF7" s="1105">
        <v>4170</v>
      </c>
      <c r="AG7" s="1106"/>
      <c r="AH7" s="1106"/>
      <c r="AI7" s="1106"/>
      <c r="AJ7" s="1107"/>
      <c r="AK7" s="1108">
        <v>5052</v>
      </c>
      <c r="AL7" s="1109"/>
      <c r="AM7" s="1109"/>
      <c r="AN7" s="1109"/>
      <c r="AO7" s="1109"/>
      <c r="AP7" s="1109">
        <v>105540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-1</v>
      </c>
      <c r="CI7" s="1097"/>
      <c r="CJ7" s="1097"/>
      <c r="CK7" s="1097"/>
      <c r="CL7" s="1098"/>
      <c r="CM7" s="1096">
        <v>217</v>
      </c>
      <c r="CN7" s="1097"/>
      <c r="CO7" s="1097"/>
      <c r="CP7" s="1097"/>
      <c r="CQ7" s="1098"/>
      <c r="CR7" s="1096">
        <v>111</v>
      </c>
      <c r="CS7" s="1097"/>
      <c r="CT7" s="1097"/>
      <c r="CU7" s="1097"/>
      <c r="CV7" s="1098"/>
      <c r="CW7" s="1096">
        <v>2</v>
      </c>
      <c r="CX7" s="1097"/>
      <c r="CY7" s="1097"/>
      <c r="CZ7" s="1097"/>
      <c r="DA7" s="1098"/>
      <c r="DB7" s="1096" t="s">
        <v>550</v>
      </c>
      <c r="DC7" s="1097"/>
      <c r="DD7" s="1097"/>
      <c r="DE7" s="1097"/>
      <c r="DF7" s="1098"/>
      <c r="DG7" s="1096" t="s">
        <v>550</v>
      </c>
      <c r="DH7" s="1097"/>
      <c r="DI7" s="1097"/>
      <c r="DJ7" s="1097"/>
      <c r="DK7" s="1098"/>
      <c r="DL7" s="1096" t="s">
        <v>550</v>
      </c>
      <c r="DM7" s="1097"/>
      <c r="DN7" s="1097"/>
      <c r="DO7" s="1097"/>
      <c r="DP7" s="1098"/>
      <c r="DQ7" s="1096" t="s">
        <v>550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147</v>
      </c>
      <c r="R8" s="1039"/>
      <c r="S8" s="1039"/>
      <c r="T8" s="1039"/>
      <c r="U8" s="1039"/>
      <c r="V8" s="1039">
        <v>147</v>
      </c>
      <c r="W8" s="1039"/>
      <c r="X8" s="1039"/>
      <c r="Y8" s="1039"/>
      <c r="Z8" s="1039"/>
      <c r="AA8" s="1039" t="s">
        <v>550</v>
      </c>
      <c r="AB8" s="1039"/>
      <c r="AC8" s="1039"/>
      <c r="AD8" s="1039"/>
      <c r="AE8" s="1040"/>
      <c r="AF8" s="1035" t="s">
        <v>122</v>
      </c>
      <c r="AG8" s="1036"/>
      <c r="AH8" s="1036"/>
      <c r="AI8" s="1036"/>
      <c r="AJ8" s="1037"/>
      <c r="AK8" s="1080" t="s">
        <v>550</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5</v>
      </c>
      <c r="CI8" s="990"/>
      <c r="CJ8" s="990"/>
      <c r="CK8" s="990"/>
      <c r="CL8" s="991"/>
      <c r="CM8" s="989">
        <v>101</v>
      </c>
      <c r="CN8" s="990"/>
      <c r="CO8" s="990"/>
      <c r="CP8" s="990"/>
      <c r="CQ8" s="991"/>
      <c r="CR8" s="989">
        <v>27</v>
      </c>
      <c r="CS8" s="990"/>
      <c r="CT8" s="990"/>
      <c r="CU8" s="990"/>
      <c r="CV8" s="991"/>
      <c r="CW8" s="989" t="s">
        <v>550</v>
      </c>
      <c r="CX8" s="990"/>
      <c r="CY8" s="990"/>
      <c r="CZ8" s="990"/>
      <c r="DA8" s="991"/>
      <c r="DB8" s="989" t="s">
        <v>550</v>
      </c>
      <c r="DC8" s="990"/>
      <c r="DD8" s="990"/>
      <c r="DE8" s="990"/>
      <c r="DF8" s="991"/>
      <c r="DG8" s="989" t="s">
        <v>550</v>
      </c>
      <c r="DH8" s="990"/>
      <c r="DI8" s="990"/>
      <c r="DJ8" s="990"/>
      <c r="DK8" s="991"/>
      <c r="DL8" s="989" t="s">
        <v>550</v>
      </c>
      <c r="DM8" s="990"/>
      <c r="DN8" s="990"/>
      <c r="DO8" s="990"/>
      <c r="DP8" s="991"/>
      <c r="DQ8" s="989" t="s">
        <v>550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-44</v>
      </c>
      <c r="CI9" s="990"/>
      <c r="CJ9" s="990"/>
      <c r="CK9" s="990"/>
      <c r="CL9" s="991"/>
      <c r="CM9" s="989">
        <v>-81</v>
      </c>
      <c r="CN9" s="990"/>
      <c r="CO9" s="990"/>
      <c r="CP9" s="990"/>
      <c r="CQ9" s="991"/>
      <c r="CR9" s="989">
        <v>105</v>
      </c>
      <c r="CS9" s="990"/>
      <c r="CT9" s="990"/>
      <c r="CU9" s="990"/>
      <c r="CV9" s="991"/>
      <c r="CW9" s="989">
        <v>6</v>
      </c>
      <c r="CX9" s="990"/>
      <c r="CY9" s="990"/>
      <c r="CZ9" s="990"/>
      <c r="DA9" s="991"/>
      <c r="DB9" s="989" t="s">
        <v>550</v>
      </c>
      <c r="DC9" s="990"/>
      <c r="DD9" s="990"/>
      <c r="DE9" s="990"/>
      <c r="DF9" s="991"/>
      <c r="DG9" s="989" t="s">
        <v>550</v>
      </c>
      <c r="DH9" s="990"/>
      <c r="DI9" s="990"/>
      <c r="DJ9" s="990"/>
      <c r="DK9" s="991"/>
      <c r="DL9" s="989" t="s">
        <v>550</v>
      </c>
      <c r="DM9" s="990"/>
      <c r="DN9" s="990"/>
      <c r="DO9" s="990"/>
      <c r="DP9" s="991"/>
      <c r="DQ9" s="989" t="s">
        <v>550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562</v>
      </c>
      <c r="BT10" s="993"/>
      <c r="BU10" s="993"/>
      <c r="BV10" s="993"/>
      <c r="BW10" s="993"/>
      <c r="BX10" s="993"/>
      <c r="BY10" s="993"/>
      <c r="BZ10" s="993"/>
      <c r="CA10" s="993"/>
      <c r="CB10" s="993"/>
      <c r="CC10" s="993"/>
      <c r="CD10" s="993"/>
      <c r="CE10" s="993"/>
      <c r="CF10" s="993"/>
      <c r="CG10" s="1014"/>
      <c r="CH10" s="989" t="s">
        <v>574</v>
      </c>
      <c r="CI10" s="990"/>
      <c r="CJ10" s="990"/>
      <c r="CK10" s="990"/>
      <c r="CL10" s="991"/>
      <c r="CM10" s="989">
        <v>163</v>
      </c>
      <c r="CN10" s="990"/>
      <c r="CO10" s="990"/>
      <c r="CP10" s="990"/>
      <c r="CQ10" s="991"/>
      <c r="CR10" s="989">
        <v>151</v>
      </c>
      <c r="CS10" s="990"/>
      <c r="CT10" s="990"/>
      <c r="CU10" s="990"/>
      <c r="CV10" s="991"/>
      <c r="CW10" s="989" t="s">
        <v>550</v>
      </c>
      <c r="CX10" s="990"/>
      <c r="CY10" s="990"/>
      <c r="CZ10" s="990"/>
      <c r="DA10" s="991"/>
      <c r="DB10" s="989" t="s">
        <v>550</v>
      </c>
      <c r="DC10" s="990"/>
      <c r="DD10" s="990"/>
      <c r="DE10" s="990"/>
      <c r="DF10" s="991"/>
      <c r="DG10" s="989" t="s">
        <v>550</v>
      </c>
      <c r="DH10" s="990"/>
      <c r="DI10" s="990"/>
      <c r="DJ10" s="990"/>
      <c r="DK10" s="991"/>
      <c r="DL10" s="989" t="s">
        <v>550</v>
      </c>
      <c r="DM10" s="990"/>
      <c r="DN10" s="990"/>
      <c r="DO10" s="990"/>
      <c r="DP10" s="991"/>
      <c r="DQ10" s="989" t="s">
        <v>550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563</v>
      </c>
      <c r="BT11" s="993"/>
      <c r="BU11" s="993"/>
      <c r="BV11" s="993"/>
      <c r="BW11" s="993"/>
      <c r="BX11" s="993"/>
      <c r="BY11" s="993"/>
      <c r="BZ11" s="993"/>
      <c r="CA11" s="993"/>
      <c r="CB11" s="993"/>
      <c r="CC11" s="993"/>
      <c r="CD11" s="993"/>
      <c r="CE11" s="993"/>
      <c r="CF11" s="993"/>
      <c r="CG11" s="1014"/>
      <c r="CH11" s="989">
        <v>0</v>
      </c>
      <c r="CI11" s="990"/>
      <c r="CJ11" s="990"/>
      <c r="CK11" s="990"/>
      <c r="CL11" s="991"/>
      <c r="CM11" s="989">
        <v>61</v>
      </c>
      <c r="CN11" s="990"/>
      <c r="CO11" s="990"/>
      <c r="CP11" s="990"/>
      <c r="CQ11" s="991"/>
      <c r="CR11" s="989">
        <v>12</v>
      </c>
      <c r="CS11" s="990"/>
      <c r="CT11" s="990"/>
      <c r="CU11" s="990"/>
      <c r="CV11" s="991"/>
      <c r="CW11" s="989">
        <v>14</v>
      </c>
      <c r="CX11" s="990"/>
      <c r="CY11" s="990"/>
      <c r="CZ11" s="990"/>
      <c r="DA11" s="991"/>
      <c r="DB11" s="989" t="s">
        <v>550</v>
      </c>
      <c r="DC11" s="990"/>
      <c r="DD11" s="990"/>
      <c r="DE11" s="990"/>
      <c r="DF11" s="991"/>
      <c r="DG11" s="989" t="s">
        <v>550</v>
      </c>
      <c r="DH11" s="990"/>
      <c r="DI11" s="990"/>
      <c r="DJ11" s="990"/>
      <c r="DK11" s="991"/>
      <c r="DL11" s="989" t="s">
        <v>550</v>
      </c>
      <c r="DM11" s="990"/>
      <c r="DN11" s="990"/>
      <c r="DO11" s="990"/>
      <c r="DP11" s="991"/>
      <c r="DQ11" s="989" t="s">
        <v>550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564</v>
      </c>
      <c r="BT12" s="993"/>
      <c r="BU12" s="993"/>
      <c r="BV12" s="993"/>
      <c r="BW12" s="993"/>
      <c r="BX12" s="993"/>
      <c r="BY12" s="993"/>
      <c r="BZ12" s="993"/>
      <c r="CA12" s="993"/>
      <c r="CB12" s="993"/>
      <c r="CC12" s="993"/>
      <c r="CD12" s="993"/>
      <c r="CE12" s="993"/>
      <c r="CF12" s="993"/>
      <c r="CG12" s="1014"/>
      <c r="CH12" s="989">
        <v>3</v>
      </c>
      <c r="CI12" s="990"/>
      <c r="CJ12" s="990"/>
      <c r="CK12" s="990"/>
      <c r="CL12" s="991"/>
      <c r="CM12" s="989">
        <v>72</v>
      </c>
      <c r="CN12" s="990"/>
      <c r="CO12" s="990"/>
      <c r="CP12" s="990"/>
      <c r="CQ12" s="991"/>
      <c r="CR12" s="989">
        <v>40</v>
      </c>
      <c r="CS12" s="990"/>
      <c r="CT12" s="990"/>
      <c r="CU12" s="990"/>
      <c r="CV12" s="991"/>
      <c r="CW12" s="989">
        <v>4</v>
      </c>
      <c r="CX12" s="990"/>
      <c r="CY12" s="990"/>
      <c r="CZ12" s="990"/>
      <c r="DA12" s="991"/>
      <c r="DB12" s="989" t="s">
        <v>550</v>
      </c>
      <c r="DC12" s="990"/>
      <c r="DD12" s="990"/>
      <c r="DE12" s="990"/>
      <c r="DF12" s="991"/>
      <c r="DG12" s="989" t="s">
        <v>550</v>
      </c>
      <c r="DH12" s="990"/>
      <c r="DI12" s="990"/>
      <c r="DJ12" s="990"/>
      <c r="DK12" s="991"/>
      <c r="DL12" s="989" t="s">
        <v>550</v>
      </c>
      <c r="DM12" s="990"/>
      <c r="DN12" s="990"/>
      <c r="DO12" s="990"/>
      <c r="DP12" s="991"/>
      <c r="DQ12" s="989" t="s">
        <v>550</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565</v>
      </c>
      <c r="BT13" s="993"/>
      <c r="BU13" s="993"/>
      <c r="BV13" s="993"/>
      <c r="BW13" s="993"/>
      <c r="BX13" s="993"/>
      <c r="BY13" s="993"/>
      <c r="BZ13" s="993"/>
      <c r="CA13" s="993"/>
      <c r="CB13" s="993"/>
      <c r="CC13" s="993"/>
      <c r="CD13" s="993"/>
      <c r="CE13" s="993"/>
      <c r="CF13" s="993"/>
      <c r="CG13" s="1014"/>
      <c r="CH13" s="989">
        <v>-5</v>
      </c>
      <c r="CI13" s="990"/>
      <c r="CJ13" s="990"/>
      <c r="CK13" s="990"/>
      <c r="CL13" s="991"/>
      <c r="CM13" s="989">
        <v>82</v>
      </c>
      <c r="CN13" s="990"/>
      <c r="CO13" s="990"/>
      <c r="CP13" s="990"/>
      <c r="CQ13" s="991"/>
      <c r="CR13" s="989">
        <v>50</v>
      </c>
      <c r="CS13" s="990"/>
      <c r="CT13" s="990"/>
      <c r="CU13" s="990"/>
      <c r="CV13" s="991"/>
      <c r="CW13" s="989">
        <v>5</v>
      </c>
      <c r="CX13" s="990"/>
      <c r="CY13" s="990"/>
      <c r="CZ13" s="990"/>
      <c r="DA13" s="991"/>
      <c r="DB13" s="989" t="s">
        <v>550</v>
      </c>
      <c r="DC13" s="990"/>
      <c r="DD13" s="990"/>
      <c r="DE13" s="990"/>
      <c r="DF13" s="991"/>
      <c r="DG13" s="989" t="s">
        <v>550</v>
      </c>
      <c r="DH13" s="990"/>
      <c r="DI13" s="990"/>
      <c r="DJ13" s="990"/>
      <c r="DK13" s="991"/>
      <c r="DL13" s="989" t="s">
        <v>550</v>
      </c>
      <c r="DM13" s="990"/>
      <c r="DN13" s="990"/>
      <c r="DO13" s="990"/>
      <c r="DP13" s="991"/>
      <c r="DQ13" s="989" t="s">
        <v>550</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566</v>
      </c>
      <c r="BT14" s="993"/>
      <c r="BU14" s="993"/>
      <c r="BV14" s="993"/>
      <c r="BW14" s="993"/>
      <c r="BX14" s="993"/>
      <c r="BY14" s="993"/>
      <c r="BZ14" s="993"/>
      <c r="CA14" s="993"/>
      <c r="CB14" s="993"/>
      <c r="CC14" s="993"/>
      <c r="CD14" s="993"/>
      <c r="CE14" s="993"/>
      <c r="CF14" s="993"/>
      <c r="CG14" s="1014"/>
      <c r="CH14" s="989" t="s">
        <v>574</v>
      </c>
      <c r="CI14" s="990"/>
      <c r="CJ14" s="990"/>
      <c r="CK14" s="990"/>
      <c r="CL14" s="991"/>
      <c r="CM14" s="989">
        <v>15</v>
      </c>
      <c r="CN14" s="990"/>
      <c r="CO14" s="990"/>
      <c r="CP14" s="990"/>
      <c r="CQ14" s="991"/>
      <c r="CR14" s="989">
        <v>11</v>
      </c>
      <c r="CS14" s="990"/>
      <c r="CT14" s="990"/>
      <c r="CU14" s="990"/>
      <c r="CV14" s="991"/>
      <c r="CW14" s="989" t="s">
        <v>550</v>
      </c>
      <c r="CX14" s="990"/>
      <c r="CY14" s="990"/>
      <c r="CZ14" s="990"/>
      <c r="DA14" s="991"/>
      <c r="DB14" s="989" t="s">
        <v>550</v>
      </c>
      <c r="DC14" s="990"/>
      <c r="DD14" s="990"/>
      <c r="DE14" s="990"/>
      <c r="DF14" s="991"/>
      <c r="DG14" s="989" t="s">
        <v>550</v>
      </c>
      <c r="DH14" s="990"/>
      <c r="DI14" s="990"/>
      <c r="DJ14" s="990"/>
      <c r="DK14" s="991"/>
      <c r="DL14" s="989" t="s">
        <v>550</v>
      </c>
      <c r="DM14" s="990"/>
      <c r="DN14" s="990"/>
      <c r="DO14" s="990"/>
      <c r="DP14" s="991"/>
      <c r="DQ14" s="989" t="s">
        <v>550</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567</v>
      </c>
      <c r="BT15" s="993"/>
      <c r="BU15" s="993"/>
      <c r="BV15" s="993"/>
      <c r="BW15" s="993"/>
      <c r="BX15" s="993"/>
      <c r="BY15" s="993"/>
      <c r="BZ15" s="993"/>
      <c r="CA15" s="993"/>
      <c r="CB15" s="993"/>
      <c r="CC15" s="993"/>
      <c r="CD15" s="993"/>
      <c r="CE15" s="993"/>
      <c r="CF15" s="993"/>
      <c r="CG15" s="1014"/>
      <c r="CH15" s="989">
        <v>4</v>
      </c>
      <c r="CI15" s="990"/>
      <c r="CJ15" s="990"/>
      <c r="CK15" s="990"/>
      <c r="CL15" s="991"/>
      <c r="CM15" s="989">
        <v>126</v>
      </c>
      <c r="CN15" s="990"/>
      <c r="CO15" s="990"/>
      <c r="CP15" s="990"/>
      <c r="CQ15" s="991"/>
      <c r="CR15" s="989">
        <v>25</v>
      </c>
      <c r="CS15" s="990"/>
      <c r="CT15" s="990"/>
      <c r="CU15" s="990"/>
      <c r="CV15" s="991"/>
      <c r="CW15" s="989">
        <v>8</v>
      </c>
      <c r="CX15" s="990"/>
      <c r="CY15" s="990"/>
      <c r="CZ15" s="990"/>
      <c r="DA15" s="991"/>
      <c r="DB15" s="989" t="s">
        <v>550</v>
      </c>
      <c r="DC15" s="990"/>
      <c r="DD15" s="990"/>
      <c r="DE15" s="990"/>
      <c r="DF15" s="991"/>
      <c r="DG15" s="989" t="s">
        <v>550</v>
      </c>
      <c r="DH15" s="990"/>
      <c r="DI15" s="990"/>
      <c r="DJ15" s="990"/>
      <c r="DK15" s="991"/>
      <c r="DL15" s="989" t="s">
        <v>550</v>
      </c>
      <c r="DM15" s="990"/>
      <c r="DN15" s="990"/>
      <c r="DO15" s="990"/>
      <c r="DP15" s="991"/>
      <c r="DQ15" s="989" t="s">
        <v>550</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568</v>
      </c>
      <c r="BT16" s="993"/>
      <c r="BU16" s="993"/>
      <c r="BV16" s="993"/>
      <c r="BW16" s="993"/>
      <c r="BX16" s="993"/>
      <c r="BY16" s="993"/>
      <c r="BZ16" s="993"/>
      <c r="CA16" s="993"/>
      <c r="CB16" s="993"/>
      <c r="CC16" s="993"/>
      <c r="CD16" s="993"/>
      <c r="CE16" s="993"/>
      <c r="CF16" s="993"/>
      <c r="CG16" s="1014"/>
      <c r="CH16" s="989" t="s">
        <v>574</v>
      </c>
      <c r="CI16" s="990"/>
      <c r="CJ16" s="990"/>
      <c r="CK16" s="990"/>
      <c r="CL16" s="991"/>
      <c r="CM16" s="989">
        <v>10</v>
      </c>
      <c r="CN16" s="990"/>
      <c r="CO16" s="990"/>
      <c r="CP16" s="990"/>
      <c r="CQ16" s="991"/>
      <c r="CR16" s="989">
        <v>5</v>
      </c>
      <c r="CS16" s="990"/>
      <c r="CT16" s="990"/>
      <c r="CU16" s="990"/>
      <c r="CV16" s="991"/>
      <c r="CW16" s="989">
        <v>3</v>
      </c>
      <c r="CX16" s="990"/>
      <c r="CY16" s="990"/>
      <c r="CZ16" s="990"/>
      <c r="DA16" s="991"/>
      <c r="DB16" s="989" t="s">
        <v>550</v>
      </c>
      <c r="DC16" s="990"/>
      <c r="DD16" s="990"/>
      <c r="DE16" s="990"/>
      <c r="DF16" s="991"/>
      <c r="DG16" s="989" t="s">
        <v>550</v>
      </c>
      <c r="DH16" s="990"/>
      <c r="DI16" s="990"/>
      <c r="DJ16" s="990"/>
      <c r="DK16" s="991"/>
      <c r="DL16" s="989" t="s">
        <v>550</v>
      </c>
      <c r="DM16" s="990"/>
      <c r="DN16" s="990"/>
      <c r="DO16" s="990"/>
      <c r="DP16" s="991"/>
      <c r="DQ16" s="989" t="s">
        <v>550</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569</v>
      </c>
      <c r="BT17" s="993"/>
      <c r="BU17" s="993"/>
      <c r="BV17" s="993"/>
      <c r="BW17" s="993"/>
      <c r="BX17" s="993"/>
      <c r="BY17" s="993"/>
      <c r="BZ17" s="993"/>
      <c r="CA17" s="993"/>
      <c r="CB17" s="993"/>
      <c r="CC17" s="993"/>
      <c r="CD17" s="993"/>
      <c r="CE17" s="993"/>
      <c r="CF17" s="993"/>
      <c r="CG17" s="1014"/>
      <c r="CH17" s="989">
        <v>-3</v>
      </c>
      <c r="CI17" s="990"/>
      <c r="CJ17" s="990"/>
      <c r="CK17" s="990"/>
      <c r="CL17" s="991"/>
      <c r="CM17" s="989">
        <v>40</v>
      </c>
      <c r="CN17" s="990"/>
      <c r="CO17" s="990"/>
      <c r="CP17" s="990"/>
      <c r="CQ17" s="991"/>
      <c r="CR17" s="989">
        <v>26</v>
      </c>
      <c r="CS17" s="990"/>
      <c r="CT17" s="990"/>
      <c r="CU17" s="990"/>
      <c r="CV17" s="991"/>
      <c r="CW17" s="989">
        <v>2</v>
      </c>
      <c r="CX17" s="990"/>
      <c r="CY17" s="990"/>
      <c r="CZ17" s="990"/>
      <c r="DA17" s="991"/>
      <c r="DB17" s="989" t="s">
        <v>550</v>
      </c>
      <c r="DC17" s="990"/>
      <c r="DD17" s="990"/>
      <c r="DE17" s="990"/>
      <c r="DF17" s="991"/>
      <c r="DG17" s="989" t="s">
        <v>550</v>
      </c>
      <c r="DH17" s="990"/>
      <c r="DI17" s="990"/>
      <c r="DJ17" s="990"/>
      <c r="DK17" s="991"/>
      <c r="DL17" s="989" t="s">
        <v>550</v>
      </c>
      <c r="DM17" s="990"/>
      <c r="DN17" s="990"/>
      <c r="DO17" s="990"/>
      <c r="DP17" s="991"/>
      <c r="DQ17" s="989" t="s">
        <v>550</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570</v>
      </c>
      <c r="BT18" s="993"/>
      <c r="BU18" s="993"/>
      <c r="BV18" s="993"/>
      <c r="BW18" s="993"/>
      <c r="BX18" s="993"/>
      <c r="BY18" s="993"/>
      <c r="BZ18" s="993"/>
      <c r="CA18" s="993"/>
      <c r="CB18" s="993"/>
      <c r="CC18" s="993"/>
      <c r="CD18" s="993"/>
      <c r="CE18" s="993"/>
      <c r="CF18" s="993"/>
      <c r="CG18" s="1014"/>
      <c r="CH18" s="989">
        <v>-3</v>
      </c>
      <c r="CI18" s="990"/>
      <c r="CJ18" s="990"/>
      <c r="CK18" s="990"/>
      <c r="CL18" s="991"/>
      <c r="CM18" s="989">
        <v>77</v>
      </c>
      <c r="CN18" s="990"/>
      <c r="CO18" s="990"/>
      <c r="CP18" s="990"/>
      <c r="CQ18" s="991"/>
      <c r="CR18" s="989">
        <v>19</v>
      </c>
      <c r="CS18" s="990"/>
      <c r="CT18" s="990"/>
      <c r="CU18" s="990"/>
      <c r="CV18" s="991"/>
      <c r="CW18" s="989" t="s">
        <v>550</v>
      </c>
      <c r="CX18" s="990"/>
      <c r="CY18" s="990"/>
      <c r="CZ18" s="990"/>
      <c r="DA18" s="991"/>
      <c r="DB18" s="989" t="s">
        <v>550</v>
      </c>
      <c r="DC18" s="990"/>
      <c r="DD18" s="990"/>
      <c r="DE18" s="990"/>
      <c r="DF18" s="991"/>
      <c r="DG18" s="989" t="s">
        <v>550</v>
      </c>
      <c r="DH18" s="990"/>
      <c r="DI18" s="990"/>
      <c r="DJ18" s="990"/>
      <c r="DK18" s="991"/>
      <c r="DL18" s="989" t="s">
        <v>550</v>
      </c>
      <c r="DM18" s="990"/>
      <c r="DN18" s="990"/>
      <c r="DO18" s="990"/>
      <c r="DP18" s="991"/>
      <c r="DQ18" s="989" t="s">
        <v>550</v>
      </c>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571</v>
      </c>
      <c r="BT19" s="993"/>
      <c r="BU19" s="993"/>
      <c r="BV19" s="993"/>
      <c r="BW19" s="993"/>
      <c r="BX19" s="993"/>
      <c r="BY19" s="993"/>
      <c r="BZ19" s="993"/>
      <c r="CA19" s="993"/>
      <c r="CB19" s="993"/>
      <c r="CC19" s="993"/>
      <c r="CD19" s="993"/>
      <c r="CE19" s="993"/>
      <c r="CF19" s="993"/>
      <c r="CG19" s="1014"/>
      <c r="CH19" s="989">
        <v>0</v>
      </c>
      <c r="CI19" s="990"/>
      <c r="CJ19" s="990"/>
      <c r="CK19" s="990"/>
      <c r="CL19" s="991"/>
      <c r="CM19" s="989">
        <v>12</v>
      </c>
      <c r="CN19" s="990"/>
      <c r="CO19" s="990"/>
      <c r="CP19" s="990"/>
      <c r="CQ19" s="991"/>
      <c r="CR19" s="989">
        <v>0</v>
      </c>
      <c r="CS19" s="990"/>
      <c r="CT19" s="990"/>
      <c r="CU19" s="990"/>
      <c r="CV19" s="991"/>
      <c r="CW19" s="989">
        <v>10</v>
      </c>
      <c r="CX19" s="990"/>
      <c r="CY19" s="990"/>
      <c r="CZ19" s="990"/>
      <c r="DA19" s="991"/>
      <c r="DB19" s="989" t="s">
        <v>550</v>
      </c>
      <c r="DC19" s="990"/>
      <c r="DD19" s="990"/>
      <c r="DE19" s="990"/>
      <c r="DF19" s="991"/>
      <c r="DG19" s="989" t="s">
        <v>550</v>
      </c>
      <c r="DH19" s="990"/>
      <c r="DI19" s="990"/>
      <c r="DJ19" s="990"/>
      <c r="DK19" s="991"/>
      <c r="DL19" s="989" t="s">
        <v>550</v>
      </c>
      <c r="DM19" s="990"/>
      <c r="DN19" s="990"/>
      <c r="DO19" s="990"/>
      <c r="DP19" s="991"/>
      <c r="DQ19" s="989" t="s">
        <v>550</v>
      </c>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572</v>
      </c>
      <c r="BT20" s="993"/>
      <c r="BU20" s="993"/>
      <c r="BV20" s="993"/>
      <c r="BW20" s="993"/>
      <c r="BX20" s="993"/>
      <c r="BY20" s="993"/>
      <c r="BZ20" s="993"/>
      <c r="CA20" s="993"/>
      <c r="CB20" s="993"/>
      <c r="CC20" s="993"/>
      <c r="CD20" s="993"/>
      <c r="CE20" s="993"/>
      <c r="CF20" s="993"/>
      <c r="CG20" s="1014"/>
      <c r="CH20" s="989">
        <v>-7</v>
      </c>
      <c r="CI20" s="990"/>
      <c r="CJ20" s="990"/>
      <c r="CK20" s="990"/>
      <c r="CL20" s="991"/>
      <c r="CM20" s="989">
        <v>286</v>
      </c>
      <c r="CN20" s="990"/>
      <c r="CO20" s="990"/>
      <c r="CP20" s="990"/>
      <c r="CQ20" s="991"/>
      <c r="CR20" s="989">
        <v>327</v>
      </c>
      <c r="CS20" s="990"/>
      <c r="CT20" s="990"/>
      <c r="CU20" s="990"/>
      <c r="CV20" s="991"/>
      <c r="CW20" s="989" t="s">
        <v>550</v>
      </c>
      <c r="CX20" s="990"/>
      <c r="CY20" s="990"/>
      <c r="CZ20" s="990"/>
      <c r="DA20" s="991"/>
      <c r="DB20" s="989" t="s">
        <v>550</v>
      </c>
      <c r="DC20" s="990"/>
      <c r="DD20" s="990"/>
      <c r="DE20" s="990"/>
      <c r="DF20" s="991"/>
      <c r="DG20" s="989" t="s">
        <v>550</v>
      </c>
      <c r="DH20" s="990"/>
      <c r="DI20" s="990"/>
      <c r="DJ20" s="990"/>
      <c r="DK20" s="991"/>
      <c r="DL20" s="989" t="s">
        <v>550</v>
      </c>
      <c r="DM20" s="990"/>
      <c r="DN20" s="990"/>
      <c r="DO20" s="990"/>
      <c r="DP20" s="991"/>
      <c r="DQ20" s="989" t="s">
        <v>550</v>
      </c>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573</v>
      </c>
      <c r="BT21" s="993"/>
      <c r="BU21" s="993"/>
      <c r="BV21" s="993"/>
      <c r="BW21" s="993"/>
      <c r="BX21" s="993"/>
      <c r="BY21" s="993"/>
      <c r="BZ21" s="993"/>
      <c r="CA21" s="993"/>
      <c r="CB21" s="993"/>
      <c r="CC21" s="993"/>
      <c r="CD21" s="993"/>
      <c r="CE21" s="993"/>
      <c r="CF21" s="993"/>
      <c r="CG21" s="1014"/>
      <c r="CH21" s="989">
        <v>-2</v>
      </c>
      <c r="CI21" s="990"/>
      <c r="CJ21" s="990"/>
      <c r="CK21" s="990"/>
      <c r="CL21" s="991"/>
      <c r="CM21" s="989">
        <v>20</v>
      </c>
      <c r="CN21" s="990"/>
      <c r="CO21" s="990"/>
      <c r="CP21" s="990"/>
      <c r="CQ21" s="991"/>
      <c r="CR21" s="989">
        <v>5</v>
      </c>
      <c r="CS21" s="990"/>
      <c r="CT21" s="990"/>
      <c r="CU21" s="990"/>
      <c r="CV21" s="991"/>
      <c r="CW21" s="989" t="s">
        <v>550</v>
      </c>
      <c r="CX21" s="990"/>
      <c r="CY21" s="990"/>
      <c r="CZ21" s="990"/>
      <c r="DA21" s="991"/>
      <c r="DB21" s="989" t="s">
        <v>550</v>
      </c>
      <c r="DC21" s="990"/>
      <c r="DD21" s="990"/>
      <c r="DE21" s="990"/>
      <c r="DF21" s="991"/>
      <c r="DG21" s="989" t="s">
        <v>550</v>
      </c>
      <c r="DH21" s="990"/>
      <c r="DI21" s="990"/>
      <c r="DJ21" s="990"/>
      <c r="DK21" s="991"/>
      <c r="DL21" s="989" t="s">
        <v>550</v>
      </c>
      <c r="DM21" s="990"/>
      <c r="DN21" s="990"/>
      <c r="DO21" s="990"/>
      <c r="DP21" s="991"/>
      <c r="DQ21" s="989" t="s">
        <v>550</v>
      </c>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108197</v>
      </c>
      <c r="R23" s="1061"/>
      <c r="S23" s="1061"/>
      <c r="T23" s="1061"/>
      <c r="U23" s="1061"/>
      <c r="V23" s="1061">
        <v>103097</v>
      </c>
      <c r="W23" s="1061"/>
      <c r="X23" s="1061"/>
      <c r="Y23" s="1061"/>
      <c r="Z23" s="1061"/>
      <c r="AA23" s="1061">
        <v>5100</v>
      </c>
      <c r="AB23" s="1061"/>
      <c r="AC23" s="1061"/>
      <c r="AD23" s="1061"/>
      <c r="AE23" s="1068"/>
      <c r="AF23" s="1069">
        <v>4170</v>
      </c>
      <c r="AG23" s="1061"/>
      <c r="AH23" s="1061"/>
      <c r="AI23" s="1061"/>
      <c r="AJ23" s="1070"/>
      <c r="AK23" s="1071"/>
      <c r="AL23" s="1072"/>
      <c r="AM23" s="1072"/>
      <c r="AN23" s="1072"/>
      <c r="AO23" s="1072"/>
      <c r="AP23" s="1061">
        <v>105540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16476</v>
      </c>
      <c r="R28" s="1051"/>
      <c r="S28" s="1051"/>
      <c r="T28" s="1051"/>
      <c r="U28" s="1051"/>
      <c r="V28" s="1051">
        <v>16335</v>
      </c>
      <c r="W28" s="1051"/>
      <c r="X28" s="1051"/>
      <c r="Y28" s="1051"/>
      <c r="Z28" s="1051"/>
      <c r="AA28" s="1051">
        <v>141</v>
      </c>
      <c r="AB28" s="1051"/>
      <c r="AC28" s="1051"/>
      <c r="AD28" s="1051"/>
      <c r="AE28" s="1052"/>
      <c r="AF28" s="1053">
        <v>141</v>
      </c>
      <c r="AG28" s="1051"/>
      <c r="AH28" s="1051"/>
      <c r="AI28" s="1051"/>
      <c r="AJ28" s="1054"/>
      <c r="AK28" s="1042">
        <v>1237</v>
      </c>
      <c r="AL28" s="1043"/>
      <c r="AM28" s="1043"/>
      <c r="AN28" s="1043"/>
      <c r="AO28" s="1043"/>
      <c r="AP28" s="1043" t="s">
        <v>550</v>
      </c>
      <c r="AQ28" s="1043"/>
      <c r="AR28" s="1043"/>
      <c r="AS28" s="1043"/>
      <c r="AT28" s="1043"/>
      <c r="AU28" s="1043" t="s">
        <v>550</v>
      </c>
      <c r="AV28" s="1043"/>
      <c r="AW28" s="1043"/>
      <c r="AX28" s="1043"/>
      <c r="AY28" s="1043"/>
      <c r="AZ28" s="1044" t="s">
        <v>580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358</v>
      </c>
      <c r="R29" s="1039"/>
      <c r="S29" s="1039"/>
      <c r="T29" s="1039"/>
      <c r="U29" s="1039"/>
      <c r="V29" s="1039">
        <v>358</v>
      </c>
      <c r="W29" s="1039"/>
      <c r="X29" s="1039"/>
      <c r="Y29" s="1039"/>
      <c r="Z29" s="1039"/>
      <c r="AA29" s="1039" t="s">
        <v>550</v>
      </c>
      <c r="AB29" s="1039"/>
      <c r="AC29" s="1039"/>
      <c r="AD29" s="1039"/>
      <c r="AE29" s="1040"/>
      <c r="AF29" s="1035" t="s">
        <v>122</v>
      </c>
      <c r="AG29" s="1036"/>
      <c r="AH29" s="1036"/>
      <c r="AI29" s="1036"/>
      <c r="AJ29" s="1037"/>
      <c r="AK29" s="980">
        <v>122</v>
      </c>
      <c r="AL29" s="971"/>
      <c r="AM29" s="971"/>
      <c r="AN29" s="971"/>
      <c r="AO29" s="971"/>
      <c r="AP29" s="971">
        <v>26</v>
      </c>
      <c r="AQ29" s="971"/>
      <c r="AR29" s="971"/>
      <c r="AS29" s="971"/>
      <c r="AT29" s="971"/>
      <c r="AU29" s="971">
        <v>6</v>
      </c>
      <c r="AV29" s="971"/>
      <c r="AW29" s="971"/>
      <c r="AX29" s="971"/>
      <c r="AY29" s="971"/>
      <c r="AZ29" s="1041" t="s">
        <v>580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24224</v>
      </c>
      <c r="R30" s="1039"/>
      <c r="S30" s="1039"/>
      <c r="T30" s="1039"/>
      <c r="U30" s="1039"/>
      <c r="V30" s="1039">
        <v>23704</v>
      </c>
      <c r="W30" s="1039"/>
      <c r="X30" s="1039"/>
      <c r="Y30" s="1039"/>
      <c r="Z30" s="1039"/>
      <c r="AA30" s="1039">
        <v>520</v>
      </c>
      <c r="AB30" s="1039"/>
      <c r="AC30" s="1039"/>
      <c r="AD30" s="1039"/>
      <c r="AE30" s="1040"/>
      <c r="AF30" s="1035">
        <v>520</v>
      </c>
      <c r="AG30" s="1036"/>
      <c r="AH30" s="1036"/>
      <c r="AI30" s="1036"/>
      <c r="AJ30" s="1037"/>
      <c r="AK30" s="980">
        <v>3554</v>
      </c>
      <c r="AL30" s="971"/>
      <c r="AM30" s="971"/>
      <c r="AN30" s="971"/>
      <c r="AO30" s="971"/>
      <c r="AP30" s="971" t="s">
        <v>550</v>
      </c>
      <c r="AQ30" s="971"/>
      <c r="AR30" s="971"/>
      <c r="AS30" s="971"/>
      <c r="AT30" s="971"/>
      <c r="AU30" s="971" t="s">
        <v>550</v>
      </c>
      <c r="AV30" s="971"/>
      <c r="AW30" s="971"/>
      <c r="AX30" s="971"/>
      <c r="AY30" s="971"/>
      <c r="AZ30" s="1041" t="s">
        <v>580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2455</v>
      </c>
      <c r="R31" s="1039"/>
      <c r="S31" s="1039"/>
      <c r="T31" s="1039"/>
      <c r="U31" s="1039"/>
      <c r="V31" s="1039">
        <v>2407</v>
      </c>
      <c r="W31" s="1039"/>
      <c r="X31" s="1039"/>
      <c r="Y31" s="1039"/>
      <c r="Z31" s="1039"/>
      <c r="AA31" s="1039">
        <v>48</v>
      </c>
      <c r="AB31" s="1039"/>
      <c r="AC31" s="1039"/>
      <c r="AD31" s="1039"/>
      <c r="AE31" s="1040"/>
      <c r="AF31" s="1035">
        <v>48</v>
      </c>
      <c r="AG31" s="1036"/>
      <c r="AH31" s="1036"/>
      <c r="AI31" s="1036"/>
      <c r="AJ31" s="1037"/>
      <c r="AK31" s="980">
        <v>538</v>
      </c>
      <c r="AL31" s="971"/>
      <c r="AM31" s="971"/>
      <c r="AN31" s="971"/>
      <c r="AO31" s="971"/>
      <c r="AP31" s="971" t="s">
        <v>550</v>
      </c>
      <c r="AQ31" s="971"/>
      <c r="AR31" s="971"/>
      <c r="AS31" s="971"/>
      <c r="AT31" s="971"/>
      <c r="AU31" s="971" t="s">
        <v>550</v>
      </c>
      <c r="AV31" s="971"/>
      <c r="AW31" s="971"/>
      <c r="AX31" s="971"/>
      <c r="AY31" s="971"/>
      <c r="AZ31" s="1041" t="s">
        <v>580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2610</v>
      </c>
      <c r="R32" s="1039"/>
      <c r="S32" s="1039"/>
      <c r="T32" s="1039"/>
      <c r="U32" s="1039"/>
      <c r="V32" s="1039">
        <v>2863</v>
      </c>
      <c r="W32" s="1039"/>
      <c r="X32" s="1039"/>
      <c r="Y32" s="1039"/>
      <c r="Z32" s="1039"/>
      <c r="AA32" s="1039">
        <v>-253</v>
      </c>
      <c r="AB32" s="1039"/>
      <c r="AC32" s="1039"/>
      <c r="AD32" s="1039"/>
      <c r="AE32" s="1040"/>
      <c r="AF32" s="1035">
        <v>626</v>
      </c>
      <c r="AG32" s="1036"/>
      <c r="AH32" s="1036"/>
      <c r="AI32" s="1036"/>
      <c r="AJ32" s="1037"/>
      <c r="AK32" s="980">
        <v>442</v>
      </c>
      <c r="AL32" s="971"/>
      <c r="AM32" s="971"/>
      <c r="AN32" s="971"/>
      <c r="AO32" s="971"/>
      <c r="AP32" s="971">
        <v>1406</v>
      </c>
      <c r="AQ32" s="971"/>
      <c r="AR32" s="971"/>
      <c r="AS32" s="971"/>
      <c r="AT32" s="971"/>
      <c r="AU32" s="971">
        <v>875</v>
      </c>
      <c r="AV32" s="971"/>
      <c r="AW32" s="971"/>
      <c r="AX32" s="971"/>
      <c r="AY32" s="971"/>
      <c r="AZ32" s="1041" t="s">
        <v>580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7337</v>
      </c>
      <c r="R33" s="1039"/>
      <c r="S33" s="1039"/>
      <c r="T33" s="1039"/>
      <c r="U33" s="1039"/>
      <c r="V33" s="1039">
        <v>7563</v>
      </c>
      <c r="W33" s="1039"/>
      <c r="X33" s="1039"/>
      <c r="Y33" s="1039"/>
      <c r="Z33" s="1039"/>
      <c r="AA33" s="1039">
        <v>-226</v>
      </c>
      <c r="AB33" s="1039"/>
      <c r="AC33" s="1039"/>
      <c r="AD33" s="1039"/>
      <c r="AE33" s="1040"/>
      <c r="AF33" s="1035">
        <v>2696</v>
      </c>
      <c r="AG33" s="1036"/>
      <c r="AH33" s="1036"/>
      <c r="AI33" s="1036"/>
      <c r="AJ33" s="1037"/>
      <c r="AK33" s="980">
        <v>3218</v>
      </c>
      <c r="AL33" s="971"/>
      <c r="AM33" s="971"/>
      <c r="AN33" s="971"/>
      <c r="AO33" s="971"/>
      <c r="AP33" s="971">
        <v>1692</v>
      </c>
      <c r="AQ33" s="971"/>
      <c r="AR33" s="971"/>
      <c r="AS33" s="971"/>
      <c r="AT33" s="971"/>
      <c r="AU33" s="971" t="s">
        <v>550</v>
      </c>
      <c r="AV33" s="971"/>
      <c r="AW33" s="971"/>
      <c r="AX33" s="971"/>
      <c r="AY33" s="971"/>
      <c r="AZ33" s="1041" t="s">
        <v>580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6165</v>
      </c>
      <c r="R34" s="1039"/>
      <c r="S34" s="1039"/>
      <c r="T34" s="1039"/>
      <c r="U34" s="1039"/>
      <c r="V34" s="1039">
        <v>5146</v>
      </c>
      <c r="W34" s="1039"/>
      <c r="X34" s="1039"/>
      <c r="Y34" s="1039"/>
      <c r="Z34" s="1039"/>
      <c r="AA34" s="1039">
        <v>1018</v>
      </c>
      <c r="AB34" s="1039"/>
      <c r="AC34" s="1039"/>
      <c r="AD34" s="1039"/>
      <c r="AE34" s="1040"/>
      <c r="AF34" s="1035">
        <v>10822</v>
      </c>
      <c r="AG34" s="1036"/>
      <c r="AH34" s="1036"/>
      <c r="AI34" s="1036"/>
      <c r="AJ34" s="1037"/>
      <c r="AK34" s="980">
        <v>383</v>
      </c>
      <c r="AL34" s="971"/>
      <c r="AM34" s="971"/>
      <c r="AN34" s="971"/>
      <c r="AO34" s="971"/>
      <c r="AP34" s="971">
        <v>10711</v>
      </c>
      <c r="AQ34" s="971"/>
      <c r="AR34" s="971"/>
      <c r="AS34" s="971"/>
      <c r="AT34" s="971"/>
      <c r="AU34" s="971">
        <v>1103</v>
      </c>
      <c r="AV34" s="971"/>
      <c r="AW34" s="971"/>
      <c r="AX34" s="971"/>
      <c r="AY34" s="971"/>
      <c r="AZ34" s="1041" t="s">
        <v>580</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8977</v>
      </c>
      <c r="R35" s="1039"/>
      <c r="S35" s="1039"/>
      <c r="T35" s="1039"/>
      <c r="U35" s="1039"/>
      <c r="V35" s="1039">
        <v>8672</v>
      </c>
      <c r="W35" s="1039"/>
      <c r="X35" s="1039"/>
      <c r="Y35" s="1039"/>
      <c r="Z35" s="1039"/>
      <c r="AA35" s="1039">
        <v>304</v>
      </c>
      <c r="AB35" s="1039"/>
      <c r="AC35" s="1039"/>
      <c r="AD35" s="1039"/>
      <c r="AE35" s="1040"/>
      <c r="AF35" s="1035">
        <v>30</v>
      </c>
      <c r="AG35" s="1036"/>
      <c r="AH35" s="1036"/>
      <c r="AI35" s="1036"/>
      <c r="AJ35" s="1037"/>
      <c r="AK35" s="980">
        <v>4261</v>
      </c>
      <c r="AL35" s="971"/>
      <c r="AM35" s="971"/>
      <c r="AN35" s="971"/>
      <c r="AO35" s="971"/>
      <c r="AP35" s="971">
        <v>84196</v>
      </c>
      <c r="AQ35" s="971"/>
      <c r="AR35" s="971"/>
      <c r="AS35" s="971"/>
      <c r="AT35" s="971"/>
      <c r="AU35" s="971">
        <v>53296</v>
      </c>
      <c r="AV35" s="971"/>
      <c r="AW35" s="971"/>
      <c r="AX35" s="971"/>
      <c r="AY35" s="971"/>
      <c r="AZ35" s="1041" t="s">
        <v>580</v>
      </c>
      <c r="BA35" s="1041"/>
      <c r="BB35" s="1041"/>
      <c r="BC35" s="1041"/>
      <c r="BD35" s="1041"/>
      <c r="BE35" s="972" t="s">
        <v>394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14883</v>
      </c>
      <c r="AG63" s="959"/>
      <c r="AH63" s="959"/>
      <c r="AI63" s="959"/>
      <c r="AJ63" s="1022"/>
      <c r="AK63" s="1023"/>
      <c r="AL63" s="963"/>
      <c r="AM63" s="963"/>
      <c r="AN63" s="963"/>
      <c r="AO63" s="963"/>
      <c r="AP63" s="959">
        <v>98031</v>
      </c>
      <c r="AQ63" s="959"/>
      <c r="AR63" s="959"/>
      <c r="AS63" s="959"/>
      <c r="AT63" s="959"/>
      <c r="AU63" s="959">
        <v>55280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3075</v>
      </c>
      <c r="R68" s="982"/>
      <c r="S68" s="982"/>
      <c r="T68" s="982"/>
      <c r="U68" s="982"/>
      <c r="V68" s="982">
        <v>3045</v>
      </c>
      <c r="W68" s="982"/>
      <c r="X68" s="982"/>
      <c r="Y68" s="982"/>
      <c r="Z68" s="982"/>
      <c r="AA68" s="982">
        <v>29</v>
      </c>
      <c r="AB68" s="982"/>
      <c r="AC68" s="982"/>
      <c r="AD68" s="982"/>
      <c r="AE68" s="982"/>
      <c r="AF68" s="982">
        <v>27</v>
      </c>
      <c r="AG68" s="982"/>
      <c r="AH68" s="982"/>
      <c r="AI68" s="982"/>
      <c r="AJ68" s="982"/>
      <c r="AK68" s="982" t="s">
        <v>550</v>
      </c>
      <c r="AL68" s="982"/>
      <c r="AM68" s="982"/>
      <c r="AN68" s="982"/>
      <c r="AO68" s="982"/>
      <c r="AP68" s="982">
        <v>507</v>
      </c>
      <c r="AQ68" s="982"/>
      <c r="AR68" s="982"/>
      <c r="AS68" s="982"/>
      <c r="AT68" s="982"/>
      <c r="AU68" s="982">
        <v>414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23</v>
      </c>
      <c r="R69" s="971"/>
      <c r="S69" s="971"/>
      <c r="T69" s="971"/>
      <c r="U69" s="971"/>
      <c r="V69" s="971">
        <v>10</v>
      </c>
      <c r="W69" s="971"/>
      <c r="X69" s="971"/>
      <c r="Y69" s="971"/>
      <c r="Z69" s="971"/>
      <c r="AA69" s="971">
        <v>13</v>
      </c>
      <c r="AB69" s="971"/>
      <c r="AC69" s="971"/>
      <c r="AD69" s="971"/>
      <c r="AE69" s="971"/>
      <c r="AF69" s="971">
        <v>13</v>
      </c>
      <c r="AG69" s="971"/>
      <c r="AH69" s="971"/>
      <c r="AI69" s="971"/>
      <c r="AJ69" s="971"/>
      <c r="AK69" s="971">
        <v>0</v>
      </c>
      <c r="AL69" s="971"/>
      <c r="AM69" s="971"/>
      <c r="AN69" s="971"/>
      <c r="AO69" s="971"/>
      <c r="AP69" s="971">
        <v>23</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722</v>
      </c>
      <c r="R70" s="971"/>
      <c r="S70" s="971"/>
      <c r="T70" s="971"/>
      <c r="U70" s="971"/>
      <c r="V70" s="971">
        <v>641</v>
      </c>
      <c r="W70" s="971"/>
      <c r="X70" s="971"/>
      <c r="Y70" s="971"/>
      <c r="Z70" s="971"/>
      <c r="AA70" s="971">
        <v>81</v>
      </c>
      <c r="AB70" s="971"/>
      <c r="AC70" s="971"/>
      <c r="AD70" s="971"/>
      <c r="AE70" s="971"/>
      <c r="AF70" s="971">
        <v>81</v>
      </c>
      <c r="AG70" s="971"/>
      <c r="AH70" s="971"/>
      <c r="AI70" s="971"/>
      <c r="AJ70" s="971"/>
      <c r="AK70" s="971">
        <v>128</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5892</v>
      </c>
      <c r="R71" s="971"/>
      <c r="S71" s="971"/>
      <c r="T71" s="971"/>
      <c r="U71" s="971"/>
      <c r="V71" s="971">
        <v>5654</v>
      </c>
      <c r="W71" s="971"/>
      <c r="X71" s="971"/>
      <c r="Y71" s="971"/>
      <c r="Z71" s="971"/>
      <c r="AA71" s="971">
        <v>238</v>
      </c>
      <c r="AB71" s="971"/>
      <c r="AC71" s="971"/>
      <c r="AD71" s="971"/>
      <c r="AE71" s="971"/>
      <c r="AF71" s="971">
        <v>238</v>
      </c>
      <c r="AG71" s="971"/>
      <c r="AH71" s="971"/>
      <c r="AI71" s="971"/>
      <c r="AJ71" s="971"/>
      <c r="AK71" s="971" t="s">
        <v>550</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1726</v>
      </c>
      <c r="R72" s="971"/>
      <c r="S72" s="971"/>
      <c r="T72" s="971"/>
      <c r="U72" s="971"/>
      <c r="V72" s="971">
        <v>1722</v>
      </c>
      <c r="W72" s="971"/>
      <c r="X72" s="971"/>
      <c r="Y72" s="971"/>
      <c r="Z72" s="971"/>
      <c r="AA72" s="971">
        <v>3</v>
      </c>
      <c r="AB72" s="971"/>
      <c r="AC72" s="971"/>
      <c r="AD72" s="971"/>
      <c r="AE72" s="971"/>
      <c r="AF72" s="971">
        <v>3</v>
      </c>
      <c r="AG72" s="971"/>
      <c r="AH72" s="971"/>
      <c r="AI72" s="971"/>
      <c r="AJ72" s="971"/>
      <c r="AK72" s="971">
        <v>38</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581</v>
      </c>
      <c r="C73" s="975"/>
      <c r="D73" s="975"/>
      <c r="E73" s="975"/>
      <c r="F73" s="975"/>
      <c r="G73" s="975"/>
      <c r="H73" s="975"/>
      <c r="I73" s="975"/>
      <c r="J73" s="975"/>
      <c r="K73" s="975"/>
      <c r="L73" s="975"/>
      <c r="M73" s="975"/>
      <c r="N73" s="975"/>
      <c r="O73" s="975"/>
      <c r="P73" s="976"/>
      <c r="Q73" s="977">
        <v>3</v>
      </c>
      <c r="R73" s="971"/>
      <c r="S73" s="971"/>
      <c r="T73" s="971"/>
      <c r="U73" s="971"/>
      <c r="V73" s="971">
        <v>3</v>
      </c>
      <c r="W73" s="971"/>
      <c r="X73" s="971"/>
      <c r="Y73" s="971"/>
      <c r="Z73" s="971"/>
      <c r="AA73" s="971">
        <v>0</v>
      </c>
      <c r="AB73" s="971"/>
      <c r="AC73" s="971"/>
      <c r="AD73" s="971"/>
      <c r="AE73" s="971"/>
      <c r="AF73" s="971">
        <v>0</v>
      </c>
      <c r="AG73" s="971"/>
      <c r="AH73" s="971"/>
      <c r="AI73" s="971"/>
      <c r="AJ73" s="971"/>
      <c r="AK73" s="971" t="s">
        <v>550</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582</v>
      </c>
      <c r="C74" s="975"/>
      <c r="D74" s="975"/>
      <c r="E74" s="975"/>
      <c r="F74" s="975"/>
      <c r="G74" s="975"/>
      <c r="H74" s="975"/>
      <c r="I74" s="975"/>
      <c r="J74" s="975"/>
      <c r="K74" s="975"/>
      <c r="L74" s="975"/>
      <c r="M74" s="975"/>
      <c r="N74" s="975"/>
      <c r="O74" s="975"/>
      <c r="P74" s="976"/>
      <c r="Q74" s="977">
        <v>12</v>
      </c>
      <c r="R74" s="971"/>
      <c r="S74" s="971"/>
      <c r="T74" s="971"/>
      <c r="U74" s="971"/>
      <c r="V74" s="971">
        <v>11</v>
      </c>
      <c r="W74" s="971"/>
      <c r="X74" s="971"/>
      <c r="Y74" s="971"/>
      <c r="Z74" s="971"/>
      <c r="AA74" s="971">
        <v>1</v>
      </c>
      <c r="AB74" s="971"/>
      <c r="AC74" s="971"/>
      <c r="AD74" s="971"/>
      <c r="AE74" s="971"/>
      <c r="AF74" s="971">
        <v>1</v>
      </c>
      <c r="AG74" s="971"/>
      <c r="AH74" s="971"/>
      <c r="AI74" s="971"/>
      <c r="AJ74" s="971"/>
      <c r="AK74" s="971" t="s">
        <v>550</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846</v>
      </c>
      <c r="R75" s="979"/>
      <c r="S75" s="979"/>
      <c r="T75" s="979"/>
      <c r="U75" s="980"/>
      <c r="V75" s="981">
        <v>789</v>
      </c>
      <c r="W75" s="979"/>
      <c r="X75" s="979"/>
      <c r="Y75" s="979"/>
      <c r="Z75" s="980"/>
      <c r="AA75" s="981">
        <v>57</v>
      </c>
      <c r="AB75" s="979"/>
      <c r="AC75" s="979"/>
      <c r="AD75" s="979"/>
      <c r="AE75" s="980"/>
      <c r="AF75" s="981">
        <v>57</v>
      </c>
      <c r="AG75" s="979"/>
      <c r="AH75" s="979"/>
      <c r="AI75" s="979"/>
      <c r="AJ75" s="980"/>
      <c r="AK75" s="981">
        <v>374</v>
      </c>
      <c r="AL75" s="979"/>
      <c r="AM75" s="979"/>
      <c r="AN75" s="979"/>
      <c r="AO75" s="980"/>
      <c r="AP75" s="981" t="s">
        <v>550</v>
      </c>
      <c r="AQ75" s="979"/>
      <c r="AR75" s="979"/>
      <c r="AS75" s="979"/>
      <c r="AT75" s="980"/>
      <c r="AU75" s="981" t="s">
        <v>550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1238</v>
      </c>
      <c r="R76" s="979"/>
      <c r="S76" s="979"/>
      <c r="T76" s="979"/>
      <c r="U76" s="980"/>
      <c r="V76" s="981">
        <v>1143</v>
      </c>
      <c r="W76" s="979"/>
      <c r="X76" s="979"/>
      <c r="Y76" s="979"/>
      <c r="Z76" s="980"/>
      <c r="AA76" s="981">
        <v>95</v>
      </c>
      <c r="AB76" s="979"/>
      <c r="AC76" s="979"/>
      <c r="AD76" s="979"/>
      <c r="AE76" s="980"/>
      <c r="AF76" s="981">
        <v>95</v>
      </c>
      <c r="AG76" s="979"/>
      <c r="AH76" s="979"/>
      <c r="AI76" s="979"/>
      <c r="AJ76" s="980"/>
      <c r="AK76" s="981" t="s">
        <v>550</v>
      </c>
      <c r="AL76" s="979"/>
      <c r="AM76" s="979"/>
      <c r="AN76" s="979"/>
      <c r="AO76" s="980"/>
      <c r="AP76" s="981" t="s">
        <v>550</v>
      </c>
      <c r="AQ76" s="979"/>
      <c r="AR76" s="979"/>
      <c r="AS76" s="979"/>
      <c r="AT76" s="980"/>
      <c r="AU76" s="981" t="s">
        <v>550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558</v>
      </c>
      <c r="C77" s="975"/>
      <c r="D77" s="975"/>
      <c r="E77" s="975"/>
      <c r="F77" s="975"/>
      <c r="G77" s="975"/>
      <c r="H77" s="975"/>
      <c r="I77" s="975"/>
      <c r="J77" s="975"/>
      <c r="K77" s="975"/>
      <c r="L77" s="975"/>
      <c r="M77" s="975"/>
      <c r="N77" s="975"/>
      <c r="O77" s="975"/>
      <c r="P77" s="976"/>
      <c r="Q77" s="978">
        <v>286479</v>
      </c>
      <c r="R77" s="979"/>
      <c r="S77" s="979"/>
      <c r="T77" s="979"/>
      <c r="U77" s="980"/>
      <c r="V77" s="981">
        <v>283821</v>
      </c>
      <c r="W77" s="979"/>
      <c r="X77" s="979"/>
      <c r="Y77" s="979"/>
      <c r="Z77" s="980"/>
      <c r="AA77" s="981">
        <v>2657</v>
      </c>
      <c r="AB77" s="979"/>
      <c r="AC77" s="979"/>
      <c r="AD77" s="979"/>
      <c r="AE77" s="980"/>
      <c r="AF77" s="981">
        <v>2657</v>
      </c>
      <c r="AG77" s="979"/>
      <c r="AH77" s="979"/>
      <c r="AI77" s="979"/>
      <c r="AJ77" s="980"/>
      <c r="AK77" s="981">
        <v>1846</v>
      </c>
      <c r="AL77" s="979"/>
      <c r="AM77" s="979"/>
      <c r="AN77" s="979"/>
      <c r="AO77" s="980"/>
      <c r="AP77" s="981" t="s">
        <v>550</v>
      </c>
      <c r="AQ77" s="979"/>
      <c r="AR77" s="979"/>
      <c r="AS77" s="979"/>
      <c r="AT77" s="980"/>
      <c r="AU77" s="981" t="s">
        <v>550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1217"/>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1217"/>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3172</v>
      </c>
      <c r="AG88" s="959"/>
      <c r="AH88" s="959"/>
      <c r="AI88" s="959"/>
      <c r="AJ88" s="959"/>
      <c r="AK88" s="963"/>
      <c r="AL88" s="963"/>
      <c r="AM88" s="963"/>
      <c r="AN88" s="963"/>
      <c r="AO88" s="963"/>
      <c r="AP88" s="959">
        <v>530</v>
      </c>
      <c r="AQ88" s="959"/>
      <c r="AR88" s="959"/>
      <c r="AS88" s="959"/>
      <c r="AT88" s="959"/>
      <c r="AU88" s="959">
        <v>414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914</v>
      </c>
      <c r="CS102" s="953"/>
      <c r="CT102" s="953"/>
      <c r="CU102" s="953"/>
      <c r="CV102" s="954"/>
      <c r="CW102" s="952">
        <v>54</v>
      </c>
      <c r="CX102" s="953"/>
      <c r="CY102" s="953"/>
      <c r="CZ102" s="953"/>
      <c r="DA102" s="954"/>
      <c r="DB102" s="952" t="s">
        <v>550</v>
      </c>
      <c r="DC102" s="953"/>
      <c r="DD102" s="953"/>
      <c r="DE102" s="953"/>
      <c r="DF102" s="954"/>
      <c r="DG102" s="952" t="s">
        <v>550</v>
      </c>
      <c r="DH102" s="953"/>
      <c r="DI102" s="953"/>
      <c r="DJ102" s="953"/>
      <c r="DK102" s="954"/>
      <c r="DL102" s="952" t="s">
        <v>550</v>
      </c>
      <c r="DM102" s="953"/>
      <c r="DN102" s="953"/>
      <c r="DO102" s="953"/>
      <c r="DP102" s="954"/>
      <c r="DQ102" s="952" t="s">
        <v>550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12163824</v>
      </c>
      <c r="AB110" s="889"/>
      <c r="AC110" s="889"/>
      <c r="AD110" s="889"/>
      <c r="AE110" s="890"/>
      <c r="AF110" s="891">
        <v>13709478</v>
      </c>
      <c r="AG110" s="889"/>
      <c r="AH110" s="889"/>
      <c r="AI110" s="889"/>
      <c r="AJ110" s="890"/>
      <c r="AK110" s="891">
        <v>11543508</v>
      </c>
      <c r="AL110" s="889"/>
      <c r="AM110" s="889"/>
      <c r="AN110" s="889"/>
      <c r="AO110" s="890"/>
      <c r="AP110" s="892">
        <v>23.8</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120104845</v>
      </c>
      <c r="BR110" s="842"/>
      <c r="BS110" s="842"/>
      <c r="BT110" s="842"/>
      <c r="BU110" s="842"/>
      <c r="BV110" s="842">
        <v>112670000</v>
      </c>
      <c r="BW110" s="842"/>
      <c r="BX110" s="842"/>
      <c r="BY110" s="842"/>
      <c r="BZ110" s="842"/>
      <c r="CA110" s="842">
        <v>105539733</v>
      </c>
      <c r="CB110" s="842"/>
      <c r="CC110" s="842"/>
      <c r="CD110" s="842"/>
      <c r="CE110" s="842"/>
      <c r="CF110" s="866">
        <v>217.2</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303908</v>
      </c>
      <c r="BR111" s="817"/>
      <c r="BS111" s="817"/>
      <c r="BT111" s="817"/>
      <c r="BU111" s="817"/>
      <c r="BV111" s="817">
        <v>226950</v>
      </c>
      <c r="BW111" s="817"/>
      <c r="BX111" s="817"/>
      <c r="BY111" s="817"/>
      <c r="BZ111" s="817"/>
      <c r="CA111" s="817">
        <v>3925</v>
      </c>
      <c r="CB111" s="817"/>
      <c r="CC111" s="817"/>
      <c r="CD111" s="817"/>
      <c r="CE111" s="817"/>
      <c r="CF111" s="875">
        <v>0</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59857014</v>
      </c>
      <c r="BR112" s="817"/>
      <c r="BS112" s="817"/>
      <c r="BT112" s="817"/>
      <c r="BU112" s="817"/>
      <c r="BV112" s="817">
        <v>56227259</v>
      </c>
      <c r="BW112" s="817"/>
      <c r="BX112" s="817"/>
      <c r="BY112" s="817"/>
      <c r="BZ112" s="817"/>
      <c r="CA112" s="817">
        <v>55279890</v>
      </c>
      <c r="CB112" s="817"/>
      <c r="CC112" s="817"/>
      <c r="CD112" s="817"/>
      <c r="CE112" s="817"/>
      <c r="CF112" s="875">
        <v>113.8</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4004916</v>
      </c>
      <c r="AB113" s="919"/>
      <c r="AC113" s="919"/>
      <c r="AD113" s="919"/>
      <c r="AE113" s="920"/>
      <c r="AF113" s="921">
        <v>4147585</v>
      </c>
      <c r="AG113" s="919"/>
      <c r="AH113" s="919"/>
      <c r="AI113" s="919"/>
      <c r="AJ113" s="920"/>
      <c r="AK113" s="921">
        <v>4184666</v>
      </c>
      <c r="AL113" s="919"/>
      <c r="AM113" s="919"/>
      <c r="AN113" s="919"/>
      <c r="AO113" s="920"/>
      <c r="AP113" s="922">
        <v>8.6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657006</v>
      </c>
      <c r="BR113" s="817"/>
      <c r="BS113" s="817"/>
      <c r="BT113" s="817"/>
      <c r="BU113" s="817"/>
      <c r="BV113" s="817">
        <v>461193</v>
      </c>
      <c r="BW113" s="817"/>
      <c r="BX113" s="817"/>
      <c r="BY113" s="817"/>
      <c r="BZ113" s="817"/>
      <c r="CA113" s="817">
        <v>414213</v>
      </c>
      <c r="CB113" s="817"/>
      <c r="CC113" s="817"/>
      <c r="CD113" s="817"/>
      <c r="CE113" s="817"/>
      <c r="CF113" s="875">
        <v>0.9</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197031</v>
      </c>
      <c r="AB114" s="780"/>
      <c r="AC114" s="780"/>
      <c r="AD114" s="780"/>
      <c r="AE114" s="781"/>
      <c r="AF114" s="782">
        <v>205175</v>
      </c>
      <c r="AG114" s="780"/>
      <c r="AH114" s="780"/>
      <c r="AI114" s="780"/>
      <c r="AJ114" s="781"/>
      <c r="AK114" s="782">
        <v>189442</v>
      </c>
      <c r="AL114" s="780"/>
      <c r="AM114" s="780"/>
      <c r="AN114" s="780"/>
      <c r="AO114" s="781"/>
      <c r="AP114" s="824">
        <v>0.4</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11879546</v>
      </c>
      <c r="BR114" s="817"/>
      <c r="BS114" s="817"/>
      <c r="BT114" s="817"/>
      <c r="BU114" s="817"/>
      <c r="BV114" s="817">
        <v>12013884</v>
      </c>
      <c r="BW114" s="817"/>
      <c r="BX114" s="817"/>
      <c r="BY114" s="817"/>
      <c r="BZ114" s="817"/>
      <c r="CA114" s="817">
        <v>12662016</v>
      </c>
      <c r="CB114" s="817"/>
      <c r="CC114" s="817"/>
      <c r="CD114" s="817"/>
      <c r="CE114" s="817"/>
      <c r="CF114" s="875">
        <v>26.1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112919</v>
      </c>
      <c r="AB115" s="919"/>
      <c r="AC115" s="919"/>
      <c r="AD115" s="919"/>
      <c r="AE115" s="920"/>
      <c r="AF115" s="921">
        <v>94559</v>
      </c>
      <c r="AG115" s="919"/>
      <c r="AH115" s="919"/>
      <c r="AI115" s="919"/>
      <c r="AJ115" s="920"/>
      <c r="AK115" s="921">
        <v>94493</v>
      </c>
      <c r="AL115" s="919"/>
      <c r="AM115" s="919"/>
      <c r="AN115" s="919"/>
      <c r="AO115" s="920"/>
      <c r="AP115" s="922">
        <v>0.2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10576</v>
      </c>
      <c r="BR115" s="817"/>
      <c r="BS115" s="817"/>
      <c r="BT115" s="817"/>
      <c r="BU115" s="817"/>
      <c r="BV115" s="817">
        <v>26994</v>
      </c>
      <c r="BW115" s="817"/>
      <c r="BX115" s="817"/>
      <c r="BY115" s="817"/>
      <c r="BZ115" s="817"/>
      <c r="CA115" s="817">
        <v>-1900</v>
      </c>
      <c r="CB115" s="817"/>
      <c r="CC115" s="817"/>
      <c r="CD115" s="817"/>
      <c r="CE115" s="817"/>
      <c r="CF115" s="875">
        <v>0</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172</v>
      </c>
      <c r="AB116" s="780"/>
      <c r="AC116" s="780"/>
      <c r="AD116" s="780"/>
      <c r="AE116" s="781"/>
      <c r="AF116" s="782">
        <v>891</v>
      </c>
      <c r="AG116" s="780"/>
      <c r="AH116" s="780"/>
      <c r="AI116" s="780"/>
      <c r="AJ116" s="781"/>
      <c r="AK116" s="782">
        <v>1886</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11775</v>
      </c>
      <c r="DH116" s="780"/>
      <c r="DI116" s="780"/>
      <c r="DJ116" s="780"/>
      <c r="DK116" s="781"/>
      <c r="DL116" s="782">
        <v>7850</v>
      </c>
      <c r="DM116" s="780"/>
      <c r="DN116" s="780"/>
      <c r="DO116" s="780"/>
      <c r="DP116" s="781"/>
      <c r="DQ116" s="782">
        <v>3925</v>
      </c>
      <c r="DR116" s="780"/>
      <c r="DS116" s="780"/>
      <c r="DT116" s="780"/>
      <c r="DU116" s="781"/>
      <c r="DV116" s="824">
        <v>0</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16478862</v>
      </c>
      <c r="AB117" s="903"/>
      <c r="AC117" s="903"/>
      <c r="AD117" s="903"/>
      <c r="AE117" s="904"/>
      <c r="AF117" s="905">
        <v>18157688</v>
      </c>
      <c r="AG117" s="903"/>
      <c r="AH117" s="903"/>
      <c r="AI117" s="903"/>
      <c r="AJ117" s="904"/>
      <c r="AK117" s="905">
        <v>16013995</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192812895</v>
      </c>
      <c r="BR119" s="845"/>
      <c r="BS119" s="845"/>
      <c r="BT119" s="845"/>
      <c r="BU119" s="845"/>
      <c r="BV119" s="845">
        <v>181626280</v>
      </c>
      <c r="BW119" s="845"/>
      <c r="BX119" s="845"/>
      <c r="BY119" s="845"/>
      <c r="BZ119" s="845"/>
      <c r="CA119" s="845">
        <v>173897877</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292133</v>
      </c>
      <c r="DH119" s="764"/>
      <c r="DI119" s="764"/>
      <c r="DJ119" s="764"/>
      <c r="DK119" s="765"/>
      <c r="DL119" s="766">
        <v>219100</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13658780</v>
      </c>
      <c r="BR120" s="842"/>
      <c r="BS120" s="842"/>
      <c r="BT120" s="842"/>
      <c r="BU120" s="842"/>
      <c r="BV120" s="842">
        <v>12419160</v>
      </c>
      <c r="BW120" s="842"/>
      <c r="BX120" s="842"/>
      <c r="BY120" s="842"/>
      <c r="BZ120" s="842"/>
      <c r="CA120" s="842">
        <v>10932142</v>
      </c>
      <c r="CB120" s="842"/>
      <c r="CC120" s="842"/>
      <c r="CD120" s="842"/>
      <c r="CE120" s="842"/>
      <c r="CF120" s="866">
        <v>22.5</v>
      </c>
      <c r="CG120" s="867"/>
      <c r="CH120" s="867"/>
      <c r="CI120" s="867"/>
      <c r="CJ120" s="867"/>
      <c r="CK120" s="868" t="s">
        <v>448</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57795689</v>
      </c>
      <c r="DH120" s="842"/>
      <c r="DI120" s="842"/>
      <c r="DJ120" s="842"/>
      <c r="DK120" s="842"/>
      <c r="DL120" s="842">
        <v>54195183</v>
      </c>
      <c r="DM120" s="842"/>
      <c r="DN120" s="842"/>
      <c r="DO120" s="842"/>
      <c r="DP120" s="842"/>
      <c r="DQ120" s="842">
        <v>53295951</v>
      </c>
      <c r="DR120" s="842"/>
      <c r="DS120" s="842"/>
      <c r="DT120" s="842"/>
      <c r="DU120" s="842"/>
      <c r="DV120" s="843">
        <v>109.7</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14403391</v>
      </c>
      <c r="BR121" s="817"/>
      <c r="BS121" s="817"/>
      <c r="BT121" s="817"/>
      <c r="BU121" s="817"/>
      <c r="BV121" s="817">
        <v>13723298</v>
      </c>
      <c r="BW121" s="817"/>
      <c r="BX121" s="817"/>
      <c r="BY121" s="817"/>
      <c r="BZ121" s="817"/>
      <c r="CA121" s="817">
        <v>13188102</v>
      </c>
      <c r="CB121" s="817"/>
      <c r="CC121" s="817"/>
      <c r="CD121" s="817"/>
      <c r="CE121" s="817"/>
      <c r="CF121" s="875">
        <v>27.1</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1313636</v>
      </c>
      <c r="DH121" s="817"/>
      <c r="DI121" s="817"/>
      <c r="DJ121" s="817"/>
      <c r="DK121" s="817"/>
      <c r="DL121" s="817">
        <v>1209179</v>
      </c>
      <c r="DM121" s="817"/>
      <c r="DN121" s="817"/>
      <c r="DO121" s="817"/>
      <c r="DP121" s="817"/>
      <c r="DQ121" s="817">
        <v>1103204</v>
      </c>
      <c r="DR121" s="817"/>
      <c r="DS121" s="817"/>
      <c r="DT121" s="817"/>
      <c r="DU121" s="817"/>
      <c r="DV121" s="794">
        <v>2.2999999999999998</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131540402</v>
      </c>
      <c r="BR122" s="845"/>
      <c r="BS122" s="845"/>
      <c r="BT122" s="845"/>
      <c r="BU122" s="845"/>
      <c r="BV122" s="845">
        <v>126130114</v>
      </c>
      <c r="BW122" s="845"/>
      <c r="BX122" s="845"/>
      <c r="BY122" s="845"/>
      <c r="BZ122" s="845"/>
      <c r="CA122" s="845">
        <v>121264992</v>
      </c>
      <c r="CB122" s="845"/>
      <c r="CC122" s="845"/>
      <c r="CD122" s="845"/>
      <c r="CE122" s="845"/>
      <c r="CF122" s="846">
        <v>249.6</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737835</v>
      </c>
      <c r="DH122" s="817"/>
      <c r="DI122" s="817"/>
      <c r="DJ122" s="817"/>
      <c r="DK122" s="817"/>
      <c r="DL122" s="817">
        <v>814660</v>
      </c>
      <c r="DM122" s="817"/>
      <c r="DN122" s="817"/>
      <c r="DO122" s="817"/>
      <c r="DP122" s="817"/>
      <c r="DQ122" s="817">
        <v>874700</v>
      </c>
      <c r="DR122" s="817"/>
      <c r="DS122" s="817"/>
      <c r="DT122" s="817"/>
      <c r="DU122" s="817"/>
      <c r="DV122" s="794">
        <v>1.8</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22452</v>
      </c>
      <c r="AB123" s="780"/>
      <c r="AC123" s="780"/>
      <c r="AD123" s="780"/>
      <c r="AE123" s="781"/>
      <c r="AF123" s="782">
        <v>4092</v>
      </c>
      <c r="AG123" s="780"/>
      <c r="AH123" s="780"/>
      <c r="AI123" s="780"/>
      <c r="AJ123" s="781"/>
      <c r="AK123" s="782">
        <v>4026</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159602573</v>
      </c>
      <c r="BR123" s="833"/>
      <c r="BS123" s="833"/>
      <c r="BT123" s="833"/>
      <c r="BU123" s="833"/>
      <c r="BV123" s="833">
        <v>152272572</v>
      </c>
      <c r="BW123" s="833"/>
      <c r="BX123" s="833"/>
      <c r="BY123" s="833"/>
      <c r="BZ123" s="833"/>
      <c r="CA123" s="833">
        <v>145385236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v>9854</v>
      </c>
      <c r="DH123" s="780"/>
      <c r="DI123" s="780"/>
      <c r="DJ123" s="780"/>
      <c r="DK123" s="781"/>
      <c r="DL123" s="782">
        <v>8237</v>
      </c>
      <c r="DM123" s="780"/>
      <c r="DN123" s="780"/>
      <c r="DO123" s="780"/>
      <c r="DP123" s="781"/>
      <c r="DQ123" s="782">
        <v>6035</v>
      </c>
      <c r="DR123" s="780"/>
      <c r="DS123" s="780"/>
      <c r="DT123" s="780"/>
      <c r="DU123" s="781"/>
      <c r="DV123" s="824">
        <v>0</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67.900000000000006</v>
      </c>
      <c r="BR124" s="831"/>
      <c r="BS124" s="831"/>
      <c r="BT124" s="831"/>
      <c r="BU124" s="831"/>
      <c r="BV124" s="831">
        <v>61.4</v>
      </c>
      <c r="BW124" s="831"/>
      <c r="BX124" s="831"/>
      <c r="BY124" s="831"/>
      <c r="BZ124" s="831"/>
      <c r="CA124" s="831">
        <v>58.6</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90467</v>
      </c>
      <c r="AB126" s="780"/>
      <c r="AC126" s="780"/>
      <c r="AD126" s="780"/>
      <c r="AE126" s="781"/>
      <c r="AF126" s="782">
        <v>90467</v>
      </c>
      <c r="AG126" s="780"/>
      <c r="AH126" s="780"/>
      <c r="AI126" s="780"/>
      <c r="AJ126" s="781"/>
      <c r="AK126" s="782">
        <v>90467</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1172300</v>
      </c>
      <c r="AB128" s="801"/>
      <c r="AC128" s="801"/>
      <c r="AD128" s="801"/>
      <c r="AE128" s="802"/>
      <c r="AF128" s="803">
        <v>1022226</v>
      </c>
      <c r="AG128" s="801"/>
      <c r="AH128" s="801"/>
      <c r="AI128" s="801"/>
      <c r="AJ128" s="802"/>
      <c r="AK128" s="803">
        <v>1008423</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v>10576</v>
      </c>
      <c r="DH128" s="791"/>
      <c r="DI128" s="791"/>
      <c r="DJ128" s="791"/>
      <c r="DK128" s="791"/>
      <c r="DL128" s="791">
        <v>26994</v>
      </c>
      <c r="DM128" s="791"/>
      <c r="DN128" s="791"/>
      <c r="DO128" s="791"/>
      <c r="DP128" s="791"/>
      <c r="DQ128" s="791">
        <v>-1900</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59546793</v>
      </c>
      <c r="AB129" s="780"/>
      <c r="AC129" s="780"/>
      <c r="AD129" s="780"/>
      <c r="AE129" s="781"/>
      <c r="AF129" s="782">
        <v>58275251</v>
      </c>
      <c r="AG129" s="780"/>
      <c r="AH129" s="780"/>
      <c r="AI129" s="780"/>
      <c r="AJ129" s="781"/>
      <c r="AK129" s="782">
        <v>59006958</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10654210</v>
      </c>
      <c r="AB130" s="780"/>
      <c r="AC130" s="780"/>
      <c r="AD130" s="780"/>
      <c r="AE130" s="781"/>
      <c r="AF130" s="782">
        <v>10541371</v>
      </c>
      <c r="AG130" s="780"/>
      <c r="AH130" s="780"/>
      <c r="AI130" s="780"/>
      <c r="AJ130" s="781"/>
      <c r="AK130" s="782">
        <v>10422406</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10.9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48892583</v>
      </c>
      <c r="AB131" s="764"/>
      <c r="AC131" s="764"/>
      <c r="AD131" s="764"/>
      <c r="AE131" s="765"/>
      <c r="AF131" s="766">
        <v>47733880</v>
      </c>
      <c r="AG131" s="764"/>
      <c r="AH131" s="764"/>
      <c r="AI131" s="764"/>
      <c r="AJ131" s="765"/>
      <c r="AK131" s="766">
        <v>48584552</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58.6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9.515455545</v>
      </c>
      <c r="AB132" s="745"/>
      <c r="AC132" s="745"/>
      <c r="AD132" s="745"/>
      <c r="AE132" s="746"/>
      <c r="AF132" s="747">
        <v>13.81427824</v>
      </c>
      <c r="AG132" s="745"/>
      <c r="AH132" s="745"/>
      <c r="AI132" s="745"/>
      <c r="AJ132" s="746"/>
      <c r="AK132" s="747">
        <v>9.4333812689999998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10.6</v>
      </c>
      <c r="AB133" s="724"/>
      <c r="AC133" s="724"/>
      <c r="AD133" s="724"/>
      <c r="AE133" s="725"/>
      <c r="AF133" s="723">
        <v>11.2</v>
      </c>
      <c r="AG133" s="724"/>
      <c r="AH133" s="724"/>
      <c r="AI133" s="724"/>
      <c r="AJ133" s="725"/>
      <c r="AK133" s="723">
        <v>10.9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IgwhDNCTAb2KxezezgJTsx1T8ivn93WWenEo4PZh+ovWauqzBMJKntyMw/WwPX59R6hmh5zxwDpjXBgRDr2IA==" saltValue="HIai39qlaZAQmMcgDRtqrA==" spinCount="100000" sheet="1" objects="1" scenarios="1" formatRows="0"/>
  <customSheetViews>
    <customSheetView guid="{2D83F52D-14AA-4372-A524-9D7D39EB1206}"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BiWLL2n4rK08Rt7418wfWXtip1hW3SGzkjcpabg2gwolUo1QqLeszia4octe6jqObTOdB4TNhGDNqgKNMQbYQ==" saltValue="7ehrQUa+6/ueVrEYAKeIzQ==" spinCount="100000" sheet="1" objects="1" scenarios="1"/>
  <dataConsolidate/>
  <customSheetViews>
    <customSheetView guid="{2D83F52D-14AA-4372-A524-9D7D39EB1206}"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6VdwyhXt+Vc9Ev09rbv2vVE1Nve8UtkqZ76x216dKcK/31CEGvWQz3unhkP5PHhzH3pxFi+sD3NTdICFa2/Gw==" saltValue="EzxfDTYu5b3fu6X0CJOcxw==" spinCount="100000" sheet="1" objects="1" scenarios="1"/>
  <dataConsolidate/>
  <customSheetViews>
    <customSheetView guid="{2D83F52D-14AA-4372-A524-9D7D39EB1206}"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15812968</v>
      </c>
      <c r="AP9" s="281">
        <v>86452</v>
      </c>
      <c r="AQ9" s="282">
        <v>64047</v>
      </c>
      <c r="AR9" s="283">
        <v>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1760185</v>
      </c>
      <c r="AP10" s="284">
        <v>9623</v>
      </c>
      <c r="AQ10" s="285">
        <v>2298</v>
      </c>
      <c r="AR10" s="286">
        <v>318.8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25770</v>
      </c>
      <c r="AP11" s="284">
        <v>141</v>
      </c>
      <c r="AQ11" s="285">
        <v>1764</v>
      </c>
      <c r="AR11" s="286">
        <v>-92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30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187979</v>
      </c>
      <c r="AP13" s="284">
        <v>1028</v>
      </c>
      <c r="AQ13" s="285">
        <v>1643</v>
      </c>
      <c r="AR13" s="286">
        <v>-37.4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1949</v>
      </c>
      <c r="AP14" s="284">
        <v>11</v>
      </c>
      <c r="AQ14" s="285">
        <v>1378</v>
      </c>
      <c r="AR14" s="286">
        <v>-99.2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-263070</v>
      </c>
      <c r="AP15" s="284">
        <v>-1438</v>
      </c>
      <c r="AQ15" s="285">
        <v>-2215</v>
      </c>
      <c r="AR15" s="286">
        <v>-35.1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17525781</v>
      </c>
      <c r="AP16" s="284">
        <v>95816</v>
      </c>
      <c r="AQ16" s="285">
        <v>68944</v>
      </c>
      <c r="AR16" s="286">
        <v>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8.41</v>
      </c>
      <c r="AP21" s="298">
        <v>6.5</v>
      </c>
      <c r="AQ21" s="299">
        <v>1.91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98.2</v>
      </c>
      <c r="AP22" s="303">
        <v>99.5</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11543508</v>
      </c>
      <c r="AP32" s="312">
        <v>63110</v>
      </c>
      <c r="AQ32" s="313">
        <v>30222</v>
      </c>
      <c r="AR32" s="314">
        <v>108.8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22</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4184666</v>
      </c>
      <c r="AP35" s="312">
        <v>22878</v>
      </c>
      <c r="AQ35" s="313">
        <v>7968</v>
      </c>
      <c r="AR35" s="314">
        <v>187.1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189442</v>
      </c>
      <c r="AP36" s="312">
        <v>1036</v>
      </c>
      <c r="AQ36" s="313">
        <v>535</v>
      </c>
      <c r="AR36" s="314">
        <v>93.6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94493</v>
      </c>
      <c r="AP37" s="312">
        <v>517</v>
      </c>
      <c r="AQ37" s="313">
        <v>897</v>
      </c>
      <c r="AR37" s="314">
        <v>-42.4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1886</v>
      </c>
      <c r="AP38" s="315">
        <v>10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-1008423</v>
      </c>
      <c r="AP39" s="312">
        <v>-5513</v>
      </c>
      <c r="AQ39" s="313">
        <v>-7440</v>
      </c>
      <c r="AR39" s="314">
        <v>-25.9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-10422406</v>
      </c>
      <c r="AP40" s="312">
        <v>-56981</v>
      </c>
      <c r="AQ40" s="313">
        <v>-23690</v>
      </c>
      <c r="AR40" s="314">
        <v>140.5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4583166</v>
      </c>
      <c r="AP41" s="312">
        <v>25057</v>
      </c>
      <c r="AQ41" s="313">
        <v>8515</v>
      </c>
      <c r="AR41" s="314">
        <v>194.3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10927237</v>
      </c>
      <c r="AN51" s="334">
        <v>57152</v>
      </c>
      <c r="AO51" s="335">
        <v>3.9</v>
      </c>
      <c r="AP51" s="336">
        <v>46035</v>
      </c>
      <c r="AQ51" s="337">
        <v>2.2999999999999998</v>
      </c>
      <c r="AR51" s="338">
        <v>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5828248</v>
      </c>
      <c r="AN52" s="342">
        <v>30483</v>
      </c>
      <c r="AO52" s="343">
        <v>9.6</v>
      </c>
      <c r="AP52" s="344">
        <v>25158</v>
      </c>
      <c r="AQ52" s="345">
        <v>-0.4</v>
      </c>
      <c r="AR52" s="346">
        <v>10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7639340</v>
      </c>
      <c r="AN53" s="334">
        <v>40360</v>
      </c>
      <c r="AO53" s="335">
        <v>-29.4</v>
      </c>
      <c r="AP53" s="336">
        <v>43261</v>
      </c>
      <c r="AQ53" s="337">
        <v>-6</v>
      </c>
      <c r="AR53" s="338">
        <v>-23.4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3433325</v>
      </c>
      <c r="AN54" s="342">
        <v>18139</v>
      </c>
      <c r="AO54" s="343">
        <v>-40.5</v>
      </c>
      <c r="AP54" s="344">
        <v>24721</v>
      </c>
      <c r="AQ54" s="345">
        <v>-1.7</v>
      </c>
      <c r="AR54" s="346">
        <v>-38.799999999999997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9329374</v>
      </c>
      <c r="AN55" s="334">
        <v>49884</v>
      </c>
      <c r="AO55" s="335">
        <v>23.6</v>
      </c>
      <c r="AP55" s="336">
        <v>40626</v>
      </c>
      <c r="AQ55" s="337">
        <v>-6.1</v>
      </c>
      <c r="AR55" s="338">
        <v>29.7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4106167</v>
      </c>
      <c r="AN56" s="342">
        <v>21956</v>
      </c>
      <c r="AO56" s="343">
        <v>21</v>
      </c>
      <c r="AP56" s="344">
        <v>24279</v>
      </c>
      <c r="AQ56" s="345">
        <v>-1.8</v>
      </c>
      <c r="AR56" s="346">
        <v>22.8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8287735</v>
      </c>
      <c r="AN57" s="334">
        <v>44813</v>
      </c>
      <c r="AO57" s="335">
        <v>-10.199999999999999</v>
      </c>
      <c r="AP57" s="336">
        <v>46133</v>
      </c>
      <c r="AQ57" s="337">
        <v>13.6</v>
      </c>
      <c r="AR57" s="338">
        <v>-23.8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2744182</v>
      </c>
      <c r="AN58" s="342">
        <v>14838</v>
      </c>
      <c r="AO58" s="343">
        <v>-32.4</v>
      </c>
      <c r="AP58" s="344">
        <v>27280</v>
      </c>
      <c r="AQ58" s="345">
        <v>12.4</v>
      </c>
      <c r="AR58" s="346">
        <v>-44.8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8781122</v>
      </c>
      <c r="AN59" s="334">
        <v>48008</v>
      </c>
      <c r="AO59" s="335">
        <v>7.1</v>
      </c>
      <c r="AP59" s="336">
        <v>49174</v>
      </c>
      <c r="AQ59" s="337">
        <v>6.6</v>
      </c>
      <c r="AR59" s="338">
        <v>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4638215</v>
      </c>
      <c r="AN60" s="342">
        <v>25358</v>
      </c>
      <c r="AO60" s="343">
        <v>70.900000000000006</v>
      </c>
      <c r="AP60" s="344">
        <v>29896</v>
      </c>
      <c r="AQ60" s="345">
        <v>9.6</v>
      </c>
      <c r="AR60" s="346">
        <v>61.3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8992962</v>
      </c>
      <c r="AN61" s="349">
        <v>48043</v>
      </c>
      <c r="AO61" s="350">
        <v>-1</v>
      </c>
      <c r="AP61" s="351">
        <v>45046</v>
      </c>
      <c r="AQ61" s="352">
        <v>2.1</v>
      </c>
      <c r="AR61" s="338">
        <v>-3.1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4150027</v>
      </c>
      <c r="AN62" s="342">
        <v>22155</v>
      </c>
      <c r="AO62" s="343">
        <v>5.7</v>
      </c>
      <c r="AP62" s="344">
        <v>26267</v>
      </c>
      <c r="AQ62" s="345">
        <v>3.6</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vI5jBjEdR9HeGocJArFLvnRFdP++vf1QovFQDO/8k0iMxkkAXXS2jCnYP89F77Fs8EOdT6wJimgPmyZybpxgQ==" saltValue="8cbv/fxjtjDmiGELhyFO/w==" spinCount="100000" sheet="1" objects="1" scenarios="1"/>
  <customSheetViews>
    <customSheetView guid="{2D83F52D-14AA-4372-A524-9D7D39EB1206}"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oBLs84XFtd3SgOjUeuJypLlvzdTs9zh+SNrM93fkc40XIj05yWMEEbqFyy8hu9ctw4b+Ph8EgCnSPS9dULdaCQ==" saltValue="hH+I6X3vCVGYChjiNr1aNg==" spinCount="100000" sheet="1" objects="1" scenarios="1"/>
  <dataConsolidate/>
  <customSheetViews>
    <customSheetView guid="{2D83F52D-14AA-4372-A524-9D7D39EB1206}"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bn1emoN2FKBbDlbX6HzBaoh3rmMlH3/OAwh4umqrXRCZyJTnjkVrysPopkMeRk9ypDybaFcXCWTFDizaTP4sPg==" saltValue="OG19eHkrY4nJok0WU2MsPw==" spinCount="100000" sheet="1" objects="1" scenarios="1"/>
  <dataConsolidate/>
  <customSheetViews>
    <customSheetView guid="{2D83F52D-14AA-4372-A524-9D7D39EB1206}"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17.97</v>
      </c>
      <c r="G47" s="12">
        <v>15.46</v>
      </c>
      <c r="H47" s="12">
        <v>14.58</v>
      </c>
      <c r="I47" s="12">
        <v>13.04</v>
      </c>
      <c r="J47" s="13">
        <v>9.56</v>
      </c>
    </row>
    <row r="48" spans="2:10" ht="57.75" customHeight="1" x14ac:dyDescent="0.15">
      <c r="B48" s="14"/>
      <c r="C48" s="1141" t="s">
        <v>4</v>
      </c>
      <c r="D48" s="1141"/>
      <c r="E48" s="1142"/>
      <c r="F48" s="15">
        <v>6.81</v>
      </c>
      <c r="G48" s="16">
        <v>7.61</v>
      </c>
      <c r="H48" s="16">
        <v>8.0399999999999991</v>
      </c>
      <c r="I48" s="16">
        <v>9.7799999999999994</v>
      </c>
      <c r="J48" s="17">
        <v>7.07</v>
      </c>
    </row>
    <row r="49" spans="2:10" ht="57.75" customHeight="1" thickBot="1" x14ac:dyDescent="0.2">
      <c r="B49" s="18"/>
      <c r="C49" s="1143" t="s">
        <v>5</v>
      </c>
      <c r="D49" s="1143"/>
      <c r="E49" s="1144"/>
      <c r="F49" s="19">
        <v>0.68</v>
      </c>
      <c r="G49" s="20">
        <v>1.31</v>
      </c>
      <c r="H49" s="20">
        <v>1.92</v>
      </c>
      <c r="I49" s="20" t="s">
        <v>533</v>
      </c>
      <c r="J49" s="21" t="s">
        <v>534</v>
      </c>
    </row>
    <row r="50" spans="2:10" x14ac:dyDescent="0.15"/>
  </sheetData>
  <sheetProtection algorithmName="SHA-512" hashValue="ezQk5ep5Jwt9ECYyAJeMalePtieK4a8vs2fNFHHWJlTUM3cb5bU+m6wc14MD31LN0eTJgFhbcs8NDFaml4updw==" saltValue="XQ8jsT3aoz5hU3EJUTIZ6g==" spinCount="100000" sheet="1" objects="1" scenarios="1"/>
  <customSheetViews>
    <customSheetView guid="{2D83F52D-14AA-4372-A524-9D7D39EB1206}"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19</v>
      </c>
      <c r="G34" s="33">
        <v>19.04</v>
      </c>
      <c r="H34" s="33">
        <v>18.850000000000001</v>
      </c>
      <c r="I34" s="33">
        <v>19.93</v>
      </c>
      <c r="J34" s="34">
        <v>18.329999999999998</v>
      </c>
      <c r="K34" s="22"/>
      <c r="L34" s="22"/>
      <c r="M34" s="22"/>
      <c r="N34" s="22"/>
      <c r="O34" s="22"/>
      <c r="P34" s="22"/>
    </row>
    <row r="35" spans="1:16" ht="39" customHeight="1" x14ac:dyDescent="0.15">
      <c r="A35" s="22"/>
      <c r="B35" s="35"/>
      <c r="C35" s="1145" t="s">
        <v>536</v>
      </c>
      <c r="D35" s="1146"/>
      <c r="E35" s="1147"/>
      <c r="F35" s="36">
        <v>6.8</v>
      </c>
      <c r="G35" s="37">
        <v>7.61</v>
      </c>
      <c r="H35" s="37">
        <v>8.0299999999999994</v>
      </c>
      <c r="I35" s="37">
        <v>9.77</v>
      </c>
      <c r="J35" s="38">
        <v>7.06</v>
      </c>
      <c r="K35" s="22"/>
      <c r="L35" s="22"/>
      <c r="M35" s="22"/>
      <c r="N35" s="22"/>
      <c r="O35" s="22"/>
      <c r="P35" s="22"/>
    </row>
    <row r="36" spans="1:16" ht="39" customHeight="1" x14ac:dyDescent="0.15">
      <c r="A36" s="22"/>
      <c r="B36" s="35"/>
      <c r="C36" s="1145" t="s">
        <v>537</v>
      </c>
      <c r="D36" s="1146"/>
      <c r="E36" s="1147"/>
      <c r="F36" s="36">
        <v>5.22</v>
      </c>
      <c r="G36" s="37">
        <v>4.83</v>
      </c>
      <c r="H36" s="37">
        <v>5.45</v>
      </c>
      <c r="I36" s="37">
        <v>5.77</v>
      </c>
      <c r="J36" s="38">
        <v>4.5599999999999996</v>
      </c>
      <c r="K36" s="22"/>
      <c r="L36" s="22"/>
      <c r="M36" s="22"/>
      <c r="N36" s="22"/>
      <c r="O36" s="22"/>
      <c r="P36" s="22"/>
    </row>
    <row r="37" spans="1:16" ht="39" customHeight="1" x14ac:dyDescent="0.15">
      <c r="A37" s="22"/>
      <c r="B37" s="35"/>
      <c r="C37" s="1145" t="s">
        <v>538</v>
      </c>
      <c r="D37" s="1146"/>
      <c r="E37" s="1147"/>
      <c r="F37" s="36">
        <v>2.56</v>
      </c>
      <c r="G37" s="37">
        <v>2.1800000000000002</v>
      </c>
      <c r="H37" s="37">
        <v>1.89</v>
      </c>
      <c r="I37" s="37">
        <v>1.33</v>
      </c>
      <c r="J37" s="38">
        <v>1.06</v>
      </c>
      <c r="K37" s="22"/>
      <c r="L37" s="22"/>
      <c r="M37" s="22"/>
      <c r="N37" s="22"/>
      <c r="O37" s="22"/>
      <c r="P37" s="22"/>
    </row>
    <row r="38" spans="1:16" ht="39" customHeight="1" x14ac:dyDescent="0.15">
      <c r="A38" s="22"/>
      <c r="B38" s="35"/>
      <c r="C38" s="1145" t="s">
        <v>539</v>
      </c>
      <c r="D38" s="1146"/>
      <c r="E38" s="1147"/>
      <c r="F38" s="36">
        <v>0.16</v>
      </c>
      <c r="G38" s="37">
        <v>0.56000000000000005</v>
      </c>
      <c r="H38" s="37">
        <v>0.14000000000000001</v>
      </c>
      <c r="I38" s="37">
        <v>0.79</v>
      </c>
      <c r="J38" s="38">
        <v>0.88</v>
      </c>
      <c r="K38" s="22"/>
      <c r="L38" s="22"/>
      <c r="M38" s="22"/>
      <c r="N38" s="22"/>
      <c r="O38" s="22"/>
      <c r="P38" s="22"/>
    </row>
    <row r="39" spans="1:16" ht="39" customHeight="1" x14ac:dyDescent="0.15">
      <c r="A39" s="22"/>
      <c r="B39" s="35"/>
      <c r="C39" s="1145" t="s">
        <v>540</v>
      </c>
      <c r="D39" s="1146"/>
      <c r="E39" s="1147"/>
      <c r="F39" s="36">
        <v>0.32</v>
      </c>
      <c r="G39" s="37">
        <v>0.24</v>
      </c>
      <c r="H39" s="37">
        <v>0.18</v>
      </c>
      <c r="I39" s="37">
        <v>0.01</v>
      </c>
      <c r="J39" s="38">
        <v>0.23</v>
      </c>
      <c r="K39" s="22"/>
      <c r="L39" s="22"/>
      <c r="M39" s="22"/>
      <c r="N39" s="22"/>
      <c r="O39" s="22"/>
      <c r="P39" s="22"/>
    </row>
    <row r="40" spans="1:16" ht="39" customHeight="1" x14ac:dyDescent="0.15">
      <c r="A40" s="22"/>
      <c r="B40" s="35"/>
      <c r="C40" s="1145" t="s">
        <v>541</v>
      </c>
      <c r="D40" s="1146"/>
      <c r="E40" s="1147"/>
      <c r="F40" s="36">
        <v>0</v>
      </c>
      <c r="G40" s="37">
        <v>0</v>
      </c>
      <c r="H40" s="37">
        <v>0.06</v>
      </c>
      <c r="I40" s="37">
        <v>0.06</v>
      </c>
      <c r="J40" s="38">
        <v>0.08</v>
      </c>
      <c r="K40" s="22"/>
      <c r="L40" s="22"/>
      <c r="M40" s="22"/>
      <c r="N40" s="22"/>
      <c r="O40" s="22"/>
      <c r="P40" s="22"/>
    </row>
    <row r="41" spans="1:16" ht="39" customHeight="1" x14ac:dyDescent="0.15">
      <c r="A41" s="22"/>
      <c r="B41" s="35"/>
      <c r="C41" s="1145" t="s">
        <v>542</v>
      </c>
      <c r="D41" s="1146"/>
      <c r="E41" s="1147"/>
      <c r="F41" s="36" t="s">
        <v>490</v>
      </c>
      <c r="G41" s="37">
        <v>0.33</v>
      </c>
      <c r="H41" s="37">
        <v>0.27</v>
      </c>
      <c r="I41" s="37">
        <v>0.36</v>
      </c>
      <c r="J41" s="38">
        <v>0.05</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0.27</v>
      </c>
      <c r="G43" s="42">
        <v>0.18</v>
      </c>
      <c r="H43" s="42">
        <v>0.18</v>
      </c>
      <c r="I43" s="42">
        <v>0.2</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374UwASVdSaqnC2CONnFessThKOkl7ITmyXiD4yzjrMWYqaRj/0CQVkBSkd2zC3tk5DafOnHn8eY78DYho0qQ==" saltValue="mSFfEOUQlm+0RrxJCyjrBw==" spinCount="100000" sheet="1" objects="1" scenarios="1"/>
  <customSheetViews>
    <customSheetView guid="{2D83F52D-14AA-4372-A524-9D7D39EB1206}"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11674</v>
      </c>
      <c r="L45" s="60">
        <v>11878</v>
      </c>
      <c r="M45" s="60">
        <v>12164</v>
      </c>
      <c r="N45" s="60">
        <v>13709</v>
      </c>
      <c r="O45" s="61">
        <v>11544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4510</v>
      </c>
      <c r="L48" s="64">
        <v>3882</v>
      </c>
      <c r="M48" s="64">
        <v>4005</v>
      </c>
      <c r="N48" s="64">
        <v>4148</v>
      </c>
      <c r="O48" s="65">
        <v>4185</v>
      </c>
      <c r="P48" s="48"/>
      <c r="Q48" s="48"/>
      <c r="R48" s="48"/>
      <c r="S48" s="48"/>
      <c r="T48" s="48"/>
      <c r="U48" s="48"/>
    </row>
    <row r="49" spans="1:21" ht="30.75" customHeight="1" x14ac:dyDescent="0.15">
      <c r="A49" s="48"/>
      <c r="B49" s="1178"/>
      <c r="C49" s="1179"/>
      <c r="D49" s="62"/>
      <c r="E49" s="1155" t="s">
        <v>14</v>
      </c>
      <c r="F49" s="1155"/>
      <c r="G49" s="1155"/>
      <c r="H49" s="1155"/>
      <c r="I49" s="1155"/>
      <c r="J49" s="1156"/>
      <c r="K49" s="63">
        <v>165</v>
      </c>
      <c r="L49" s="64">
        <v>185</v>
      </c>
      <c r="M49" s="64">
        <v>197</v>
      </c>
      <c r="N49" s="64">
        <v>205</v>
      </c>
      <c r="O49" s="65">
        <v>189</v>
      </c>
      <c r="P49" s="48"/>
      <c r="Q49" s="48"/>
      <c r="R49" s="48"/>
      <c r="S49" s="48"/>
      <c r="T49" s="48"/>
      <c r="U49" s="48"/>
    </row>
    <row r="50" spans="1:21" ht="30.75" customHeight="1" x14ac:dyDescent="0.15">
      <c r="A50" s="48"/>
      <c r="B50" s="1178"/>
      <c r="C50" s="1179"/>
      <c r="D50" s="62"/>
      <c r="E50" s="1155" t="s">
        <v>15</v>
      </c>
      <c r="F50" s="1155"/>
      <c r="G50" s="1155"/>
      <c r="H50" s="1155"/>
      <c r="I50" s="1155"/>
      <c r="J50" s="1156"/>
      <c r="K50" s="63">
        <v>241</v>
      </c>
      <c r="L50" s="64">
        <v>221</v>
      </c>
      <c r="M50" s="64">
        <v>113</v>
      </c>
      <c r="N50" s="64">
        <v>95</v>
      </c>
      <c r="O50" s="65">
        <v>94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1</v>
      </c>
      <c r="O51" s="65">
        <v>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11129</v>
      </c>
      <c r="L52" s="64">
        <v>11252</v>
      </c>
      <c r="M52" s="64">
        <v>11826</v>
      </c>
      <c r="N52" s="64">
        <v>11563</v>
      </c>
      <c r="O52" s="65">
        <v>11430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5461</v>
      </c>
      <c r="L53" s="69">
        <v>4914</v>
      </c>
      <c r="M53" s="69">
        <v>4653</v>
      </c>
      <c r="N53" s="69">
        <v>6595</v>
      </c>
      <c r="O53" s="70">
        <v>4584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a49jPukY1lD6+fmqs62iXqZZa7JDCn4tzP78hkhjMbokJq9q+67zUWOQQta8neuE4X0m2tmkazfFmRrIRZ+eg==" saltValue="ubPcPU/M+SGnFVH/tcHUCg==" spinCount="100000" sheet="1" objects="1" scenarios="1"/>
  <customSheetViews>
    <customSheetView guid="{2D83F52D-14AA-4372-A524-9D7D39EB1206}"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129975</v>
      </c>
      <c r="J41" s="356">
        <v>124896</v>
      </c>
      <c r="K41" s="356">
        <v>120105</v>
      </c>
      <c r="L41" s="356">
        <v>112670</v>
      </c>
      <c r="M41" s="357">
        <v>105540</v>
      </c>
    </row>
    <row r="42" spans="2:13" ht="27.75" customHeight="1" x14ac:dyDescent="0.15">
      <c r="B42" s="1186"/>
      <c r="C42" s="1187"/>
      <c r="D42" s="106"/>
      <c r="E42" s="1190" t="s">
        <v>32</v>
      </c>
      <c r="F42" s="1190"/>
      <c r="G42" s="1190"/>
      <c r="H42" s="1191"/>
      <c r="I42" s="358">
        <v>745</v>
      </c>
      <c r="J42" s="359">
        <v>399</v>
      </c>
      <c r="K42" s="359">
        <v>304</v>
      </c>
      <c r="L42" s="359">
        <v>227</v>
      </c>
      <c r="M42" s="360">
        <v>4</v>
      </c>
    </row>
    <row r="43" spans="2:13" ht="27.75" customHeight="1" x14ac:dyDescent="0.15">
      <c r="B43" s="1186"/>
      <c r="C43" s="1187"/>
      <c r="D43" s="106"/>
      <c r="E43" s="1190" t="s">
        <v>33</v>
      </c>
      <c r="F43" s="1190"/>
      <c r="G43" s="1190"/>
      <c r="H43" s="1191"/>
      <c r="I43" s="358">
        <v>66634</v>
      </c>
      <c r="J43" s="359">
        <v>63462</v>
      </c>
      <c r="K43" s="359">
        <v>59857</v>
      </c>
      <c r="L43" s="359">
        <v>56227</v>
      </c>
      <c r="M43" s="360">
        <v>55280</v>
      </c>
    </row>
    <row r="44" spans="2:13" ht="27.75" customHeight="1" x14ac:dyDescent="0.15">
      <c r="B44" s="1186"/>
      <c r="C44" s="1187"/>
      <c r="D44" s="106"/>
      <c r="E44" s="1190" t="s">
        <v>34</v>
      </c>
      <c r="F44" s="1190"/>
      <c r="G44" s="1190"/>
      <c r="H44" s="1191"/>
      <c r="I44" s="358">
        <v>864</v>
      </c>
      <c r="J44" s="359">
        <v>772</v>
      </c>
      <c r="K44" s="359">
        <v>657</v>
      </c>
      <c r="L44" s="359">
        <v>461</v>
      </c>
      <c r="M44" s="360">
        <v>414</v>
      </c>
    </row>
    <row r="45" spans="2:13" ht="27.75" customHeight="1" x14ac:dyDescent="0.15">
      <c r="B45" s="1186"/>
      <c r="C45" s="1187"/>
      <c r="D45" s="106"/>
      <c r="E45" s="1190" t="s">
        <v>35</v>
      </c>
      <c r="F45" s="1190"/>
      <c r="G45" s="1190"/>
      <c r="H45" s="1191"/>
      <c r="I45" s="358">
        <v>11718</v>
      </c>
      <c r="J45" s="359">
        <v>11851</v>
      </c>
      <c r="K45" s="359">
        <v>11880</v>
      </c>
      <c r="L45" s="359">
        <v>12014</v>
      </c>
      <c r="M45" s="360">
        <v>12662</v>
      </c>
    </row>
    <row r="46" spans="2:13" ht="27.75" customHeight="1" x14ac:dyDescent="0.15">
      <c r="B46" s="1186"/>
      <c r="C46" s="1187"/>
      <c r="D46" s="107"/>
      <c r="E46" s="1190" t="s">
        <v>36</v>
      </c>
      <c r="F46" s="1190"/>
      <c r="G46" s="1190"/>
      <c r="H46" s="1191"/>
      <c r="I46" s="358">
        <v>16</v>
      </c>
      <c r="J46" s="359">
        <v>40</v>
      </c>
      <c r="K46" s="359">
        <v>11</v>
      </c>
      <c r="L46" s="359">
        <v>27</v>
      </c>
      <c r="M46" s="360">
        <v>-2</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15163</v>
      </c>
      <c r="J50" s="359">
        <v>13481</v>
      </c>
      <c r="K50" s="359">
        <v>13659</v>
      </c>
      <c r="L50" s="359">
        <v>12419</v>
      </c>
      <c r="M50" s="360">
        <v>10932</v>
      </c>
    </row>
    <row r="51" spans="2:13" ht="27.75" customHeight="1" x14ac:dyDescent="0.15">
      <c r="B51" s="1186"/>
      <c r="C51" s="1187"/>
      <c r="D51" s="106"/>
      <c r="E51" s="1190" t="s">
        <v>42</v>
      </c>
      <c r="F51" s="1190"/>
      <c r="G51" s="1190"/>
      <c r="H51" s="1191"/>
      <c r="I51" s="358">
        <v>15869</v>
      </c>
      <c r="J51" s="359">
        <v>15238</v>
      </c>
      <c r="K51" s="359">
        <v>14403</v>
      </c>
      <c r="L51" s="359">
        <v>13723</v>
      </c>
      <c r="M51" s="360">
        <v>13188</v>
      </c>
    </row>
    <row r="52" spans="2:13" ht="27.75" customHeight="1" x14ac:dyDescent="0.15">
      <c r="B52" s="1188"/>
      <c r="C52" s="1189"/>
      <c r="D52" s="106"/>
      <c r="E52" s="1190" t="s">
        <v>43</v>
      </c>
      <c r="F52" s="1190"/>
      <c r="G52" s="1190"/>
      <c r="H52" s="1191"/>
      <c r="I52" s="358">
        <v>136838</v>
      </c>
      <c r="J52" s="359">
        <v>134875</v>
      </c>
      <c r="K52" s="359">
        <v>131540</v>
      </c>
      <c r="L52" s="359">
        <v>126130</v>
      </c>
      <c r="M52" s="360">
        <v>121265</v>
      </c>
    </row>
    <row r="53" spans="2:13" ht="27.75" customHeight="1" thickBot="1" x14ac:dyDescent="0.2">
      <c r="B53" s="1192" t="s">
        <v>19</v>
      </c>
      <c r="C53" s="1193"/>
      <c r="D53" s="110"/>
      <c r="E53" s="1194" t="s">
        <v>44</v>
      </c>
      <c r="F53" s="1194"/>
      <c r="G53" s="1194"/>
      <c r="H53" s="1195"/>
      <c r="I53" s="361">
        <v>42084</v>
      </c>
      <c r="J53" s="362">
        <v>37825</v>
      </c>
      <c r="K53" s="362">
        <v>33210</v>
      </c>
      <c r="L53" s="362">
        <v>29354</v>
      </c>
      <c r="M53" s="363">
        <v>28513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odyKwE2xgN/Y/llTCwyHsVTjKQVZQbChNfmFXB8iI4eCW2khRtiuOO1eu/KFrgdsPiBLtTkZwXQY7/6z8qcQ==" saltValue="ixONJePjOEsVx+JNEzmoZA==" spinCount="100000" sheet="1" objects="1" scenarios="1"/>
  <customSheetViews>
    <customSheetView guid="{2D83F52D-14AA-4372-A524-9D7D39EB1206}"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8682</v>
      </c>
      <c r="G55" s="122">
        <v>7599</v>
      </c>
      <c r="H55" s="123">
        <v>5641</v>
      </c>
    </row>
    <row r="56" spans="2:8" ht="52.5" customHeight="1" x14ac:dyDescent="0.15">
      <c r="B56" s="124"/>
      <c r="C56" s="1213" t="s">
        <v>47</v>
      </c>
      <c r="D56" s="1213"/>
      <c r="E56" s="1214"/>
      <c r="F56" s="125">
        <v>139</v>
      </c>
      <c r="G56" s="125">
        <v>44</v>
      </c>
      <c r="H56" s="126">
        <v>329</v>
      </c>
    </row>
    <row r="57" spans="2:8" ht="53.25" customHeight="1" x14ac:dyDescent="0.15">
      <c r="B57" s="124"/>
      <c r="C57" s="1215" t="s">
        <v>48</v>
      </c>
      <c r="D57" s="1215"/>
      <c r="E57" s="1216"/>
      <c r="F57" s="127">
        <v>7162</v>
      </c>
      <c r="G57" s="127">
        <v>7107</v>
      </c>
      <c r="H57" s="128">
        <v>7240</v>
      </c>
    </row>
    <row r="58" spans="2:8" ht="45.75" customHeight="1" x14ac:dyDescent="0.15">
      <c r="B58" s="129"/>
      <c r="C58" s="1203" t="s">
        <v>575</v>
      </c>
      <c r="D58" s="1204"/>
      <c r="E58" s="1205"/>
      <c r="F58" s="130">
        <v>4000</v>
      </c>
      <c r="G58" s="130">
        <v>4000</v>
      </c>
      <c r="H58" s="131">
        <v>4000</v>
      </c>
    </row>
    <row r="59" spans="2:8" ht="45.75" customHeight="1" x14ac:dyDescent="0.15">
      <c r="B59" s="129"/>
      <c r="C59" s="1203" t="s">
        <v>576</v>
      </c>
      <c r="D59" s="1204"/>
      <c r="E59" s="1205"/>
      <c r="F59" s="130">
        <v>2277</v>
      </c>
      <c r="G59" s="130">
        <v>2277</v>
      </c>
      <c r="H59" s="131">
        <v>2277</v>
      </c>
    </row>
    <row r="60" spans="2:8" ht="45.75" customHeight="1" x14ac:dyDescent="0.15">
      <c r="B60" s="129"/>
      <c r="C60" s="1203" t="s">
        <v>577</v>
      </c>
      <c r="D60" s="1204"/>
      <c r="E60" s="1205"/>
      <c r="F60" s="130">
        <v>449</v>
      </c>
      <c r="G60" s="130">
        <v>451</v>
      </c>
      <c r="H60" s="131">
        <v>452</v>
      </c>
    </row>
    <row r="61" spans="2:8" ht="45.75" customHeight="1" x14ac:dyDescent="0.15">
      <c r="B61" s="129"/>
      <c r="C61" s="1203" t="s">
        <v>578</v>
      </c>
      <c r="D61" s="1204"/>
      <c r="E61" s="1205"/>
      <c r="F61" s="130" t="s">
        <v>490</v>
      </c>
      <c r="G61" s="130">
        <v>93</v>
      </c>
      <c r="H61" s="131">
        <v>189</v>
      </c>
    </row>
    <row r="62" spans="2:8" ht="45.75" customHeight="1" thickBot="1" x14ac:dyDescent="0.2">
      <c r="B62" s="132"/>
      <c r="C62" s="1206" t="s">
        <v>579</v>
      </c>
      <c r="D62" s="1207"/>
      <c r="E62" s="1208"/>
      <c r="F62" s="133">
        <v>156</v>
      </c>
      <c r="G62" s="133">
        <v>155</v>
      </c>
      <c r="H62" s="134">
        <v>155</v>
      </c>
    </row>
    <row r="63" spans="2:8" ht="52.5" customHeight="1" thickBot="1" x14ac:dyDescent="0.2">
      <c r="B63" s="135"/>
      <c r="C63" s="1209" t="s">
        <v>49</v>
      </c>
      <c r="D63" s="1209"/>
      <c r="E63" s="1210"/>
      <c r="F63" s="136">
        <v>15983</v>
      </c>
      <c r="G63" s="136">
        <v>14750</v>
      </c>
      <c r="H63" s="137">
        <v>13210</v>
      </c>
    </row>
    <row r="64" spans="2:8" x14ac:dyDescent="0.15"/>
  </sheetData>
  <sheetProtection algorithmName="SHA-512" hashValue="ntf2JMxQqalwNhAYfAsSNKQB1rh5fc4F+ASg9yUFUvJFYdmkAcMHYbDaBDtP1s21M6Kh2r5IKZUYWAmbVoqf5g==" saltValue="8bwtEtZ3IgdotCDh1w4XvQ==" spinCount="100000" sheet="1" objects="1" scenarios="1"/>
  <customSheetViews>
    <customSheetView guid="{2D83F52D-14AA-4372-A524-9D7D39EB1206}"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57152</v>
      </c>
      <c r="E3" s="156"/>
      <c r="F3" s="157">
        <v>46035</v>
      </c>
      <c r="G3" s="158"/>
      <c r="H3" s="159"/>
    </row>
    <row r="4" spans="1:8" x14ac:dyDescent="0.15">
      <c r="A4" s="160"/>
      <c r="B4" s="161"/>
      <c r="C4" s="162"/>
      <c r="D4" s="163">
        <v>30483</v>
      </c>
      <c r="E4" s="164"/>
      <c r="F4" s="165">
        <v>25158</v>
      </c>
      <c r="G4" s="166"/>
      <c r="H4" s="167"/>
    </row>
    <row r="5" spans="1:8" x14ac:dyDescent="0.15">
      <c r="A5" s="148" t="s">
        <v>522</v>
      </c>
      <c r="B5" s="153"/>
      <c r="C5" s="154"/>
      <c r="D5" s="155">
        <v>40360</v>
      </c>
      <c r="E5" s="156"/>
      <c r="F5" s="157">
        <v>43261</v>
      </c>
      <c r="G5" s="158"/>
      <c r="H5" s="159"/>
    </row>
    <row r="6" spans="1:8" x14ac:dyDescent="0.15">
      <c r="A6" s="160"/>
      <c r="B6" s="161"/>
      <c r="C6" s="162"/>
      <c r="D6" s="163">
        <v>18139</v>
      </c>
      <c r="E6" s="164"/>
      <c r="F6" s="165">
        <v>24721</v>
      </c>
      <c r="G6" s="166"/>
      <c r="H6" s="167"/>
    </row>
    <row r="7" spans="1:8" x14ac:dyDescent="0.15">
      <c r="A7" s="148" t="s">
        <v>523</v>
      </c>
      <c r="B7" s="153"/>
      <c r="C7" s="154"/>
      <c r="D7" s="155">
        <v>49884</v>
      </c>
      <c r="E7" s="156"/>
      <c r="F7" s="157">
        <v>40626</v>
      </c>
      <c r="G7" s="158"/>
      <c r="H7" s="159"/>
    </row>
    <row r="8" spans="1:8" x14ac:dyDescent="0.15">
      <c r="A8" s="160"/>
      <c r="B8" s="161"/>
      <c r="C8" s="162"/>
      <c r="D8" s="163">
        <v>21956</v>
      </c>
      <c r="E8" s="164"/>
      <c r="F8" s="165">
        <v>24279</v>
      </c>
      <c r="G8" s="166"/>
      <c r="H8" s="167"/>
    </row>
    <row r="9" spans="1:8" x14ac:dyDescent="0.15">
      <c r="A9" s="148" t="s">
        <v>524</v>
      </c>
      <c r="B9" s="153"/>
      <c r="C9" s="154"/>
      <c r="D9" s="155">
        <v>44813</v>
      </c>
      <c r="E9" s="156"/>
      <c r="F9" s="157">
        <v>46133</v>
      </c>
      <c r="G9" s="158"/>
      <c r="H9" s="159"/>
    </row>
    <row r="10" spans="1:8" x14ac:dyDescent="0.15">
      <c r="A10" s="160"/>
      <c r="B10" s="161"/>
      <c r="C10" s="162"/>
      <c r="D10" s="163">
        <v>14838</v>
      </c>
      <c r="E10" s="164"/>
      <c r="F10" s="165">
        <v>27280</v>
      </c>
      <c r="G10" s="166"/>
      <c r="H10" s="167"/>
    </row>
    <row r="11" spans="1:8" x14ac:dyDescent="0.15">
      <c r="A11" s="148" t="s">
        <v>525</v>
      </c>
      <c r="B11" s="153"/>
      <c r="C11" s="154"/>
      <c r="D11" s="155">
        <v>48008</v>
      </c>
      <c r="E11" s="156"/>
      <c r="F11" s="157">
        <v>49174</v>
      </c>
      <c r="G11" s="158"/>
      <c r="H11" s="159"/>
    </row>
    <row r="12" spans="1:8" x14ac:dyDescent="0.15">
      <c r="A12" s="160"/>
      <c r="B12" s="161"/>
      <c r="C12" s="168"/>
      <c r="D12" s="163">
        <v>25358</v>
      </c>
      <c r="E12" s="164"/>
      <c r="F12" s="165">
        <v>29896</v>
      </c>
      <c r="G12" s="166"/>
      <c r="H12" s="167"/>
    </row>
    <row r="13" spans="1:8" x14ac:dyDescent="0.15">
      <c r="A13" s="148"/>
      <c r="B13" s="153"/>
      <c r="C13" s="169"/>
      <c r="D13" s="170">
        <v>48043</v>
      </c>
      <c r="E13" s="171"/>
      <c r="F13" s="172">
        <v>45046</v>
      </c>
      <c r="G13" s="173"/>
      <c r="H13" s="159"/>
    </row>
    <row r="14" spans="1:8" x14ac:dyDescent="0.15">
      <c r="A14" s="160"/>
      <c r="B14" s="161"/>
      <c r="C14" s="162"/>
      <c r="D14" s="163">
        <v>22155</v>
      </c>
      <c r="E14" s="164"/>
      <c r="F14" s="165">
        <v>26267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6.81</v>
      </c>
      <c r="C19" s="174">
        <f>ROUND(VALUE(SUBSTITUTE(実質収支比率等に係る経年分析!G$48,"▲","-")),2)</f>
        <v>7.61</v>
      </c>
      <c r="D19" s="174">
        <f>ROUND(VALUE(SUBSTITUTE(実質収支比率等に係る経年分析!H$48,"▲","-")),2)</f>
        <v>8.0399999999999991</v>
      </c>
      <c r="E19" s="174">
        <f>ROUND(VALUE(SUBSTITUTE(実質収支比率等に係る経年分析!I$48,"▲","-")),2)</f>
        <v>9.7799999999999994</v>
      </c>
      <c r="F19" s="174">
        <f>ROUND(VALUE(SUBSTITUTE(実質収支比率等に係る経年分析!J$48,"▲","-")),2)</f>
        <v>7.07</v>
      </c>
    </row>
    <row r="20" spans="1:11" x14ac:dyDescent="0.15">
      <c r="A20" s="174" t="s">
        <v>53</v>
      </c>
      <c r="B20" s="174">
        <f>ROUND(VALUE(SUBSTITUTE(実質収支比率等に係る経年分析!F$47,"▲","-")),2)</f>
        <v>17.97</v>
      </c>
      <c r="C20" s="174">
        <f>ROUND(VALUE(SUBSTITUTE(実質収支比率等に係る経年分析!G$47,"▲","-")),2)</f>
        <v>15.46</v>
      </c>
      <c r="D20" s="174">
        <f>ROUND(VALUE(SUBSTITUTE(実質収支比率等に係る経年分析!H$47,"▲","-")),2)</f>
        <v>14.58</v>
      </c>
      <c r="E20" s="174">
        <f>ROUND(VALUE(SUBSTITUTE(実質収支比率等に係る経年分析!I$47,"▲","-")),2)</f>
        <v>13.04</v>
      </c>
      <c r="F20" s="174">
        <f>ROUND(VALUE(SUBSTITUTE(実質収支比率等に係る経年分析!J$47,"▲","-")),2)</f>
        <v>9.56</v>
      </c>
    </row>
    <row r="21" spans="1:11" x14ac:dyDescent="0.15">
      <c r="A21" s="174" t="s">
        <v>54</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1.31</v>
      </c>
      <c r="D21" s="174">
        <f>IF(ISNUMBER(VALUE(SUBSTITUTE(実質収支比率等に係る経年分析!H$49,"▲","-"))),ROUND(VALUE(SUBSTITUTE(実質収支比率等に係る経年分析!H$49,"▲","-")),2),NA())</f>
        <v>1.92</v>
      </c>
      <c r="E21" s="174">
        <f>IF(ISNUMBER(VALUE(SUBSTITUTE(実質収支比率等に係る経年分析!I$49,"▲","-"))),ROUND(VALUE(SUBSTITUTE(実質収支比率等に係る経年分析!I$49,"▲","-")),2),NA())</f>
        <v>-0.28999999999999998</v>
      </c>
      <c r="F21" s="174">
        <f>IF(ISNUMBER(VALUE(SUBSTITUTE(実質収支比率等に係る経年分析!J$49,"▲","-"))),ROUND(VALUE(SUBSTITUTE(実質収支比率等に係る経年分析!J$49,"▲","-")),2),NA())</f>
        <v>-2.95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上越市下水道事業会計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上越市後期高齢者医療特別会計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上越市国民健康保険特別会計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上越市介護保険特別会計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0.88</v>
      </c>
    </row>
    <row r="33" spans="1:16" x14ac:dyDescent="0.15">
      <c r="A33" s="175" t="str">
        <f>IF(連結実質赤字比率に係る赤字・黒字の構成分析!C$37="",NA(),連結実質赤字比率に係る赤字・黒字の構成分析!C$37)</f>
        <v>上越市病院事業会計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2.56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2.1800000000000002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1.06</v>
      </c>
    </row>
    <row r="34" spans="1:16" x14ac:dyDescent="0.15">
      <c r="A34" s="175" t="str">
        <f>IF(連結実質赤字比率に係る赤字・黒字の構成分析!C$36="",NA(),連結実質赤字比率に係る赤字・黒字の構成分析!C$36)</f>
        <v>上越市ガス事業会計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4.5599999999999996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8.0299999999999994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7.06</v>
      </c>
    </row>
    <row r="36" spans="1:16" x14ac:dyDescent="0.15">
      <c r="A36" s="175" t="str">
        <f>IF(連結実質赤字比率に係る赤字・黒字の構成分析!C$34="",NA(),連結実質赤字比率に係る赤字・黒字の構成分析!C$34)</f>
        <v>上越市水道事業会計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18.850000000000001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18.329999999999998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11129</v>
      </c>
      <c r="E42" s="176"/>
      <c r="F42" s="176"/>
      <c r="G42" s="176">
        <f>'実質公債費比率（分子）の構造'!L$52</f>
        <v>11252</v>
      </c>
      <c r="H42" s="176"/>
      <c r="I42" s="176"/>
      <c r="J42" s="176">
        <f>'実質公債費比率（分子）の構造'!M$52</f>
        <v>11826</v>
      </c>
      <c r="K42" s="176"/>
      <c r="L42" s="176"/>
      <c r="M42" s="176">
        <f>'実質公債費比率（分子）の構造'!N$52</f>
        <v>11563</v>
      </c>
      <c r="N42" s="176"/>
      <c r="O42" s="176"/>
      <c r="P42" s="176">
        <f>'実質公債費比率（分子）の構造'!O$52</f>
        <v>11430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2</v>
      </c>
      <c r="O43" s="176"/>
      <c r="P43" s="176"/>
    </row>
    <row r="44" spans="1:16" x14ac:dyDescent="0.15">
      <c r="A44" s="176" t="s">
        <v>62</v>
      </c>
      <c r="B44" s="176">
        <f>'実質公債費比率（分子）の構造'!K$50</f>
        <v>241</v>
      </c>
      <c r="C44" s="176"/>
      <c r="D44" s="176"/>
      <c r="E44" s="176">
        <f>'実質公債費比率（分子）の構造'!L$50</f>
        <v>221</v>
      </c>
      <c r="F44" s="176"/>
      <c r="G44" s="176"/>
      <c r="H44" s="176">
        <f>'実質公債費比率（分子）の構造'!M$50</f>
        <v>113</v>
      </c>
      <c r="I44" s="176"/>
      <c r="J44" s="176"/>
      <c r="K44" s="176">
        <f>'実質公債費比率（分子）の構造'!N$50</f>
        <v>95</v>
      </c>
      <c r="L44" s="176"/>
      <c r="M44" s="176"/>
      <c r="N44" s="176">
        <f>'実質公債費比率（分子）の構造'!O$50</f>
        <v>94</v>
      </c>
      <c r="O44" s="176"/>
      <c r="P44" s="176"/>
    </row>
    <row r="45" spans="1:16" x14ac:dyDescent="0.15">
      <c r="A45" s="176" t="s">
        <v>63</v>
      </c>
      <c r="B45" s="176">
        <f>'実質公債費比率（分子）の構造'!K$49</f>
        <v>165</v>
      </c>
      <c r="C45" s="176"/>
      <c r="D45" s="176"/>
      <c r="E45" s="176">
        <f>'実質公債費比率（分子）の構造'!L$49</f>
        <v>185</v>
      </c>
      <c r="F45" s="176"/>
      <c r="G45" s="176"/>
      <c r="H45" s="176">
        <f>'実質公債費比率（分子）の構造'!M$49</f>
        <v>197</v>
      </c>
      <c r="I45" s="176"/>
      <c r="J45" s="176"/>
      <c r="K45" s="176">
        <f>'実質公債費比率（分子）の構造'!N$49</f>
        <v>205</v>
      </c>
      <c r="L45" s="176"/>
      <c r="M45" s="176"/>
      <c r="N45" s="176">
        <f>'実質公債費比率（分子）の構造'!O$49</f>
        <v>189</v>
      </c>
      <c r="O45" s="176"/>
      <c r="P45" s="176"/>
    </row>
    <row r="46" spans="1:16" x14ac:dyDescent="0.15">
      <c r="A46" s="176" t="s">
        <v>64</v>
      </c>
      <c r="B46" s="176">
        <f>'実質公債費比率（分子）の構造'!K$48</f>
        <v>4510</v>
      </c>
      <c r="C46" s="176"/>
      <c r="D46" s="176"/>
      <c r="E46" s="176">
        <f>'実質公債費比率（分子）の構造'!L$48</f>
        <v>3882</v>
      </c>
      <c r="F46" s="176"/>
      <c r="G46" s="176"/>
      <c r="H46" s="176">
        <f>'実質公債費比率（分子）の構造'!M$48</f>
        <v>4005</v>
      </c>
      <c r="I46" s="176"/>
      <c r="J46" s="176"/>
      <c r="K46" s="176">
        <f>'実質公債費比率（分子）の構造'!N$48</f>
        <v>4148</v>
      </c>
      <c r="L46" s="176"/>
      <c r="M46" s="176"/>
      <c r="N46" s="176">
        <f>'実質公債費比率（分子）の構造'!O$48</f>
        <v>4185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11674</v>
      </c>
      <c r="C49" s="176"/>
      <c r="D49" s="176"/>
      <c r="E49" s="176">
        <f>'実質公債費比率（分子）の構造'!L$45</f>
        <v>11878</v>
      </c>
      <c r="F49" s="176"/>
      <c r="G49" s="176"/>
      <c r="H49" s="176">
        <f>'実質公債費比率（分子）の構造'!M$45</f>
        <v>12164</v>
      </c>
      <c r="I49" s="176"/>
      <c r="J49" s="176"/>
      <c r="K49" s="176">
        <f>'実質公債費比率（分子）の構造'!N$45</f>
        <v>13709</v>
      </c>
      <c r="L49" s="176"/>
      <c r="M49" s="176"/>
      <c r="N49" s="176">
        <f>'実質公債費比率（分子）の構造'!O$45</f>
        <v>11544</v>
      </c>
      <c r="O49" s="176"/>
      <c r="P49" s="176"/>
    </row>
    <row r="50" spans="1:16" x14ac:dyDescent="0.15">
      <c r="A50" s="176" t="s">
        <v>67</v>
      </c>
      <c r="B50" s="176" t="e">
        <f>NA()</f>
        <v>#N/A</v>
      </c>
      <c r="C50" s="176">
        <f>IF(ISNUMBER('実質公債費比率（分子）の構造'!K$53),'実質公債費比率（分子）の構造'!K$53,NA())</f>
        <v>5461</v>
      </c>
      <c r="D50" s="176" t="e">
        <f>NA()</f>
        <v>#N/A</v>
      </c>
      <c r="E50" s="176" t="e">
        <f>NA()</f>
        <v>#N/A</v>
      </c>
      <c r="F50" s="176">
        <f>IF(ISNUMBER('実質公債費比率（分子）の構造'!L$53),'実質公債費比率（分子）の構造'!L$53,NA())</f>
        <v>4914</v>
      </c>
      <c r="G50" s="176" t="e">
        <f>NA()</f>
        <v>#N/A</v>
      </c>
      <c r="H50" s="176" t="e">
        <f>NA()</f>
        <v>#N/A</v>
      </c>
      <c r="I50" s="176">
        <f>IF(ISNUMBER('実質公債費比率（分子）の構造'!M$53),'実質公債費比率（分子）の構造'!M$53,NA())</f>
        <v>4653</v>
      </c>
      <c r="J50" s="176" t="e">
        <f>NA()</f>
        <v>#N/A</v>
      </c>
      <c r="K50" s="176" t="e">
        <f>NA()</f>
        <v>#N/A</v>
      </c>
      <c r="L50" s="176">
        <f>IF(ISNUMBER('実質公債費比率（分子）の構造'!N$53),'実質公債費比率（分子）の構造'!N$53,NA())</f>
        <v>6595</v>
      </c>
      <c r="M50" s="176" t="e">
        <f>NA()</f>
        <v>#N/A</v>
      </c>
      <c r="N50" s="176" t="e">
        <f>NA()</f>
        <v>#N/A</v>
      </c>
      <c r="O50" s="176">
        <f>IF(ISNUMBER('実質公債費比率（分子）の構造'!O$53),'実質公債費比率（分子）の構造'!O$53,NA())</f>
        <v>4584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136838</v>
      </c>
      <c r="E56" s="175"/>
      <c r="F56" s="175"/>
      <c r="G56" s="175">
        <f>'将来負担比率（分子）の構造'!J$52</f>
        <v>134875</v>
      </c>
      <c r="H56" s="175"/>
      <c r="I56" s="175"/>
      <c r="J56" s="175">
        <f>'将来負担比率（分子）の構造'!K$52</f>
        <v>131540</v>
      </c>
      <c r="K56" s="175"/>
      <c r="L56" s="175"/>
      <c r="M56" s="175">
        <f>'将来負担比率（分子）の構造'!L$52</f>
        <v>126130</v>
      </c>
      <c r="N56" s="175"/>
      <c r="O56" s="175"/>
      <c r="P56" s="175">
        <f>'将来負担比率（分子）の構造'!M$52</f>
        <v>121265</v>
      </c>
    </row>
    <row r="57" spans="1:16" x14ac:dyDescent="0.15">
      <c r="A57" s="175" t="s">
        <v>42</v>
      </c>
      <c r="B57" s="175"/>
      <c r="C57" s="175"/>
      <c r="D57" s="175">
        <f>'将来負担比率（分子）の構造'!I$51</f>
        <v>15869</v>
      </c>
      <c r="E57" s="175"/>
      <c r="F57" s="175"/>
      <c r="G57" s="175">
        <f>'将来負担比率（分子）の構造'!J$51</f>
        <v>15238</v>
      </c>
      <c r="H57" s="175"/>
      <c r="I57" s="175"/>
      <c r="J57" s="175">
        <f>'将来負担比率（分子）の構造'!K$51</f>
        <v>14403</v>
      </c>
      <c r="K57" s="175"/>
      <c r="L57" s="175"/>
      <c r="M57" s="175">
        <f>'将来負担比率（分子）の構造'!L$51</f>
        <v>13723</v>
      </c>
      <c r="N57" s="175"/>
      <c r="O57" s="175"/>
      <c r="P57" s="175">
        <f>'将来負担比率（分子）の構造'!M$51</f>
        <v>13188</v>
      </c>
    </row>
    <row r="58" spans="1:16" x14ac:dyDescent="0.15">
      <c r="A58" s="175" t="s">
        <v>41</v>
      </c>
      <c r="B58" s="175"/>
      <c r="C58" s="175"/>
      <c r="D58" s="175">
        <f>'将来負担比率（分子）の構造'!I$50</f>
        <v>15163</v>
      </c>
      <c r="E58" s="175"/>
      <c r="F58" s="175"/>
      <c r="G58" s="175">
        <f>'将来負担比率（分子）の構造'!J$50</f>
        <v>13481</v>
      </c>
      <c r="H58" s="175"/>
      <c r="I58" s="175"/>
      <c r="J58" s="175">
        <f>'将来負担比率（分子）の構造'!K$50</f>
        <v>13659</v>
      </c>
      <c r="K58" s="175"/>
      <c r="L58" s="175"/>
      <c r="M58" s="175">
        <f>'将来負担比率（分子）の構造'!L$50</f>
        <v>12419</v>
      </c>
      <c r="N58" s="175"/>
      <c r="O58" s="175"/>
      <c r="P58" s="175">
        <f>'将来負担比率（分子）の構造'!M$50</f>
        <v>10932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16</v>
      </c>
      <c r="C61" s="175"/>
      <c r="D61" s="175"/>
      <c r="E61" s="175">
        <f>'将来負担比率（分子）の構造'!J$46</f>
        <v>40</v>
      </c>
      <c r="F61" s="175"/>
      <c r="G61" s="175"/>
      <c r="H61" s="175">
        <f>'将来負担比率（分子）の構造'!K$46</f>
        <v>11</v>
      </c>
      <c r="I61" s="175"/>
      <c r="J61" s="175"/>
      <c r="K61" s="175">
        <f>'将来負担比率（分子）の構造'!L$46</f>
        <v>27</v>
      </c>
      <c r="L61" s="175"/>
      <c r="M61" s="175"/>
      <c r="N61" s="175">
        <f>'将来負担比率（分子）の構造'!M$46</f>
        <v>-2</v>
      </c>
      <c r="O61" s="175"/>
      <c r="P61" s="175"/>
    </row>
    <row r="62" spans="1:16" x14ac:dyDescent="0.15">
      <c r="A62" s="175" t="s">
        <v>35</v>
      </c>
      <c r="B62" s="175">
        <f>'将来負担比率（分子）の構造'!I$45</f>
        <v>11718</v>
      </c>
      <c r="C62" s="175"/>
      <c r="D62" s="175"/>
      <c r="E62" s="175">
        <f>'将来負担比率（分子）の構造'!J$45</f>
        <v>11851</v>
      </c>
      <c r="F62" s="175"/>
      <c r="G62" s="175"/>
      <c r="H62" s="175">
        <f>'将来負担比率（分子）の構造'!K$45</f>
        <v>11880</v>
      </c>
      <c r="I62" s="175"/>
      <c r="J62" s="175"/>
      <c r="K62" s="175">
        <f>'将来負担比率（分子）の構造'!L$45</f>
        <v>12014</v>
      </c>
      <c r="L62" s="175"/>
      <c r="M62" s="175"/>
      <c r="N62" s="175">
        <f>'将来負担比率（分子）の構造'!M$45</f>
        <v>12662</v>
      </c>
      <c r="O62" s="175"/>
      <c r="P62" s="175"/>
    </row>
    <row r="63" spans="1:16" x14ac:dyDescent="0.15">
      <c r="A63" s="175" t="s">
        <v>34</v>
      </c>
      <c r="B63" s="175">
        <f>'将来負担比率（分子）の構造'!I$44</f>
        <v>864</v>
      </c>
      <c r="C63" s="175"/>
      <c r="D63" s="175"/>
      <c r="E63" s="175">
        <f>'将来負担比率（分子）の構造'!J$44</f>
        <v>772</v>
      </c>
      <c r="F63" s="175"/>
      <c r="G63" s="175"/>
      <c r="H63" s="175">
        <f>'将来負担比率（分子）の構造'!K$44</f>
        <v>657</v>
      </c>
      <c r="I63" s="175"/>
      <c r="J63" s="175"/>
      <c r="K63" s="175">
        <f>'将来負担比率（分子）の構造'!L$44</f>
        <v>461</v>
      </c>
      <c r="L63" s="175"/>
      <c r="M63" s="175"/>
      <c r="N63" s="175">
        <f>'将来負担比率（分子）の構造'!M$44</f>
        <v>414</v>
      </c>
      <c r="O63" s="175"/>
      <c r="P63" s="175"/>
    </row>
    <row r="64" spans="1:16" x14ac:dyDescent="0.15">
      <c r="A64" s="175" t="s">
        <v>33</v>
      </c>
      <c r="B64" s="175">
        <f>'将来負担比率（分子）の構造'!I$43</f>
        <v>66634</v>
      </c>
      <c r="C64" s="175"/>
      <c r="D64" s="175"/>
      <c r="E64" s="175">
        <f>'将来負担比率（分子）の構造'!J$43</f>
        <v>63462</v>
      </c>
      <c r="F64" s="175"/>
      <c r="G64" s="175"/>
      <c r="H64" s="175">
        <f>'将来負担比率（分子）の構造'!K$43</f>
        <v>59857</v>
      </c>
      <c r="I64" s="175"/>
      <c r="J64" s="175"/>
      <c r="K64" s="175">
        <f>'将来負担比率（分子）の構造'!L$43</f>
        <v>56227</v>
      </c>
      <c r="L64" s="175"/>
      <c r="M64" s="175"/>
      <c r="N64" s="175">
        <f>'将来負担比率（分子）の構造'!M$43</f>
        <v>55280</v>
      </c>
      <c r="O64" s="175"/>
      <c r="P64" s="175"/>
    </row>
    <row r="65" spans="1:16" x14ac:dyDescent="0.15">
      <c r="A65" s="175" t="s">
        <v>32</v>
      </c>
      <c r="B65" s="175">
        <f>'将来負担比率（分子）の構造'!I$42</f>
        <v>745</v>
      </c>
      <c r="C65" s="175"/>
      <c r="D65" s="175"/>
      <c r="E65" s="175">
        <f>'将来負担比率（分子）の構造'!J$42</f>
        <v>399</v>
      </c>
      <c r="F65" s="175"/>
      <c r="G65" s="175"/>
      <c r="H65" s="175">
        <f>'将来負担比率（分子）の構造'!K$42</f>
        <v>304</v>
      </c>
      <c r="I65" s="175"/>
      <c r="J65" s="175"/>
      <c r="K65" s="175">
        <f>'将来負担比率（分子）の構造'!L$42</f>
        <v>227</v>
      </c>
      <c r="L65" s="175"/>
      <c r="M65" s="175"/>
      <c r="N65" s="175">
        <f>'将来負担比率（分子）の構造'!M$42</f>
        <v>4</v>
      </c>
      <c r="O65" s="175"/>
      <c r="P65" s="175"/>
    </row>
    <row r="66" spans="1:16" x14ac:dyDescent="0.15">
      <c r="A66" s="175" t="s">
        <v>31</v>
      </c>
      <c r="B66" s="175">
        <f>'将来負担比率（分子）の構造'!I$41</f>
        <v>129975</v>
      </c>
      <c r="C66" s="175"/>
      <c r="D66" s="175"/>
      <c r="E66" s="175">
        <f>'将来負担比率（分子）の構造'!J$41</f>
        <v>124896</v>
      </c>
      <c r="F66" s="175"/>
      <c r="G66" s="175"/>
      <c r="H66" s="175">
        <f>'将来負担比率（分子）の構造'!K$41</f>
        <v>120105</v>
      </c>
      <c r="I66" s="175"/>
      <c r="J66" s="175"/>
      <c r="K66" s="175">
        <f>'将来負担比率（分子）の構造'!L$41</f>
        <v>112670</v>
      </c>
      <c r="L66" s="175"/>
      <c r="M66" s="175"/>
      <c r="N66" s="175">
        <f>'将来負担比率（分子）の構造'!M$41</f>
        <v>105540</v>
      </c>
      <c r="O66" s="175"/>
      <c r="P66" s="175"/>
    </row>
    <row r="67" spans="1:16" x14ac:dyDescent="0.15">
      <c r="A67" s="175" t="s">
        <v>71</v>
      </c>
      <c r="B67" s="175" t="e">
        <f>NA()</f>
        <v>#N/A</v>
      </c>
      <c r="C67" s="175">
        <f>IF(ISNUMBER('将来負担比率（分子）の構造'!I$53), IF('将来負担比率（分子）の構造'!I$53 &lt; 0, 0, '将来負担比率（分子）の構造'!I$53), NA())</f>
        <v>42084</v>
      </c>
      <c r="D67" s="175" t="e">
        <f>NA()</f>
        <v>#N/A</v>
      </c>
      <c r="E67" s="175" t="e">
        <f>NA()</f>
        <v>#N/A</v>
      </c>
      <c r="F67" s="175">
        <f>IF(ISNUMBER('将来負担比率（分子）の構造'!J$53), IF('将来負担比率（分子）の構造'!J$53 &lt; 0, 0, '将来負担比率（分子）の構造'!J$53), NA())</f>
        <v>37825</v>
      </c>
      <c r="G67" s="175" t="e">
        <f>NA()</f>
        <v>#N/A</v>
      </c>
      <c r="H67" s="175" t="e">
        <f>NA()</f>
        <v>#N/A</v>
      </c>
      <c r="I67" s="175">
        <f>IF(ISNUMBER('将来負担比率（分子）の構造'!K$53), IF('将来負担比率（分子）の構造'!K$53 &lt; 0, 0, '将来負担比率（分子）の構造'!K$53), NA())</f>
        <v>33210</v>
      </c>
      <c r="J67" s="175" t="e">
        <f>NA()</f>
        <v>#N/A</v>
      </c>
      <c r="K67" s="175" t="e">
        <f>NA()</f>
        <v>#N/A</v>
      </c>
      <c r="L67" s="175">
        <f>IF(ISNUMBER('将来負担比率（分子）の構造'!L$53), IF('将来負担比率（分子）の構造'!L$53 &lt; 0, 0, '将来負担比率（分子）の構造'!L$53), NA())</f>
        <v>29354</v>
      </c>
      <c r="M67" s="175" t="e">
        <f>NA()</f>
        <v>#N/A</v>
      </c>
      <c r="N67" s="175" t="e">
        <f>NA()</f>
        <v>#N/A</v>
      </c>
      <c r="O67" s="175">
        <f>IF(ISNUMBER('将来負担比率（分子）の構造'!M$53), IF('将来負担比率（分子）の構造'!M$53 &lt; 0, 0, '将来負担比率（分子）の構造'!M$53), NA())</f>
        <v>28513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8682</v>
      </c>
      <c r="C72" s="179">
        <f>基金残高に係る経年分析!G55</f>
        <v>7599</v>
      </c>
      <c r="D72" s="179">
        <f>基金残高に係る経年分析!H55</f>
        <v>5641</v>
      </c>
    </row>
    <row r="73" spans="1:16" x14ac:dyDescent="0.15">
      <c r="A73" s="178" t="s">
        <v>74</v>
      </c>
      <c r="B73" s="179">
        <f>基金残高に係る経年分析!F56</f>
        <v>139</v>
      </c>
      <c r="C73" s="179">
        <f>基金残高に係る経年分析!G56</f>
        <v>44</v>
      </c>
      <c r="D73" s="179">
        <f>基金残高に係る経年分析!H56</f>
        <v>329</v>
      </c>
    </row>
    <row r="74" spans="1:16" x14ac:dyDescent="0.15">
      <c r="A74" s="178" t="s">
        <v>75</v>
      </c>
      <c r="B74" s="179">
        <f>基金残高に係る経年分析!F57</f>
        <v>7162</v>
      </c>
      <c r="C74" s="179">
        <f>基金残高に係る経年分析!G57</f>
        <v>7107</v>
      </c>
      <c r="D74" s="179">
        <f>基金残高に係る経年分析!H57</f>
        <v>7240</v>
      </c>
    </row>
  </sheetData>
  <sheetProtection algorithmName="SHA-512" hashValue="ut9qV+VkwOLCXSxZkxSAx7lbujqoAMqwwrkZqumM8mHCD37O4JUMXAk7Il58YQHvGN5FXaKvuwvWcVFiw0fGnA==" saltValue="7tHx9N+8WThC8yXNMbY7lQ==" spinCount="100000" sheet="1" objects="1" scenarios="1"/>
  <customSheetViews>
    <customSheetView guid="{2D83F52D-14AA-4372-A524-9D7D39EB1206}"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okada katsushi</cp:lastModifiedBy>
  <cp:lastPrinted>2025-03-13T00:16:16Z</cp:lastPrinted>
  <dcterms:created xsi:type="dcterms:W3CDTF">2025-02-19T02:07:09Z</dcterms:created>
  <dcterms:modified xsi:type="dcterms:W3CDTF">2025-03-14T01:45:32Z</dcterms:modified>
  <cp:category/>
</cp:coreProperties>
</file>