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240" yWindow="120" windowWidth="14805" windowHeight="7650"/>
  </bookViews>
  <sheets>
    <sheet name="概算シート" sheetId="1" r:id="rId1"/>
    <sheet name="試算例" sheetId="4" r:id="rId2"/>
    <sheet name="公的年金所得計算表" sheetId="5" r:id="rId3"/>
    <sheet name="所得の見方" sheetId="3" r:id="rId4"/>
  </sheets>
  <externalReferences>
    <externalReference r:id="rId5"/>
  </externalReferences>
  <definedNames>
    <definedName name="_xlnm.Print_Area" localSheetId="0">概算シート!$A$1:$W$51</definedName>
    <definedName name="_xlnm.Print_Area" localSheetId="1">試算例!$A$1:$W$51</definedName>
    <definedName name="_xlnm.Print_Area" localSheetId="3">所得の見方!$A$1:$AJ$58</definedName>
  </definedNames>
  <calcPr calcId="152511"/>
</workbook>
</file>

<file path=xl/calcChain.xml><?xml version="1.0" encoding="utf-8"?>
<calcChain xmlns="http://schemas.openxmlformats.org/spreadsheetml/2006/main">
  <c r="I34" i="4" l="1"/>
  <c r="I24" i="4"/>
  <c r="I34" i="1"/>
  <c r="I24" i="1"/>
  <c r="I48" i="4" l="1"/>
  <c r="D12" i="5"/>
  <c r="D7" i="5"/>
  <c r="I11" i="1" l="1"/>
  <c r="I8" i="4"/>
  <c r="D37" i="4" s="1"/>
  <c r="I37" i="4" s="1"/>
  <c r="I41" i="4" s="1"/>
  <c r="I43" i="4" s="1"/>
  <c r="I12" i="4"/>
  <c r="I11" i="4"/>
  <c r="I10" i="4"/>
  <c r="I9" i="4"/>
  <c r="I8" i="1"/>
  <c r="I12" i="1"/>
  <c r="I10" i="1"/>
  <c r="I9" i="1"/>
  <c r="I13" i="1" s="1"/>
  <c r="D28" i="1" s="1"/>
  <c r="I28" i="1" s="1"/>
  <c r="F39" i="4"/>
  <c r="I39" i="4"/>
  <c r="F13" i="1"/>
  <c r="F39" i="1"/>
  <c r="I39" i="1" s="1"/>
  <c r="I13" i="4"/>
  <c r="D16" i="4" s="1"/>
  <c r="I16" i="4" s="1"/>
  <c r="F13" i="4"/>
  <c r="I20" i="4"/>
  <c r="F18" i="4"/>
  <c r="F30" i="4"/>
  <c r="I30" i="4" s="1"/>
  <c r="I20" i="1"/>
  <c r="F18" i="1"/>
  <c r="I18" i="1"/>
  <c r="D37" i="1"/>
  <c r="I37" i="1" s="1"/>
  <c r="I18" i="4"/>
  <c r="D28" i="4"/>
  <c r="I28" i="4" s="1"/>
  <c r="F30" i="1"/>
  <c r="I30" i="1" s="1"/>
  <c r="I22" i="4" l="1"/>
  <c r="I32" i="4"/>
  <c r="I41" i="1"/>
  <c r="I43" i="1" s="1"/>
  <c r="I32" i="1"/>
  <c r="D16" i="1"/>
  <c r="I16" i="1" s="1"/>
  <c r="I22" i="1" s="1"/>
  <c r="I48" i="1" l="1"/>
</calcChain>
</file>

<file path=xl/sharedStrings.xml><?xml version="1.0" encoding="utf-8"?>
<sst xmlns="http://schemas.openxmlformats.org/spreadsheetml/2006/main" count="187" uniqueCount="67">
  <si>
    <t>年齢</t>
    <rPh sb="0" eb="2">
      <t>ネンレイ</t>
    </rPh>
    <phoneticPr fontId="1"/>
  </si>
  <si>
    <t>所得額</t>
    <rPh sb="0" eb="2">
      <t>ショトク</t>
    </rPh>
    <rPh sb="2" eb="3">
      <t>ガク</t>
    </rPh>
    <phoneticPr fontId="1"/>
  </si>
  <si>
    <t>■医療分</t>
    <rPh sb="1" eb="3">
      <t>イリョウ</t>
    </rPh>
    <rPh sb="3" eb="4">
      <t>ブン</t>
    </rPh>
    <phoneticPr fontId="1"/>
  </si>
  <si>
    <t>　所得割額</t>
    <rPh sb="1" eb="3">
      <t>ショトク</t>
    </rPh>
    <rPh sb="3" eb="4">
      <t>ワリ</t>
    </rPh>
    <rPh sb="4" eb="5">
      <t>ガク</t>
    </rPh>
    <phoneticPr fontId="1"/>
  </si>
  <si>
    <t>　均等割額</t>
    <rPh sb="1" eb="4">
      <t>キントウワ</t>
    </rPh>
    <rPh sb="4" eb="5">
      <t>ガク</t>
    </rPh>
    <phoneticPr fontId="1"/>
  </si>
  <si>
    <t>世帯合計</t>
    <rPh sb="0" eb="2">
      <t>セタイ</t>
    </rPh>
    <rPh sb="2" eb="4">
      <t>ゴウケイ</t>
    </rPh>
    <phoneticPr fontId="1"/>
  </si>
  <si>
    <t>×</t>
    <phoneticPr fontId="1"/>
  </si>
  <si>
    <t>％</t>
    <phoneticPr fontId="1"/>
  </si>
  <si>
    <t>＝</t>
    <phoneticPr fontId="1"/>
  </si>
  <si>
    <t>　平等割額</t>
    <rPh sb="1" eb="3">
      <t>ビョウドウ</t>
    </rPh>
    <rPh sb="3" eb="4">
      <t>ワリ</t>
    </rPh>
    <rPh sb="4" eb="5">
      <t>ガク</t>
    </rPh>
    <phoneticPr fontId="1"/>
  </si>
  <si>
    <t>×</t>
    <phoneticPr fontId="1"/>
  </si>
  <si>
    <t>人</t>
    <rPh sb="0" eb="1">
      <t>ニン</t>
    </rPh>
    <phoneticPr fontId="1"/>
  </si>
  <si>
    <t>世帯</t>
    <rPh sb="0" eb="2">
      <t>セタイ</t>
    </rPh>
    <phoneticPr fontId="1"/>
  </si>
  <si>
    <t>≒</t>
    <phoneticPr fontId="1"/>
  </si>
  <si>
    <t>■介護分</t>
    <rPh sb="1" eb="3">
      <t>カイゴ</t>
    </rPh>
    <rPh sb="3" eb="4">
      <t>ブン</t>
    </rPh>
    <phoneticPr fontId="1"/>
  </si>
  <si>
    <t>　　Ａ</t>
    <phoneticPr fontId="1"/>
  </si>
  <si>
    <t>　　Ｂ</t>
    <phoneticPr fontId="1"/>
  </si>
  <si>
    <t>　　Ｃ</t>
    <phoneticPr fontId="1"/>
  </si>
  <si>
    <t>Ａ＋Ｂ＋Ｃ</t>
    <phoneticPr fontId="1"/>
  </si>
  <si>
    <t>D</t>
    <phoneticPr fontId="1"/>
  </si>
  <si>
    <t>Ｅ</t>
    <phoneticPr fontId="1"/>
  </si>
  <si>
    <t>Ｆ</t>
    <phoneticPr fontId="1"/>
  </si>
  <si>
    <t>Ｇ</t>
    <phoneticPr fontId="1"/>
  </si>
  <si>
    <t>■後期支援分</t>
    <phoneticPr fontId="1"/>
  </si>
  <si>
    <t>Ｄ＋Ｅ</t>
    <phoneticPr fontId="1"/>
  </si>
  <si>
    <t>Ｆ＋Ｇ</t>
    <phoneticPr fontId="1"/>
  </si>
  <si>
    <t>上越市国保年金課</t>
    <rPh sb="0" eb="3">
      <t>ジョウエツシ</t>
    </rPh>
    <rPh sb="3" eb="8">
      <t>コクホネンキンカ</t>
    </rPh>
    <phoneticPr fontId="1"/>
  </si>
  <si>
    <t>被保険者　１</t>
    <rPh sb="0" eb="4">
      <t>ヒホケンシャ</t>
    </rPh>
    <phoneticPr fontId="1"/>
  </si>
  <si>
    <t>被保険者　２</t>
    <rPh sb="0" eb="4">
      <t>ヒホケンシャ</t>
    </rPh>
    <phoneticPr fontId="1"/>
  </si>
  <si>
    <t>被保険者　３</t>
    <rPh sb="0" eb="4">
      <t>ヒホケンシャ</t>
    </rPh>
    <phoneticPr fontId="1"/>
  </si>
  <si>
    <t>被保険者　４</t>
    <rPh sb="0" eb="4">
      <t>ヒホケンシャ</t>
    </rPh>
    <phoneticPr fontId="1"/>
  </si>
  <si>
    <t>被保険者　５</t>
    <rPh sb="0" eb="4">
      <t>ヒホケンシャ</t>
    </rPh>
    <phoneticPr fontId="1"/>
  </si>
  <si>
    <t>①＋②＋③</t>
    <phoneticPr fontId="1"/>
  </si>
  <si>
    <t>　【概算】</t>
    <rPh sb="2" eb="4">
      <t>ガイサン</t>
    </rPh>
    <phoneticPr fontId="1"/>
  </si>
  <si>
    <t>　国民健康保険税額</t>
    <rPh sb="1" eb="3">
      <t>コクミン</t>
    </rPh>
    <rPh sb="3" eb="5">
      <t>ケンコウ</t>
    </rPh>
    <rPh sb="5" eb="7">
      <t>ホケン</t>
    </rPh>
    <rPh sb="7" eb="9">
      <t>ゼイガク</t>
    </rPh>
    <phoneticPr fontId="1"/>
  </si>
  <si>
    <t>①</t>
    <phoneticPr fontId="1"/>
  </si>
  <si>
    <t>③</t>
    <phoneticPr fontId="1"/>
  </si>
  <si>
    <t>②</t>
    <phoneticPr fontId="1"/>
  </si>
  <si>
    <t>円</t>
    <rPh sb="0" eb="1">
      <t>エン</t>
    </rPh>
    <phoneticPr fontId="1"/>
  </si>
  <si>
    <t>加入予定者</t>
    <rPh sb="0" eb="2">
      <t>カニュウ</t>
    </rPh>
    <rPh sb="2" eb="5">
      <t>ヨテイシャ</t>
    </rPh>
    <phoneticPr fontId="1"/>
  </si>
  <si>
    <r>
      <rPr>
        <b/>
        <sz val="12"/>
        <rFont val="ＭＳ Ｐゴシック"/>
        <family val="3"/>
        <charset val="128"/>
      </rPr>
      <t>★「黄色いセル（太枠内）」のみ</t>
    </r>
    <r>
      <rPr>
        <sz val="12"/>
        <rFont val="ＭＳ Ｐゴシック"/>
        <family val="3"/>
        <charset val="128"/>
      </rPr>
      <t>に加入する人の“年齢”と“所得額”を入力してください。</t>
    </r>
    <rPh sb="2" eb="4">
      <t>キイロ</t>
    </rPh>
    <rPh sb="8" eb="10">
      <t>フトワク</t>
    </rPh>
    <rPh sb="10" eb="11">
      <t>ナイ</t>
    </rPh>
    <rPh sb="16" eb="18">
      <t>カニュウ</t>
    </rPh>
    <rPh sb="20" eb="21">
      <t>ヒト</t>
    </rPh>
    <rPh sb="23" eb="25">
      <t>ネンレイ</t>
    </rPh>
    <rPh sb="28" eb="30">
      <t>ショトク</t>
    </rPh>
    <rPh sb="30" eb="31">
      <t>ガク</t>
    </rPh>
    <rPh sb="33" eb="35">
      <t>ニュウリョク</t>
    </rPh>
    <phoneticPr fontId="1"/>
  </si>
  <si>
    <t>★</t>
    <phoneticPr fontId="1"/>
  </si>
  <si>
    <t>合計</t>
    <rPh sb="0" eb="2">
      <t>ゴウケイ</t>
    </rPh>
    <phoneticPr fontId="1"/>
  </si>
  <si>
    <t>円</t>
    <rPh sb="0" eb="1">
      <t>エン</t>
    </rPh>
    <phoneticPr fontId="1"/>
  </si>
  <si>
    <t>合計</t>
    <phoneticPr fontId="1"/>
  </si>
  <si>
    <t>既に加入している方及び
新たに加入される方</t>
    <rPh sb="0" eb="1">
      <t>スデ</t>
    </rPh>
    <rPh sb="2" eb="4">
      <t>カニュウ</t>
    </rPh>
    <rPh sb="8" eb="9">
      <t>カタ</t>
    </rPh>
    <rPh sb="9" eb="10">
      <t>オヨ</t>
    </rPh>
    <rPh sb="12" eb="13">
      <t>アラ</t>
    </rPh>
    <rPh sb="15" eb="17">
      <t>カニュウ</t>
    </rPh>
    <rPh sb="20" eb="21">
      <t>カタ</t>
    </rPh>
    <phoneticPr fontId="1"/>
  </si>
  <si>
    <r>
      <rPr>
        <b/>
        <sz val="12"/>
        <rFont val="ＭＳ Ｐゴシック"/>
        <family val="3"/>
        <charset val="128"/>
      </rPr>
      <t>★「黄色いセル（太枠内）」のみ</t>
    </r>
    <r>
      <rPr>
        <sz val="12"/>
        <rFont val="ＭＳ Ｐゴシック"/>
        <family val="3"/>
        <charset val="128"/>
      </rPr>
      <t>に国保に既に加入している方及び新たに加入される方の</t>
    </r>
    <rPh sb="2" eb="4">
      <t>キイロ</t>
    </rPh>
    <rPh sb="8" eb="10">
      <t>フトワク</t>
    </rPh>
    <rPh sb="10" eb="11">
      <t>ナイ</t>
    </rPh>
    <rPh sb="16" eb="18">
      <t>コクホ</t>
    </rPh>
    <rPh sb="19" eb="20">
      <t>スデ</t>
    </rPh>
    <rPh sb="21" eb="23">
      <t>カニュウ</t>
    </rPh>
    <rPh sb="27" eb="28">
      <t>カタ</t>
    </rPh>
    <rPh sb="28" eb="29">
      <t>オヨ</t>
    </rPh>
    <rPh sb="30" eb="31">
      <t>アラ</t>
    </rPh>
    <rPh sb="33" eb="35">
      <t>カニュウ</t>
    </rPh>
    <rPh sb="38" eb="39">
      <t>カタ</t>
    </rPh>
    <phoneticPr fontId="1"/>
  </si>
  <si>
    <t>★</t>
    <phoneticPr fontId="1"/>
  </si>
  <si>
    <t>0～74歳の方々が対象です。
（75歳からは後期高齢者医療制度になります）</t>
    <phoneticPr fontId="1"/>
  </si>
  <si>
    <t>年金収入額</t>
    <rPh sb="0" eb="2">
      <t>ネンキン</t>
    </rPh>
    <rPh sb="2" eb="4">
      <t>シュウニュウ</t>
    </rPh>
    <rPh sb="4" eb="5">
      <t>ガク</t>
    </rPh>
    <phoneticPr fontId="6"/>
  </si>
  <si>
    <t>該当する範囲の黄色いセルに、年金収入額を入力してください。</t>
    <rPh sb="14" eb="16">
      <t>ネンキン</t>
    </rPh>
    <rPh sb="16" eb="18">
      <t>シュウニュウ</t>
    </rPh>
    <rPh sb="18" eb="19">
      <t>ガク</t>
    </rPh>
    <rPh sb="20" eb="22">
      <t>ニュウリョク</t>
    </rPh>
    <phoneticPr fontId="6"/>
  </si>
  <si>
    <r>
      <t>確定申告書の「所得金額・合計」を入力してください。年金収入の場合は別シートの「公的年金等の雑所得計算表」を用いて</t>
    </r>
    <r>
      <rPr>
        <sz val="9"/>
        <color indexed="8"/>
        <rFont val="ＭＳ Ｐゴシック"/>
        <family val="3"/>
        <charset val="128"/>
      </rPr>
      <t>計算した所得を</t>
    </r>
    <r>
      <rPr>
        <sz val="9"/>
        <color indexed="8"/>
        <rFont val="ＭＳ Ｐゴシック"/>
        <family val="3"/>
        <charset val="128"/>
      </rPr>
      <t>入力してください。給与所得は、源泉徴収票の「給与所得控除後の所得」を入力してください。</t>
    </r>
    <rPh sb="16" eb="18">
      <t>ニュウリョク</t>
    </rPh>
    <rPh sb="25" eb="27">
      <t>ネンキン</t>
    </rPh>
    <rPh sb="27" eb="29">
      <t>シュウニュウ</t>
    </rPh>
    <rPh sb="30" eb="32">
      <t>バアイ</t>
    </rPh>
    <rPh sb="33" eb="34">
      <t>ベツ</t>
    </rPh>
    <rPh sb="39" eb="41">
      <t>コウテキ</t>
    </rPh>
    <rPh sb="41" eb="44">
      <t>ネンキントウ</t>
    </rPh>
    <rPh sb="45" eb="48">
      <t>ザツショトク</t>
    </rPh>
    <rPh sb="48" eb="50">
      <t>ケイサン</t>
    </rPh>
    <rPh sb="50" eb="51">
      <t>ヒョウ</t>
    </rPh>
    <rPh sb="53" eb="54">
      <t>モチ</t>
    </rPh>
    <rPh sb="56" eb="58">
      <t>ケイサン</t>
    </rPh>
    <rPh sb="60" eb="62">
      <t>ショトク</t>
    </rPh>
    <rPh sb="63" eb="65">
      <t>ニュウリョク</t>
    </rPh>
    <rPh sb="97" eb="99">
      <t>ニュウリョク</t>
    </rPh>
    <phoneticPr fontId="1"/>
  </si>
  <si>
    <t>0～74歳の方々が対象です。
（75歳からは後期高齢者医療制度になります）</t>
    <phoneticPr fontId="1"/>
  </si>
  <si>
    <t>（課税限度額 170,000円）</t>
    <rPh sb="1" eb="3">
      <t>カゼイ</t>
    </rPh>
    <rPh sb="3" eb="5">
      <t>ゲンド</t>
    </rPh>
    <rPh sb="5" eb="6">
      <t>ガク</t>
    </rPh>
    <rPh sb="14" eb="15">
      <t>エン</t>
    </rPh>
    <phoneticPr fontId="1"/>
  </si>
  <si>
    <r>
      <t xml:space="preserve">   算定基礎額</t>
    </r>
    <r>
      <rPr>
        <sz val="10"/>
        <color indexed="8"/>
        <rFont val="ＭＳ Ｐゴシック"/>
        <family val="3"/>
        <charset val="128"/>
      </rPr>
      <t xml:space="preserve">
（所得額 - 基礎控除43万円）</t>
    </r>
    <rPh sb="3" eb="5">
      <t>サンテイ</t>
    </rPh>
    <rPh sb="5" eb="7">
      <t>キソ</t>
    </rPh>
    <rPh sb="7" eb="8">
      <t>ガク</t>
    </rPh>
    <phoneticPr fontId="1"/>
  </si>
  <si>
    <t>公的年金所得</t>
    <rPh sb="0" eb="2">
      <t>コウテキ</t>
    </rPh>
    <rPh sb="2" eb="4">
      <t>ネンキン</t>
    </rPh>
    <rPh sb="4" eb="6">
      <t>ショトク</t>
    </rPh>
    <phoneticPr fontId="6"/>
  </si>
  <si>
    <t>公的年金所得計算表</t>
    <phoneticPr fontId="6"/>
  </si>
  <si>
    <t>※公的年金所得以外の合計所得金額が、
未記入の場合は0として計算されます</t>
    <rPh sb="19" eb="22">
      <t>ミキニュウ</t>
    </rPh>
    <rPh sb="23" eb="25">
      <t>バアイ</t>
    </rPh>
    <rPh sb="30" eb="32">
      <t>ケイサン</t>
    </rPh>
    <phoneticPr fontId="6"/>
  </si>
  <si>
    <t>公的年金所得以外の
合計所得金額</t>
    <rPh sb="0" eb="2">
      <t>コウテキ</t>
    </rPh>
    <rPh sb="2" eb="4">
      <t>ネンキン</t>
    </rPh>
    <rPh sb="4" eb="6">
      <t>ショトク</t>
    </rPh>
    <rPh sb="6" eb="8">
      <t>イガイ</t>
    </rPh>
    <rPh sb="10" eb="16">
      <t>ゴウケイショトクキンガク</t>
    </rPh>
    <phoneticPr fontId="2"/>
  </si>
  <si>
    <t>○65歳未満</t>
    <rPh sb="3" eb="4">
      <t>サイ</t>
    </rPh>
    <rPh sb="4" eb="6">
      <t>ミマン</t>
    </rPh>
    <phoneticPr fontId="6"/>
  </si>
  <si>
    <t>○65歳以上</t>
    <rPh sb="3" eb="4">
      <t>サイ</t>
    </rPh>
    <rPh sb="4" eb="6">
      <t>イジョウ</t>
    </rPh>
    <phoneticPr fontId="6"/>
  </si>
  <si>
    <t>令和7年度 上越市 国民健康保険税の概算シート</t>
    <rPh sb="0" eb="2">
      <t>レイワ</t>
    </rPh>
    <rPh sb="6" eb="9">
      <t>ジョウエツシ</t>
    </rPh>
    <rPh sb="10" eb="12">
      <t>コクミン</t>
    </rPh>
    <rPh sb="12" eb="14">
      <t>ケンコウ</t>
    </rPh>
    <rPh sb="14" eb="16">
      <t>ホケン</t>
    </rPh>
    <rPh sb="16" eb="17">
      <t>ゼイ</t>
    </rPh>
    <rPh sb="18" eb="20">
      <t>ガイサン</t>
    </rPh>
    <phoneticPr fontId="1"/>
  </si>
  <si>
    <r>
      <t>　　</t>
    </r>
    <r>
      <rPr>
        <b/>
        <sz val="12"/>
        <color theme="1"/>
        <rFont val="ＭＳ Ｐゴシック"/>
        <family val="3"/>
        <charset val="128"/>
        <scheme val="minor"/>
      </rPr>
      <t>「年齢」</t>
    </r>
    <r>
      <rPr>
        <sz val="12"/>
        <color theme="1"/>
        <rFont val="ＭＳ Ｐゴシック"/>
        <family val="3"/>
        <charset val="128"/>
        <scheme val="minor"/>
      </rPr>
      <t xml:space="preserve"> と</t>
    </r>
    <r>
      <rPr>
        <b/>
        <sz val="12"/>
        <color theme="1"/>
        <rFont val="ＭＳ Ｐゴシック"/>
        <family val="3"/>
        <charset val="128"/>
        <scheme val="minor"/>
      </rPr>
      <t xml:space="preserve"> 「令和6年中の所得額」</t>
    </r>
    <r>
      <rPr>
        <sz val="12"/>
        <color theme="1"/>
        <rFont val="ＭＳ Ｐゴシック"/>
        <family val="3"/>
        <charset val="128"/>
        <scheme val="minor"/>
      </rPr>
      <t xml:space="preserve"> を入力してください。</t>
    </r>
    <rPh sb="10" eb="12">
      <t>レイワ</t>
    </rPh>
    <rPh sb="13" eb="14">
      <t>ネン</t>
    </rPh>
    <rPh sb="14" eb="15">
      <t>チュウ</t>
    </rPh>
    <phoneticPr fontId="1"/>
  </si>
  <si>
    <t>　令和7年度</t>
    <rPh sb="1" eb="3">
      <t>レイワ</t>
    </rPh>
    <phoneticPr fontId="1"/>
  </si>
  <si>
    <t>【試算例】 令和7年度 上越市 国民健康保険税の概算シート</t>
    <rPh sb="1" eb="3">
      <t>シサン</t>
    </rPh>
    <rPh sb="3" eb="4">
      <t>レイ</t>
    </rPh>
    <rPh sb="6" eb="8">
      <t>レイワ</t>
    </rPh>
    <rPh sb="12" eb="15">
      <t>ジョウエツシ</t>
    </rPh>
    <rPh sb="16" eb="18">
      <t>コクミン</t>
    </rPh>
    <rPh sb="18" eb="20">
      <t>ケンコウ</t>
    </rPh>
    <rPh sb="20" eb="22">
      <t>ホケン</t>
    </rPh>
    <rPh sb="22" eb="23">
      <t>ゼイ</t>
    </rPh>
    <rPh sb="24" eb="26">
      <t>ガイサン</t>
    </rPh>
    <phoneticPr fontId="1"/>
  </si>
  <si>
    <t>（課税限度額　660,000円）</t>
    <rPh sb="1" eb="3">
      <t>カゼイ</t>
    </rPh>
    <rPh sb="3" eb="5">
      <t>ゲンド</t>
    </rPh>
    <rPh sb="5" eb="6">
      <t>ガク</t>
    </rPh>
    <rPh sb="14" eb="15">
      <t>エン</t>
    </rPh>
    <phoneticPr fontId="1"/>
  </si>
  <si>
    <t>（課税限度額　260,000円）</t>
    <rPh sb="1" eb="3">
      <t>カゼイ</t>
    </rPh>
    <rPh sb="3" eb="5">
      <t>ゲンド</t>
    </rPh>
    <rPh sb="5" eb="6">
      <t>ガク</t>
    </rPh>
    <rPh sb="14" eb="15">
      <t>エン</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</si>
</sst>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76" formatCode="#,##0&quot;円&quot;"/>
    <numFmt numFmtId="177" formatCode="General&quot;歳&quot;"/>
    <numFmt numFmtId="178" formatCode="\ \(\1&quot;か&quot;&quot;月&quot;&quot;当&quot;&quot;た&quot;&quot;り&quot;\ #,##0&quot;円&quot;"/>
    <numFmt numFmtId="179" formatCode="0.00_ "/>
    <numFmt numFmtId="180" formatCode="#,##0_);[Red]\(#,##0\)"/>
  </numFmts>
  <fonts count="35">
    <font>
      <sz val="11"/>
      <color theme="1"/>
      <name val="ＭＳ Ｐゴシック"/>
      <family val="3"/>
      <charset val="128"/>
      <scheme val="minor"/>
    </font>
    <font>
      <sz val="6"/>
      <name val="ＭＳ Ｐゴシック"/>
      <family val="3"/>
      <charset val="128"/>
    </font>
    <font>
      <sz val="12"/>
      <name val="ＭＳ Ｐゴシック"/>
      <family val="3"/>
      <charset val="128"/>
    </font>
    <font>
      <sz val="9"/>
      <color indexed="8"/>
      <name val="ＭＳ Ｐゴシック"/>
      <family val="3"/>
      <charset val="128"/>
    </font>
    <font>
      <b/>
      <sz val="12"/>
      <name val="ＭＳ Ｐゴシック"/>
      <family val="3"/>
      <charset val="128"/>
    </font>
    <font>
      <sz val="10"/>
      <color indexed="8"/>
      <name val="ＭＳ Ｐゴシック"/>
      <family val="3"/>
      <charset val="128"/>
    </font>
    <font>
      <sz val="6"/>
      <name val="ＭＳ Ｐゴシック"/>
      <family val="3"/>
      <charset val="128"/>
    </font>
    <font>
      <sz val="11"/>
      <color theme="1"/>
      <name val="ＭＳ Ｐゴシック"/>
      <family val="3"/>
      <charset val="128"/>
      <scheme val="minor"/>
    </font>
    <font>
      <sz val="12"/>
      <color theme="1"/>
      <name val="ＭＳ Ｐゴシック"/>
      <family val="3"/>
      <charset val="128"/>
      <scheme val="minor"/>
    </font>
    <font>
      <b/>
      <sz val="20"/>
      <color theme="1"/>
      <name val="ＭＳ Ｐゴシック"/>
      <family val="3"/>
      <charset val="128"/>
      <scheme val="minor"/>
    </font>
    <font>
      <b/>
      <sz val="11"/>
      <color theme="1"/>
      <name val="ＭＳ Ｐゴシック"/>
      <family val="3"/>
      <charset val="128"/>
      <scheme val="minor"/>
    </font>
    <font>
      <b/>
      <sz val="16"/>
      <color rgb="FFFF0000"/>
      <name val="ＭＳ Ｐゴシック"/>
      <family val="3"/>
      <charset val="128"/>
      <scheme val="minor"/>
    </font>
    <font>
      <b/>
      <sz val="16"/>
      <color theme="1"/>
      <name val="ＭＳ Ｐゴシック"/>
      <family val="3"/>
      <charset val="128"/>
      <scheme val="minor"/>
    </font>
    <font>
      <b/>
      <sz val="24"/>
      <color theme="1"/>
      <name val="ＭＳ Ｐゴシック"/>
      <family val="3"/>
      <charset val="128"/>
      <scheme val="minor"/>
    </font>
    <font>
      <sz val="11"/>
      <color theme="0"/>
      <name val="ＭＳ Ｐゴシック"/>
      <family val="3"/>
      <charset val="128"/>
      <scheme val="minor"/>
    </font>
    <font>
      <sz val="12"/>
      <color theme="4"/>
      <name val="ＭＳ Ｐゴシック"/>
      <family val="3"/>
      <charset val="128"/>
      <scheme val="minor"/>
    </font>
    <font>
      <sz val="9"/>
      <color theme="1"/>
      <name val="ＭＳ Ｐゴシック"/>
      <family val="3"/>
      <charset val="128"/>
      <scheme val="minor"/>
    </font>
    <font>
      <sz val="14"/>
      <color theme="1"/>
      <name val="ＭＳ Ｐゴシック"/>
      <family val="3"/>
      <charset val="128"/>
      <scheme val="minor"/>
    </font>
    <font>
      <b/>
      <sz val="14"/>
      <color theme="1"/>
      <name val="ＭＳ Ｐゴシック"/>
      <family val="3"/>
      <charset val="128"/>
      <scheme val="minor"/>
    </font>
    <font>
      <sz val="12"/>
      <name val="ＭＳ Ｐゴシック"/>
      <family val="3"/>
      <charset val="128"/>
      <scheme val="minor"/>
    </font>
    <font>
      <sz val="11"/>
      <name val="ＭＳ Ｐゴシック"/>
      <family val="3"/>
      <charset val="128"/>
      <scheme val="minor"/>
    </font>
    <font>
      <sz val="10"/>
      <color rgb="FFFF0000"/>
      <name val="ＭＳ Ｐゴシック"/>
      <family val="3"/>
      <charset val="128"/>
      <scheme val="minor"/>
    </font>
    <font>
      <b/>
      <sz val="22"/>
      <color rgb="FF7030A0"/>
      <name val="MS UI Gothic"/>
      <family val="3"/>
      <charset val="128"/>
    </font>
    <font>
      <sz val="11"/>
      <color theme="0" tint="-0.34998626667073579"/>
      <name val="ＭＳ Ｐゴシック"/>
      <family val="3"/>
      <charset val="128"/>
      <scheme val="minor"/>
    </font>
    <font>
      <sz val="11"/>
      <color rgb="FFFF0000"/>
      <name val="ＭＳ Ｐゴシック"/>
      <family val="3"/>
      <charset val="128"/>
      <scheme val="minor"/>
    </font>
    <font>
      <sz val="11"/>
      <color theme="0" tint="-0.499984740745262"/>
      <name val="ＭＳ Ｐゴシック"/>
      <family val="3"/>
      <charset val="128"/>
      <scheme val="minor"/>
    </font>
    <font>
      <sz val="11"/>
      <color theme="6" tint="-0.249977111117893"/>
      <name val="ＭＳ Ｐゴシック"/>
      <family val="3"/>
      <charset val="128"/>
      <scheme val="minor"/>
    </font>
    <font>
      <sz val="14"/>
      <color theme="6" tint="-0.249977111117893"/>
      <name val="ＭＳ Ｐゴシック"/>
      <family val="3"/>
      <charset val="128"/>
      <scheme val="minor"/>
    </font>
    <font>
      <sz val="11"/>
      <color theme="1"/>
      <name val="HG丸ｺﾞｼｯｸM-PRO"/>
      <family val="3"/>
      <charset val="128"/>
    </font>
    <font>
      <sz val="16"/>
      <color theme="1"/>
      <name val="HG丸ｺﾞｼｯｸM-PRO"/>
      <family val="3"/>
      <charset val="128"/>
    </font>
    <font>
      <sz val="12"/>
      <color theme="1"/>
      <name val="ＭＳ ゴシック"/>
      <family val="3"/>
      <charset val="128"/>
    </font>
    <font>
      <sz val="9"/>
      <color theme="1"/>
      <name val="HG丸ｺﾞｼｯｸM-PRO"/>
      <family val="3"/>
      <charset val="128"/>
    </font>
    <font>
      <sz val="12"/>
      <color theme="1"/>
      <name val="HG丸ｺﾞｼｯｸM-PRO"/>
      <family val="3"/>
      <charset val="128"/>
    </font>
    <font>
      <sz val="11"/>
      <name val="HG丸ｺﾞｼｯｸM-PRO"/>
      <family val="3"/>
      <charset val="128"/>
    </font>
    <font>
      <b/>
      <sz val="12"/>
      <color theme="1"/>
      <name val="ＭＳ Ｐゴシック"/>
      <family val="3"/>
      <charset val="128"/>
      <scheme val="minor"/>
    </font>
  </fonts>
  <fills count="7">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rgb="FFFFFF00"/>
        <bgColor indexed="64"/>
      </patternFill>
    </fill>
    <fill>
      <patternFill patternType="solid">
        <fgColor theme="6" tint="0.39997558519241921"/>
        <bgColor indexed="64"/>
      </patternFill>
    </fill>
    <fill>
      <patternFill patternType="solid">
        <fgColor theme="9" tint="0.59999389629810485"/>
        <bgColor indexed="64"/>
      </patternFill>
    </fill>
  </fills>
  <borders count="32">
    <border>
      <left/>
      <right/>
      <top/>
      <bottom/>
      <diagonal/>
    </border>
    <border>
      <left/>
      <right/>
      <top/>
      <bottom style="dotted">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double">
        <color indexed="64"/>
      </left>
      <right style="double">
        <color indexed="64"/>
      </right>
      <top style="double">
        <color indexed="64"/>
      </top>
      <bottom style="double">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style="thin">
        <color indexed="64"/>
      </top>
      <bottom style="thin">
        <color indexed="64"/>
      </bottom>
      <diagonal/>
    </border>
    <border>
      <left/>
      <right style="medium">
        <color indexed="64"/>
      </right>
      <top/>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medium">
        <color indexed="64"/>
      </bottom>
      <diagonal/>
    </border>
    <border>
      <left/>
      <right/>
      <top style="medium">
        <color indexed="64"/>
      </top>
      <bottom/>
      <diagonal/>
    </border>
    <border>
      <left style="thin">
        <color theme="0" tint="-0.499984740745262"/>
      </left>
      <right/>
      <top style="thin">
        <color indexed="64"/>
      </top>
      <bottom style="thin">
        <color theme="0" tint="-0.499984740745262"/>
      </bottom>
      <diagonal/>
    </border>
    <border>
      <left/>
      <right style="thin">
        <color theme="0" tint="-0.499984740745262"/>
      </right>
      <top style="thin">
        <color indexed="64"/>
      </top>
      <bottom style="thin">
        <color theme="0" tint="-0.499984740745262"/>
      </bottom>
      <diagonal/>
    </border>
    <border>
      <left/>
      <right/>
      <top style="thin">
        <color indexed="64"/>
      </top>
      <bottom style="thin">
        <color theme="0" tint="-0.499984740745262"/>
      </bottom>
      <diagonal/>
    </border>
    <border>
      <left/>
      <right style="thin">
        <color theme="0" tint="-0.499984740745262"/>
      </right>
      <top style="medium">
        <color indexed="64"/>
      </top>
      <bottom style="thin">
        <color theme="0" tint="-0.499984740745262"/>
      </bottom>
      <diagonal/>
    </border>
    <border>
      <left/>
      <right style="thin">
        <color theme="0" tint="-0.499984740745262"/>
      </right>
      <top style="medium">
        <color indexed="64"/>
      </top>
      <bottom/>
      <diagonal/>
    </border>
    <border>
      <left style="thin">
        <color theme="0" tint="-0.499984740745262"/>
      </left>
      <right/>
      <top style="medium">
        <color indexed="64"/>
      </top>
      <bottom style="thin">
        <color theme="0" tint="-0.499984740745262"/>
      </bottom>
      <diagonal/>
    </border>
    <border>
      <left/>
      <right/>
      <top style="medium">
        <color indexed="64"/>
      </top>
      <bottom style="thin">
        <color theme="0" tint="-0.499984740745262"/>
      </bottom>
      <diagonal/>
    </border>
  </borders>
  <cellStyleXfs count="2">
    <xf numFmtId="0" fontId="0" fillId="0" borderId="0"/>
    <xf numFmtId="38" fontId="7" fillId="0" borderId="0" applyFont="0" applyFill="0" applyBorder="0" applyAlignment="0" applyProtection="0">
      <alignment vertical="center"/>
    </xf>
  </cellStyleXfs>
  <cellXfs count="138">
    <xf numFmtId="0" fontId="0" fillId="0" borderId="0" xfId="0"/>
    <xf numFmtId="0" fontId="0" fillId="2" borderId="0" xfId="0" applyFill="1"/>
    <xf numFmtId="0" fontId="9" fillId="2" borderId="0" xfId="0" applyFont="1" applyFill="1" applyAlignment="1"/>
    <xf numFmtId="0" fontId="10" fillId="2" borderId="0" xfId="0" applyFont="1" applyFill="1" applyAlignment="1">
      <alignment vertical="center"/>
    </xf>
    <xf numFmtId="0" fontId="0" fillId="2" borderId="0" xfId="0" applyFill="1" applyAlignment="1">
      <alignment vertical="center"/>
    </xf>
    <xf numFmtId="0" fontId="0" fillId="2" borderId="0" xfId="0" applyFill="1" applyAlignment="1">
      <alignment vertical="center" wrapText="1"/>
    </xf>
    <xf numFmtId="0" fontId="0" fillId="2" borderId="0" xfId="0" applyFill="1" applyAlignment="1">
      <alignment horizontal="right" vertical="center" wrapText="1"/>
    </xf>
    <xf numFmtId="0" fontId="0" fillId="2" borderId="0" xfId="0" applyFill="1" applyBorder="1" applyAlignment="1">
      <alignment horizontal="center" vertical="center"/>
    </xf>
    <xf numFmtId="0" fontId="0" fillId="2" borderId="0" xfId="0" applyFill="1" applyAlignment="1">
      <alignment horizontal="center" vertical="center"/>
    </xf>
    <xf numFmtId="0" fontId="0" fillId="2" borderId="1" xfId="0" applyFill="1" applyBorder="1" applyAlignment="1">
      <alignment vertical="center"/>
    </xf>
    <xf numFmtId="0" fontId="0" fillId="2" borderId="1" xfId="0" applyFill="1" applyBorder="1" applyAlignment="1">
      <alignment horizontal="center" vertical="center"/>
    </xf>
    <xf numFmtId="0" fontId="0" fillId="2" borderId="2" xfId="0" applyFill="1" applyBorder="1" applyAlignment="1">
      <alignment vertical="center"/>
    </xf>
    <xf numFmtId="0" fontId="0" fillId="2" borderId="2" xfId="0" applyFill="1" applyBorder="1" applyAlignment="1">
      <alignment horizontal="center" vertical="center"/>
    </xf>
    <xf numFmtId="0" fontId="0" fillId="2" borderId="0" xfId="0" applyFill="1" applyBorder="1" applyAlignment="1">
      <alignment vertical="center"/>
    </xf>
    <xf numFmtId="0" fontId="11" fillId="2" borderId="0" xfId="0" applyFont="1" applyFill="1" applyAlignment="1">
      <alignment vertical="center"/>
    </xf>
    <xf numFmtId="3" fontId="0" fillId="2" borderId="0" xfId="0" applyNumberFormat="1" applyFill="1" applyBorder="1" applyAlignment="1">
      <alignment vertical="center"/>
    </xf>
    <xf numFmtId="0" fontId="0" fillId="2" borderId="3" xfId="0" applyFill="1" applyBorder="1" applyAlignment="1">
      <alignment horizontal="right" vertical="center"/>
    </xf>
    <xf numFmtId="0" fontId="12" fillId="3" borderId="4" xfId="0" applyFont="1" applyFill="1" applyBorder="1" applyAlignment="1">
      <alignment vertical="center"/>
    </xf>
    <xf numFmtId="0" fontId="0" fillId="3" borderId="5" xfId="0" applyFill="1" applyBorder="1"/>
    <xf numFmtId="0" fontId="0" fillId="3" borderId="6" xfId="0" applyFill="1" applyBorder="1"/>
    <xf numFmtId="0" fontId="12" fillId="3" borderId="7" xfId="0" applyFont="1" applyFill="1" applyBorder="1" applyAlignment="1">
      <alignment vertical="center"/>
    </xf>
    <xf numFmtId="0" fontId="0" fillId="3" borderId="0" xfId="0" applyFill="1" applyBorder="1"/>
    <xf numFmtId="0" fontId="0" fillId="3" borderId="0" xfId="0" applyFill="1" applyBorder="1" applyAlignment="1">
      <alignment horizontal="center"/>
    </xf>
    <xf numFmtId="0" fontId="0" fillId="3" borderId="8" xfId="0" applyFill="1" applyBorder="1"/>
    <xf numFmtId="0" fontId="10" fillId="3" borderId="0" xfId="0" applyFont="1" applyFill="1" applyBorder="1" applyAlignment="1">
      <alignment horizontal="center" vertical="center"/>
    </xf>
    <xf numFmtId="0" fontId="0" fillId="3" borderId="0" xfId="0" applyFill="1" applyBorder="1" applyAlignment="1">
      <alignment horizontal="center" vertical="center"/>
    </xf>
    <xf numFmtId="0" fontId="0" fillId="3" borderId="9" xfId="0" applyFill="1" applyBorder="1"/>
    <xf numFmtId="0" fontId="0" fillId="3" borderId="10" xfId="0" applyFill="1" applyBorder="1"/>
    <xf numFmtId="0" fontId="0" fillId="3" borderId="11" xfId="0" applyFill="1" applyBorder="1"/>
    <xf numFmtId="0" fontId="0" fillId="2" borderId="0" xfId="0" applyFill="1" applyBorder="1" applyAlignment="1">
      <alignment horizontal="right" vertical="center"/>
    </xf>
    <xf numFmtId="38" fontId="7" fillId="2" borderId="0" xfId="1" applyFont="1" applyFill="1" applyBorder="1" applyAlignment="1">
      <alignment vertical="center"/>
    </xf>
    <xf numFmtId="3" fontId="13" fillId="3" borderId="0" xfId="0" applyNumberFormat="1" applyFont="1" applyFill="1" applyBorder="1" applyAlignment="1">
      <alignment horizontal="right" vertical="center"/>
    </xf>
    <xf numFmtId="0" fontId="14" fillId="2" borderId="0" xfId="0" applyFont="1" applyFill="1" applyBorder="1"/>
    <xf numFmtId="0" fontId="14" fillId="2" borderId="0" xfId="0" applyFont="1" applyFill="1" applyBorder="1" applyAlignment="1">
      <alignment horizontal="right" vertical="center"/>
    </xf>
    <xf numFmtId="0" fontId="14" fillId="2" borderId="0" xfId="0" applyFont="1" applyFill="1" applyBorder="1" applyAlignment="1">
      <alignment vertical="center"/>
    </xf>
    <xf numFmtId="0" fontId="15" fillId="2" borderId="0" xfId="0" applyFont="1" applyFill="1"/>
    <xf numFmtId="0" fontId="0" fillId="2" borderId="1" xfId="0" applyFill="1" applyBorder="1" applyAlignment="1">
      <alignment horizontal="center" vertical="center"/>
    </xf>
    <xf numFmtId="0" fontId="0" fillId="2" borderId="2" xfId="0" applyFill="1" applyBorder="1" applyAlignment="1">
      <alignment horizontal="center" vertical="center"/>
    </xf>
    <xf numFmtId="0" fontId="0" fillId="2" borderId="0" xfId="0" applyFill="1" applyBorder="1" applyAlignment="1">
      <alignment horizontal="right" vertical="center"/>
    </xf>
    <xf numFmtId="0" fontId="16" fillId="2" borderId="0" xfId="0" applyFont="1" applyFill="1" applyAlignment="1">
      <alignment horizontal="left" vertical="center"/>
    </xf>
    <xf numFmtId="0" fontId="8" fillId="2" borderId="0" xfId="0" applyFont="1" applyFill="1" applyAlignment="1">
      <alignment horizontal="right" vertical="top"/>
    </xf>
    <xf numFmtId="0" fontId="17" fillId="2" borderId="0" xfId="0" applyFont="1" applyFill="1" applyAlignment="1">
      <alignment vertical="center"/>
    </xf>
    <xf numFmtId="0" fontId="17" fillId="2" borderId="0" xfId="0" applyFont="1" applyFill="1"/>
    <xf numFmtId="3" fontId="18" fillId="2" borderId="0" xfId="0" applyNumberFormat="1" applyFont="1" applyFill="1" applyBorder="1" applyAlignment="1">
      <alignment horizontal="center" vertical="center"/>
    </xf>
    <xf numFmtId="0" fontId="17" fillId="3" borderId="0" xfId="0" applyFont="1" applyFill="1" applyBorder="1" applyAlignment="1">
      <alignment horizontal="right" vertical="center"/>
    </xf>
    <xf numFmtId="0" fontId="19" fillId="4" borderId="0" xfId="0" applyFont="1" applyFill="1" applyAlignment="1">
      <alignment vertical="center"/>
    </xf>
    <xf numFmtId="0" fontId="20" fillId="4" borderId="0" xfId="0" applyFont="1" applyFill="1"/>
    <xf numFmtId="176" fontId="10" fillId="5" borderId="12" xfId="0" applyNumberFormat="1" applyFont="1" applyFill="1" applyBorder="1" applyAlignment="1">
      <alignment vertical="center"/>
    </xf>
    <xf numFmtId="177" fontId="0" fillId="4" borderId="13" xfId="0" applyNumberFormat="1" applyFill="1" applyBorder="1" applyAlignment="1">
      <alignment horizontal="center" vertical="center"/>
    </xf>
    <xf numFmtId="177" fontId="0" fillId="4" borderId="14" xfId="0" applyNumberFormat="1" applyFill="1" applyBorder="1" applyAlignment="1">
      <alignment horizontal="center" vertical="center"/>
    </xf>
    <xf numFmtId="177" fontId="0" fillId="4" borderId="15" xfId="0" applyNumberFormat="1" applyFill="1" applyBorder="1" applyAlignment="1">
      <alignment horizontal="center" vertical="center"/>
    </xf>
    <xf numFmtId="178" fontId="0" fillId="3" borderId="0" xfId="0" applyNumberFormat="1" applyFill="1" applyBorder="1" applyAlignment="1">
      <alignment horizontal="right" vertical="center"/>
    </xf>
    <xf numFmtId="0" fontId="21" fillId="2" borderId="0" xfId="0" applyFont="1" applyFill="1" applyAlignment="1">
      <alignment horizontal="left" vertical="center"/>
    </xf>
    <xf numFmtId="0" fontId="0" fillId="2" borderId="16" xfId="0" applyFill="1" applyBorder="1" applyAlignment="1">
      <alignment horizontal="center" vertical="center"/>
    </xf>
    <xf numFmtId="176" fontId="0" fillId="2" borderId="0" xfId="0" applyNumberFormat="1" applyFill="1" applyBorder="1" applyAlignment="1">
      <alignment vertical="center"/>
    </xf>
    <xf numFmtId="176" fontId="0" fillId="2" borderId="0" xfId="0" applyNumberFormat="1" applyFill="1" applyBorder="1" applyAlignment="1">
      <alignment vertical="center" shrinkToFit="1"/>
    </xf>
    <xf numFmtId="3" fontId="0" fillId="4" borderId="17" xfId="0" applyNumberFormat="1" applyFill="1" applyBorder="1" applyAlignment="1">
      <alignment horizontal="center" vertical="center"/>
    </xf>
    <xf numFmtId="0" fontId="0" fillId="4" borderId="18" xfId="0" applyFill="1" applyBorder="1" applyAlignment="1">
      <alignment horizontal="center" vertical="center"/>
    </xf>
    <xf numFmtId="0" fontId="0" fillId="4" borderId="19" xfId="0" applyFill="1" applyBorder="1" applyAlignment="1">
      <alignment horizontal="center" vertical="center"/>
    </xf>
    <xf numFmtId="0" fontId="0" fillId="4" borderId="20" xfId="0" applyFill="1" applyBorder="1" applyAlignment="1">
      <alignment horizontal="center" vertical="center"/>
    </xf>
    <xf numFmtId="3" fontId="0" fillId="2" borderId="16" xfId="0" applyNumberFormat="1" applyFill="1" applyBorder="1" applyAlignment="1">
      <alignment horizontal="center" vertical="center"/>
    </xf>
    <xf numFmtId="176" fontId="13" fillId="3" borderId="21" xfId="0" applyNumberFormat="1" applyFont="1" applyFill="1" applyBorder="1" applyAlignment="1">
      <alignment horizontal="center" vertical="center"/>
    </xf>
    <xf numFmtId="0" fontId="22" fillId="2" borderId="0" xfId="0" applyFont="1" applyFill="1" applyAlignment="1"/>
    <xf numFmtId="0" fontId="21" fillId="2" borderId="0" xfId="0" applyFont="1" applyFill="1" applyAlignment="1">
      <alignment horizontal="left" vertical="center" wrapText="1"/>
    </xf>
    <xf numFmtId="178" fontId="0" fillId="3" borderId="0" xfId="0" applyNumberFormat="1" applyFill="1" applyBorder="1" applyAlignment="1">
      <alignment horizontal="right" vertical="center" shrinkToFit="1"/>
    </xf>
    <xf numFmtId="0" fontId="0" fillId="3" borderId="0" xfId="0" applyFill="1" applyBorder="1" applyAlignment="1">
      <alignment shrinkToFit="1"/>
    </xf>
    <xf numFmtId="0" fontId="0" fillId="3" borderId="8" xfId="0" applyFill="1" applyBorder="1" applyAlignment="1">
      <alignment shrinkToFit="1"/>
    </xf>
    <xf numFmtId="0" fontId="0" fillId="3" borderId="0" xfId="0" applyFill="1" applyBorder="1" applyAlignment="1"/>
    <xf numFmtId="179" fontId="0" fillId="2" borderId="0" xfId="0" applyNumberFormat="1" applyFill="1" applyBorder="1" applyAlignment="1">
      <alignment vertical="center" shrinkToFit="1"/>
    </xf>
    <xf numFmtId="38" fontId="7" fillId="2" borderId="0" xfId="1" applyFont="1" applyFill="1" applyAlignment="1">
      <alignment vertical="center"/>
    </xf>
    <xf numFmtId="176" fontId="0" fillId="2" borderId="0" xfId="0" applyNumberFormat="1" applyFill="1" applyAlignment="1">
      <alignment vertical="center"/>
    </xf>
    <xf numFmtId="38" fontId="0" fillId="2" borderId="0" xfId="0" applyNumberFormat="1" applyFill="1" applyAlignment="1">
      <alignment vertical="center"/>
    </xf>
    <xf numFmtId="176" fontId="23" fillId="2" borderId="0" xfId="0" applyNumberFormat="1" applyFont="1" applyFill="1"/>
    <xf numFmtId="0" fontId="24" fillId="2" borderId="0" xfId="0" applyFont="1" applyFill="1" applyBorder="1"/>
    <xf numFmtId="3" fontId="25" fillId="2" borderId="25" xfId="0" applyNumberFormat="1" applyFont="1" applyFill="1" applyBorder="1" applyAlignment="1">
      <alignment horizontal="right" vertical="center"/>
    </xf>
    <xf numFmtId="3" fontId="25" fillId="2" borderId="26" xfId="0" applyNumberFormat="1" applyFont="1" applyFill="1" applyBorder="1" applyAlignment="1">
      <alignment horizontal="center" vertical="center"/>
    </xf>
    <xf numFmtId="0" fontId="21" fillId="2" borderId="0" xfId="0" applyFont="1" applyFill="1" applyAlignment="1">
      <alignment horizontal="left" vertical="center" shrinkToFit="1"/>
    </xf>
    <xf numFmtId="38" fontId="26" fillId="2" borderId="0" xfId="1" applyFont="1" applyFill="1" applyAlignment="1">
      <alignment vertical="center"/>
    </xf>
    <xf numFmtId="0" fontId="26" fillId="2" borderId="0" xfId="0" applyFont="1" applyFill="1" applyAlignment="1">
      <alignment horizontal="left" vertical="center"/>
    </xf>
    <xf numFmtId="0" fontId="26" fillId="2" borderId="0" xfId="0" applyFont="1" applyFill="1" applyAlignment="1">
      <alignment vertical="center"/>
    </xf>
    <xf numFmtId="0" fontId="27" fillId="2" borderId="0" xfId="0" applyFont="1" applyFill="1" applyAlignment="1">
      <alignment horizontal="left" vertical="center"/>
    </xf>
    <xf numFmtId="0" fontId="0" fillId="6" borderId="0" xfId="0" applyFill="1" applyAlignment="1">
      <alignment horizontal="left" vertical="center"/>
    </xf>
    <xf numFmtId="0" fontId="0" fillId="6" borderId="0" xfId="0" applyFill="1" applyAlignment="1">
      <alignment horizontal="center" vertical="center"/>
    </xf>
    <xf numFmtId="0" fontId="0" fillId="6" borderId="0" xfId="0" applyFill="1" applyAlignment="1">
      <alignment vertical="center"/>
    </xf>
    <xf numFmtId="3" fontId="25" fillId="2" borderId="0" xfId="0" applyNumberFormat="1" applyFont="1" applyFill="1" applyBorder="1" applyAlignment="1">
      <alignment horizontal="right" vertical="center"/>
    </xf>
    <xf numFmtId="176" fontId="23" fillId="2" borderId="0" xfId="0" applyNumberFormat="1" applyFont="1" applyFill="1" applyBorder="1"/>
    <xf numFmtId="3" fontId="25" fillId="2" borderId="27" xfId="0" applyNumberFormat="1" applyFont="1" applyFill="1" applyBorder="1" applyAlignment="1">
      <alignment horizontal="right" vertical="center"/>
    </xf>
    <xf numFmtId="0" fontId="24" fillId="2" borderId="0" xfId="0" applyFont="1" applyFill="1" applyBorder="1" applyAlignment="1">
      <alignment horizontal="center"/>
    </xf>
    <xf numFmtId="3" fontId="25" fillId="2" borderId="28" xfId="0" applyNumberFormat="1" applyFont="1" applyFill="1" applyBorder="1" applyAlignment="1">
      <alignment horizontal="center" vertical="center"/>
    </xf>
    <xf numFmtId="0" fontId="25" fillId="2" borderId="29" xfId="0" applyFont="1" applyFill="1" applyBorder="1" applyAlignment="1">
      <alignment horizontal="center" vertical="center"/>
    </xf>
    <xf numFmtId="0" fontId="2" fillId="4" borderId="0" xfId="0" applyFont="1" applyFill="1" applyAlignment="1">
      <alignment vertical="center"/>
    </xf>
    <xf numFmtId="0" fontId="0" fillId="4" borderId="0" xfId="0" applyFill="1"/>
    <xf numFmtId="0" fontId="9" fillId="4" borderId="0" xfId="0" applyFont="1" applyFill="1" applyAlignment="1"/>
    <xf numFmtId="0" fontId="8" fillId="4" borderId="0" xfId="0" applyFont="1" applyFill="1"/>
    <xf numFmtId="0" fontId="24" fillId="2" borderId="0" xfId="0" applyFont="1" applyFill="1" applyAlignment="1">
      <alignment horizontal="center" vertical="top"/>
    </xf>
    <xf numFmtId="176" fontId="0" fillId="0" borderId="0" xfId="0" applyNumberFormat="1" applyFill="1" applyBorder="1" applyAlignment="1">
      <alignment vertical="center" shrinkToFit="1"/>
    </xf>
    <xf numFmtId="3" fontId="0" fillId="2" borderId="2" xfId="0" applyNumberFormat="1" applyFill="1" applyBorder="1" applyAlignment="1">
      <alignment horizontal="right" vertical="center"/>
    </xf>
    <xf numFmtId="0" fontId="28" fillId="0" borderId="0" xfId="0" applyFont="1" applyAlignment="1">
      <alignment vertical="center"/>
    </xf>
    <xf numFmtId="0" fontId="28" fillId="0" borderId="0" xfId="0" applyFont="1" applyFill="1" applyAlignment="1">
      <alignment vertical="center"/>
    </xf>
    <xf numFmtId="0" fontId="28" fillId="0" borderId="22" xfId="0" applyFont="1" applyBorder="1" applyAlignment="1">
      <alignment horizontal="center" vertical="center"/>
    </xf>
    <xf numFmtId="176" fontId="13" fillId="3" borderId="21" xfId="0" applyNumberFormat="1" applyFont="1" applyFill="1" applyBorder="1" applyAlignment="1">
      <alignment horizontal="center" vertical="center" shrinkToFit="1"/>
    </xf>
    <xf numFmtId="180" fontId="30" fillId="0" borderId="0" xfId="0" applyNumberFormat="1" applyFont="1" applyAlignment="1">
      <alignment vertical="center"/>
    </xf>
    <xf numFmtId="0" fontId="28" fillId="4" borderId="22" xfId="0" applyFont="1" applyFill="1" applyBorder="1" applyAlignment="1">
      <alignment horizontal="center" vertical="center"/>
    </xf>
    <xf numFmtId="0" fontId="28" fillId="0" borderId="3" xfId="0" applyFont="1" applyBorder="1" applyAlignment="1">
      <alignment horizontal="center" vertical="center" wrapText="1"/>
    </xf>
    <xf numFmtId="38" fontId="28" fillId="0" borderId="3" xfId="1" applyFont="1" applyFill="1" applyBorder="1" applyAlignment="1" applyProtection="1">
      <alignment vertical="center"/>
      <protection locked="0"/>
    </xf>
    <xf numFmtId="0" fontId="28" fillId="0" borderId="13" xfId="0" applyFont="1" applyBorder="1" applyAlignment="1">
      <alignment horizontal="center" vertical="center"/>
    </xf>
    <xf numFmtId="38" fontId="28" fillId="0" borderId="15" xfId="1" applyFont="1" applyFill="1" applyBorder="1" applyAlignment="1" applyProtection="1">
      <alignment vertical="center"/>
      <protection locked="0"/>
    </xf>
    <xf numFmtId="180" fontId="32" fillId="0" borderId="15" xfId="0" applyNumberFormat="1" applyFont="1" applyFill="1" applyBorder="1" applyAlignment="1">
      <alignment vertical="center"/>
    </xf>
    <xf numFmtId="0" fontId="33" fillId="0" borderId="0" xfId="0" applyFont="1" applyAlignment="1">
      <alignment vertical="center"/>
    </xf>
    <xf numFmtId="0" fontId="0" fillId="4" borderId="16" xfId="0" applyFill="1" applyBorder="1" applyAlignment="1">
      <alignment horizontal="center" vertical="center"/>
    </xf>
    <xf numFmtId="0" fontId="0" fillId="3" borderId="0" xfId="0" applyFill="1"/>
    <xf numFmtId="0" fontId="0" fillId="3" borderId="0" xfId="0" applyFont="1" applyFill="1"/>
    <xf numFmtId="0" fontId="12" fillId="3" borderId="7" xfId="0" applyFont="1" applyFill="1" applyBorder="1" applyAlignment="1">
      <alignment horizontal="left" vertical="top"/>
    </xf>
    <xf numFmtId="0" fontId="12" fillId="3" borderId="0" xfId="0" applyFont="1" applyFill="1" applyBorder="1" applyAlignment="1">
      <alignment horizontal="left" vertical="top"/>
    </xf>
    <xf numFmtId="0" fontId="16" fillId="2" borderId="7"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16" fillId="2" borderId="6" xfId="0" applyFont="1" applyFill="1" applyBorder="1" applyAlignment="1">
      <alignment horizontal="center" vertical="center" wrapText="1"/>
    </xf>
    <xf numFmtId="0" fontId="0" fillId="4" borderId="3" xfId="0" applyFill="1" applyBorder="1" applyAlignment="1">
      <alignment horizontal="center" vertical="center"/>
    </xf>
    <xf numFmtId="0" fontId="0" fillId="4" borderId="2" xfId="0" applyFill="1" applyBorder="1" applyAlignment="1">
      <alignment horizontal="center" vertical="center"/>
    </xf>
    <xf numFmtId="3" fontId="0" fillId="4" borderId="2" xfId="0" applyNumberFormat="1" applyFill="1" applyBorder="1" applyAlignment="1">
      <alignment horizontal="right" vertical="center"/>
    </xf>
    <xf numFmtId="0" fontId="0" fillId="2" borderId="0" xfId="0" applyFill="1" applyBorder="1" applyAlignment="1">
      <alignment horizontal="right" vertical="center"/>
    </xf>
    <xf numFmtId="0" fontId="0" fillId="2" borderId="1" xfId="0" applyFill="1" applyBorder="1" applyAlignment="1">
      <alignment horizontal="center" vertical="center"/>
    </xf>
    <xf numFmtId="3" fontId="0" fillId="4" borderId="24" xfId="0" applyNumberFormat="1" applyFill="1" applyBorder="1" applyAlignment="1">
      <alignment horizontal="right" vertical="center"/>
    </xf>
    <xf numFmtId="3" fontId="0" fillId="4" borderId="0" xfId="0" applyNumberFormat="1" applyFill="1" applyBorder="1" applyAlignment="1">
      <alignment horizontal="right" vertical="center"/>
    </xf>
    <xf numFmtId="3" fontId="0" fillId="4" borderId="23" xfId="0" applyNumberFormat="1" applyFill="1" applyBorder="1" applyAlignment="1">
      <alignment horizontal="right" vertical="center"/>
    </xf>
    <xf numFmtId="0" fontId="0" fillId="2" borderId="3" xfId="0" applyFill="1" applyBorder="1" applyAlignment="1">
      <alignment horizontal="center" vertical="center" wrapText="1"/>
    </xf>
    <xf numFmtId="0" fontId="0" fillId="2" borderId="16" xfId="0" applyFill="1" applyBorder="1" applyAlignment="1">
      <alignment horizontal="center" vertical="center"/>
    </xf>
    <xf numFmtId="0" fontId="16" fillId="2" borderId="4" xfId="0" applyFont="1" applyFill="1" applyBorder="1" applyAlignment="1">
      <alignment horizontal="left" vertical="center" wrapText="1"/>
    </xf>
    <xf numFmtId="0" fontId="16" fillId="2" borderId="5" xfId="0" applyFont="1" applyFill="1" applyBorder="1" applyAlignment="1">
      <alignment horizontal="left" vertical="center" wrapText="1"/>
    </xf>
    <xf numFmtId="0" fontId="16" fillId="2" borderId="6" xfId="0" applyFont="1" applyFill="1" applyBorder="1" applyAlignment="1">
      <alignment horizontal="left" vertical="center" wrapText="1"/>
    </xf>
    <xf numFmtId="0" fontId="0" fillId="2" borderId="16" xfId="0" applyFill="1" applyBorder="1" applyAlignment="1">
      <alignment horizontal="center" vertical="center" wrapText="1"/>
    </xf>
    <xf numFmtId="3" fontId="25" fillId="2" borderId="30" xfId="0" applyNumberFormat="1" applyFont="1" applyFill="1" applyBorder="1" applyAlignment="1">
      <alignment horizontal="right" vertical="center"/>
    </xf>
    <xf numFmtId="3" fontId="25" fillId="2" borderId="31" xfId="0" applyNumberFormat="1" applyFont="1" applyFill="1" applyBorder="1" applyAlignment="1">
      <alignment horizontal="right" vertical="center"/>
    </xf>
    <xf numFmtId="0" fontId="0" fillId="2" borderId="3" xfId="0" applyFill="1" applyBorder="1" applyAlignment="1">
      <alignment horizontal="center" vertical="center"/>
    </xf>
    <xf numFmtId="0" fontId="0" fillId="2" borderId="2" xfId="0" applyFill="1" applyBorder="1" applyAlignment="1">
      <alignment horizontal="center" vertical="center"/>
    </xf>
    <xf numFmtId="0" fontId="29" fillId="0" borderId="0" xfId="0" applyFont="1" applyAlignment="1">
      <alignment horizontal="center" vertical="center"/>
    </xf>
    <xf numFmtId="0" fontId="31" fillId="0" borderId="0" xfId="0" applyFont="1" applyAlignment="1">
      <alignment horizontal="left" vertical="center" wrapText="1"/>
    </xf>
    <xf numFmtId="0" fontId="31" fillId="0" borderId="0" xfId="0" applyFont="1" applyAlignment="1">
      <alignment horizontal="left" vertical="center"/>
    </xf>
  </cellXfs>
  <cellStyles count="2">
    <cellStyle name="桁区切り" xfId="1" builtinId="6"/>
    <cellStyle name="標準"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12</xdr:col>
      <xdr:colOff>474009</xdr:colOff>
      <xdr:row>2</xdr:row>
      <xdr:rowOff>7764</xdr:rowOff>
    </xdr:from>
    <xdr:to>
      <xdr:col>22</xdr:col>
      <xdr:colOff>955862</xdr:colOff>
      <xdr:row>44</xdr:row>
      <xdr:rowOff>73399</xdr:rowOff>
    </xdr:to>
    <xdr:sp macro="" textlink="">
      <xdr:nvSpPr>
        <xdr:cNvPr id="4" name="メモ 3"/>
        <xdr:cNvSpPr/>
      </xdr:nvSpPr>
      <xdr:spPr>
        <a:xfrm>
          <a:off x="8198784" y="550689"/>
          <a:ext cx="6663578" cy="9619210"/>
        </a:xfrm>
        <a:prstGeom prst="foldedCorner">
          <a:avLst>
            <a:gd name="adj" fmla="val 0"/>
          </a:avLst>
        </a:prstGeom>
        <a:solidFill>
          <a:srgbClr val="FF0000">
            <a:alpha val="0"/>
          </a:srgb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900"/>
            </a:lnSpc>
          </a:pPr>
          <a:r>
            <a:rPr kumimoji="1" lang="en-US" altLang="ja-JP" sz="1600" b="1">
              <a:solidFill>
                <a:sysClr val="windowText" lastClr="000000"/>
              </a:solidFill>
              <a:latin typeface="MS UI Gothic" panose="020B0600070205080204" pitchFamily="50" charset="-128"/>
              <a:ea typeface="MS UI Gothic" panose="020B0600070205080204" pitchFamily="50" charset="-128"/>
            </a:rPr>
            <a:t>【</a:t>
          </a:r>
          <a:r>
            <a:rPr kumimoji="1" lang="ja-JP" altLang="en-US" sz="1600" b="1">
              <a:solidFill>
                <a:sysClr val="windowText" lastClr="000000"/>
              </a:solidFill>
              <a:latin typeface="MS UI Gothic" panose="020B0600070205080204" pitchFamily="50" charset="-128"/>
              <a:ea typeface="MS UI Gothic" panose="020B0600070205080204" pitchFamily="50" charset="-128"/>
            </a:rPr>
            <a:t>この概算シートの使い方</a:t>
          </a:r>
          <a:r>
            <a:rPr kumimoji="1" lang="en-US" altLang="ja-JP" sz="1600" b="1">
              <a:solidFill>
                <a:sysClr val="windowText" lastClr="000000"/>
              </a:solidFill>
              <a:latin typeface="MS UI Gothic" panose="020B0600070205080204" pitchFamily="50" charset="-128"/>
              <a:ea typeface="MS UI Gothic" panose="020B0600070205080204" pitchFamily="50" charset="-128"/>
            </a:rPr>
            <a:t>】</a:t>
          </a:r>
        </a:p>
        <a:p>
          <a:pPr algn="l">
            <a:lnSpc>
              <a:spcPts val="1400"/>
            </a:lnSpc>
          </a:pPr>
          <a:r>
            <a:rPr kumimoji="1" lang="ja-JP" altLang="en-US" sz="1200">
              <a:solidFill>
                <a:sysClr val="windowText" lastClr="000000"/>
              </a:solidFill>
              <a:latin typeface="MS UI Gothic" panose="020B0600070205080204" pitchFamily="50" charset="-128"/>
              <a:ea typeface="MS UI Gothic" panose="020B0600070205080204" pitchFamily="50" charset="-128"/>
            </a:rPr>
            <a:t>○この概算</a:t>
          </a:r>
          <a:r>
            <a:rPr kumimoji="1" lang="ja-JP" altLang="en-US" sz="1200">
              <a:solidFill>
                <a:sysClr val="windowText" lastClr="000000"/>
              </a:solidFill>
              <a:latin typeface="MS UI Gothic" panose="020B0600070205080204" pitchFamily="50" charset="-128"/>
              <a:ea typeface="MS UI Gothic" panose="020B0600070205080204" pitchFamily="50" charset="-128"/>
              <a:cs typeface="+mn-cs"/>
            </a:rPr>
            <a:t>シートは、年間の国保税を</a:t>
          </a:r>
          <a:r>
            <a:rPr kumimoji="1" lang="ja-JP" altLang="en-US" sz="1200" u="sng">
              <a:solidFill>
                <a:sysClr val="windowText" lastClr="000000"/>
              </a:solidFill>
              <a:latin typeface="MS UI Gothic" panose="020B0600070205080204" pitchFamily="50" charset="-128"/>
              <a:ea typeface="MS UI Gothic" panose="020B0600070205080204" pitchFamily="50" charset="-128"/>
              <a:cs typeface="+mn-cs"/>
            </a:rPr>
            <a:t>概算するため</a:t>
          </a:r>
          <a:r>
            <a:rPr kumimoji="1" lang="ja-JP" altLang="en-US" sz="1200">
              <a:solidFill>
                <a:sysClr val="windowText" lastClr="000000"/>
              </a:solidFill>
              <a:latin typeface="MS UI Gothic" panose="020B0600070205080204" pitchFamily="50" charset="-128"/>
              <a:ea typeface="MS UI Gothic" panose="020B0600070205080204" pitchFamily="50" charset="-128"/>
              <a:cs typeface="+mn-cs"/>
            </a:rPr>
            <a:t>に作成しています。</a:t>
          </a:r>
          <a:endParaRPr kumimoji="1" lang="en-US" altLang="ja-JP" sz="1200">
            <a:solidFill>
              <a:sysClr val="windowText" lastClr="000000"/>
            </a:solidFill>
            <a:latin typeface="MS UI Gothic" panose="020B0600070205080204" pitchFamily="50" charset="-128"/>
            <a:ea typeface="MS UI Gothic" panose="020B0600070205080204" pitchFamily="50" charset="-128"/>
            <a:cs typeface="+mn-cs"/>
          </a:endParaRPr>
        </a:p>
        <a:p>
          <a:pPr>
            <a:lnSpc>
              <a:spcPts val="1400"/>
            </a:lnSpc>
          </a:pPr>
          <a:r>
            <a:rPr kumimoji="1" lang="ja-JP" altLang="ja-JP" sz="1200">
              <a:solidFill>
                <a:sysClr val="windowText" lastClr="000000"/>
              </a:solidFill>
              <a:latin typeface="MS UI Gothic" panose="020B0600070205080204" pitchFamily="50" charset="-128"/>
              <a:ea typeface="MS UI Gothic" panose="020B0600070205080204" pitchFamily="50" charset="-128"/>
              <a:cs typeface="+mn-cs"/>
            </a:rPr>
            <a:t>○低所得などを理由とした保険税の軽減（下記表参照）</a:t>
          </a:r>
          <a:r>
            <a:rPr kumimoji="1" lang="ja-JP" altLang="en-US" sz="1200">
              <a:solidFill>
                <a:sysClr val="windowText" lastClr="000000"/>
              </a:solidFill>
              <a:latin typeface="MS UI Gothic" panose="020B0600070205080204" pitchFamily="50" charset="-128"/>
              <a:ea typeface="MS UI Gothic" panose="020B0600070205080204" pitchFamily="50" charset="-128"/>
              <a:cs typeface="+mn-cs"/>
            </a:rPr>
            <a:t>がありますが、</a:t>
          </a:r>
          <a:r>
            <a:rPr kumimoji="1" lang="ja-JP" altLang="ja-JP" sz="1200" u="sng">
              <a:solidFill>
                <a:sysClr val="windowText" lastClr="000000"/>
              </a:solidFill>
              <a:latin typeface="MS UI Gothic" panose="020B0600070205080204" pitchFamily="50" charset="-128"/>
              <a:ea typeface="MS UI Gothic" panose="020B0600070205080204" pitchFamily="50" charset="-128"/>
              <a:cs typeface="+mn-cs"/>
            </a:rPr>
            <a:t>このシートは、保険税の軽減を算定しません。</a:t>
          </a:r>
          <a:r>
            <a:rPr kumimoji="1" lang="ja-JP" altLang="en-US" sz="1200" u="sng">
              <a:solidFill>
                <a:sysClr val="windowText" lastClr="000000"/>
              </a:solidFill>
              <a:latin typeface="MS UI Gothic" panose="020B0600070205080204" pitchFamily="50" charset="-128"/>
              <a:ea typeface="MS UI Gothic" panose="020B0600070205080204" pitchFamily="50" charset="-128"/>
              <a:cs typeface="+mn-cs"/>
            </a:rPr>
            <a:t>このため、実際の保険税と差額が発生することがありますので、目安としてご利用ください。</a:t>
          </a:r>
          <a:endParaRPr kumimoji="1" lang="en-US" altLang="ja-JP" sz="1200" u="sng">
            <a:solidFill>
              <a:sysClr val="windowText" lastClr="000000"/>
            </a:solidFill>
            <a:latin typeface="MS UI Gothic" panose="020B0600070205080204" pitchFamily="50" charset="-128"/>
            <a:ea typeface="MS UI Gothic" panose="020B0600070205080204" pitchFamily="50" charset="-128"/>
            <a:cs typeface="+mn-cs"/>
          </a:endParaRPr>
        </a:p>
        <a:p>
          <a:pPr>
            <a:lnSpc>
              <a:spcPts val="1400"/>
            </a:lnSpc>
          </a:pPr>
          <a:r>
            <a:rPr kumimoji="1" lang="ja-JP" altLang="en-US" sz="1200">
              <a:solidFill>
                <a:sysClr val="windowText" lastClr="000000"/>
              </a:solidFill>
              <a:latin typeface="MS UI Gothic" panose="020B0600070205080204" pitchFamily="50" charset="-128"/>
              <a:ea typeface="MS UI Gothic" panose="020B0600070205080204" pitchFamily="50" charset="-128"/>
              <a:cs typeface="+mn-cs"/>
            </a:rPr>
            <a:t>○軽減を反映させた正確な試算をご希望の人は、市役所（国保</a:t>
          </a:r>
          <a:r>
            <a:rPr kumimoji="1" lang="ja-JP" altLang="en-US" sz="1200">
              <a:solidFill>
                <a:sysClr val="windowText" lastClr="000000"/>
              </a:solidFill>
              <a:effectLst/>
              <a:latin typeface="MS UI Gothic" panose="020B0600070205080204" pitchFamily="50" charset="-128"/>
              <a:ea typeface="MS UI Gothic" panose="020B0600070205080204" pitchFamily="50" charset="-128"/>
              <a:cs typeface="+mn-cs"/>
            </a:rPr>
            <a:t>年金課）、南北出張所、各総合事務所までお越しください。その際、身分証明書（運転免許証 等）、世帯主及び既に加入している方及び新たに加入される方の所得が分かるもの（源泉徴収票、確定申告書の控 等）をご持参ください。</a:t>
          </a:r>
          <a:endParaRPr kumimoji="1" lang="en-US" altLang="ja-JP" sz="1200">
            <a:solidFill>
              <a:sysClr val="windowText" lastClr="000000"/>
            </a:solidFill>
            <a:effectLst/>
            <a:latin typeface="MS UI Gothic" panose="020B0600070205080204" pitchFamily="50" charset="-128"/>
            <a:ea typeface="MS UI Gothic" panose="020B0600070205080204" pitchFamily="50" charset="-128"/>
            <a:cs typeface="+mn-cs"/>
          </a:endParaRPr>
        </a:p>
        <a:p>
          <a:pPr>
            <a:lnSpc>
              <a:spcPts val="1400"/>
            </a:lnSpc>
          </a:pPr>
          <a:r>
            <a:rPr kumimoji="1" lang="en-US" altLang="ja-JP" sz="1200">
              <a:solidFill>
                <a:sysClr val="windowText" lastClr="000000"/>
              </a:solidFill>
              <a:effectLst/>
              <a:latin typeface="MS UI Gothic" panose="020B0600070205080204" pitchFamily="50" charset="-128"/>
              <a:ea typeface="MS UI Gothic" panose="020B0600070205080204" pitchFamily="50" charset="-128"/>
              <a:cs typeface="+mn-cs"/>
            </a:rPr>
            <a:t>※</a:t>
          </a:r>
          <a:r>
            <a:rPr kumimoji="1" lang="ja-JP" altLang="en-US" sz="1200">
              <a:solidFill>
                <a:sysClr val="windowText" lastClr="000000"/>
              </a:solidFill>
              <a:effectLst/>
              <a:latin typeface="MS UI Gothic" panose="020B0600070205080204" pitchFamily="50" charset="-128"/>
              <a:ea typeface="MS UI Gothic" panose="020B0600070205080204" pitchFamily="50" charset="-128"/>
              <a:cs typeface="+mn-cs"/>
            </a:rPr>
            <a:t>電話等による金額の回答は行っておりません。</a:t>
          </a:r>
          <a:endParaRPr lang="ja-JP" altLang="ja-JP" sz="1200">
            <a:solidFill>
              <a:sysClr val="windowText" lastClr="000000"/>
            </a:solidFill>
            <a:effectLst/>
            <a:latin typeface="MS UI Gothic" panose="020B0600070205080204" pitchFamily="50" charset="-128"/>
            <a:ea typeface="MS UI Gothic" panose="020B0600070205080204" pitchFamily="50" charset="-128"/>
          </a:endParaRPr>
        </a:p>
        <a:p>
          <a:pPr algn="l">
            <a:lnSpc>
              <a:spcPts val="1300"/>
            </a:lnSpc>
          </a:pPr>
          <a:endParaRPr kumimoji="1" lang="en-US" altLang="ja-JP" sz="1050">
            <a:solidFill>
              <a:sysClr val="windowText" lastClr="000000"/>
            </a:solidFill>
            <a:latin typeface="MS UI Gothic" panose="020B0600070205080204" pitchFamily="50" charset="-128"/>
            <a:ea typeface="MS UI Gothic" panose="020B0600070205080204" pitchFamily="50" charset="-128"/>
          </a:endParaRPr>
        </a:p>
        <a:p>
          <a:pPr marL="0" indent="0" algn="l">
            <a:lnSpc>
              <a:spcPts val="1900"/>
            </a:lnSpc>
          </a:pPr>
          <a:r>
            <a:rPr kumimoji="1" lang="en-US" altLang="ja-JP" sz="1600" b="1">
              <a:solidFill>
                <a:sysClr val="windowText" lastClr="000000"/>
              </a:solidFill>
              <a:latin typeface="MS UI Gothic" panose="020B0600070205080204" pitchFamily="50" charset="-128"/>
              <a:ea typeface="MS UI Gothic" panose="020B0600070205080204" pitchFamily="50" charset="-128"/>
              <a:cs typeface="+mn-cs"/>
            </a:rPr>
            <a:t>【</a:t>
          </a:r>
          <a:r>
            <a:rPr kumimoji="1" lang="ja-JP" altLang="en-US" sz="1600" b="1">
              <a:solidFill>
                <a:sysClr val="windowText" lastClr="000000"/>
              </a:solidFill>
              <a:latin typeface="MS UI Gothic" panose="020B0600070205080204" pitchFamily="50" charset="-128"/>
              <a:ea typeface="MS UI Gothic" panose="020B0600070205080204" pitchFamily="50" charset="-128"/>
              <a:cs typeface="+mn-cs"/>
            </a:rPr>
            <a:t>入力方法</a:t>
          </a:r>
          <a:r>
            <a:rPr kumimoji="1" lang="en-US" altLang="ja-JP" sz="1600" b="1">
              <a:solidFill>
                <a:sysClr val="windowText" lastClr="000000"/>
              </a:solidFill>
              <a:latin typeface="MS UI Gothic" panose="020B0600070205080204" pitchFamily="50" charset="-128"/>
              <a:ea typeface="MS UI Gothic" panose="020B0600070205080204" pitchFamily="50" charset="-128"/>
              <a:cs typeface="+mn-cs"/>
            </a:rPr>
            <a:t>】</a:t>
          </a:r>
        </a:p>
        <a:p>
          <a:pPr algn="l">
            <a:lnSpc>
              <a:spcPts val="1400"/>
            </a:lnSpc>
          </a:pPr>
          <a:r>
            <a:rPr kumimoji="1" lang="ja-JP" altLang="en-US" sz="1200">
              <a:solidFill>
                <a:sysClr val="windowText" lastClr="000000"/>
              </a:solidFill>
              <a:latin typeface="MS UI Gothic" panose="020B0600070205080204" pitchFamily="50" charset="-128"/>
              <a:ea typeface="MS UI Gothic" panose="020B0600070205080204" pitchFamily="50" charset="-128"/>
            </a:rPr>
            <a:t>○「黄色いセル」に必要事項を入力してください。</a:t>
          </a:r>
          <a:endParaRPr kumimoji="1" lang="en-US" altLang="ja-JP" sz="1200">
            <a:solidFill>
              <a:sysClr val="windowText" lastClr="000000"/>
            </a:solidFill>
            <a:latin typeface="MS UI Gothic" panose="020B0600070205080204" pitchFamily="50" charset="-128"/>
            <a:ea typeface="MS UI Gothic" panose="020B0600070205080204" pitchFamily="50" charset="-128"/>
          </a:endParaRPr>
        </a:p>
        <a:p>
          <a:pPr marL="0" indent="0" algn="l">
            <a:lnSpc>
              <a:spcPts val="1400"/>
            </a:lnSpc>
          </a:pPr>
          <a:r>
            <a:rPr kumimoji="1" lang="ja-JP" altLang="en-US" sz="1200">
              <a:solidFill>
                <a:sysClr val="windowText" lastClr="000000"/>
              </a:solidFill>
              <a:latin typeface="MS UI Gothic" panose="020B0600070205080204" pitchFamily="50" charset="-128"/>
              <a:ea typeface="MS UI Gothic" panose="020B0600070205080204" pitchFamily="50" charset="-128"/>
            </a:rPr>
            <a:t>○年度内に</a:t>
          </a:r>
          <a:r>
            <a:rPr kumimoji="1" lang="en-US" altLang="ja-JP" sz="1200">
              <a:solidFill>
                <a:sysClr val="windowText" lastClr="000000"/>
              </a:solidFill>
              <a:latin typeface="MS UI Gothic" panose="020B0600070205080204" pitchFamily="50" charset="-128"/>
              <a:ea typeface="MS UI Gothic" panose="020B0600070205080204" pitchFamily="50" charset="-128"/>
            </a:rPr>
            <a:t>40</a:t>
          </a:r>
          <a:r>
            <a:rPr kumimoji="1" lang="ja-JP" altLang="en-US" sz="1200">
              <a:solidFill>
                <a:sysClr val="windowText" lastClr="000000"/>
              </a:solidFill>
              <a:latin typeface="MS UI Gothic" panose="020B0600070205080204" pitchFamily="50" charset="-128"/>
              <a:ea typeface="MS UI Gothic" panose="020B0600070205080204" pitchFamily="50" charset="-128"/>
            </a:rPr>
            <a:t>歳を</a:t>
          </a:r>
          <a:r>
            <a:rPr kumimoji="1" lang="ja-JP" altLang="en-US" sz="1200">
              <a:solidFill>
                <a:sysClr val="windowText" lastClr="000000"/>
              </a:solidFill>
              <a:latin typeface="MS UI Gothic" panose="020B0600070205080204" pitchFamily="50" charset="-128"/>
              <a:ea typeface="MS UI Gothic" panose="020B0600070205080204" pitchFamily="50" charset="-128"/>
              <a:cs typeface="+mn-cs"/>
            </a:rPr>
            <a:t>迎える人は、年齢を「</a:t>
          </a:r>
          <a:r>
            <a:rPr kumimoji="1" lang="en-US" altLang="ja-JP" sz="1200">
              <a:solidFill>
                <a:sysClr val="windowText" lastClr="000000"/>
              </a:solidFill>
              <a:latin typeface="MS UI Gothic" panose="020B0600070205080204" pitchFamily="50" charset="-128"/>
              <a:ea typeface="MS UI Gothic" panose="020B0600070205080204" pitchFamily="50" charset="-128"/>
              <a:cs typeface="+mn-cs"/>
            </a:rPr>
            <a:t>40</a:t>
          </a:r>
          <a:r>
            <a:rPr kumimoji="1" lang="ja-JP" altLang="en-US" sz="1200">
              <a:solidFill>
                <a:sysClr val="windowText" lastClr="000000"/>
              </a:solidFill>
              <a:latin typeface="MS UI Gothic" panose="020B0600070205080204" pitchFamily="50" charset="-128"/>
              <a:ea typeface="MS UI Gothic" panose="020B0600070205080204" pitchFamily="50" charset="-128"/>
              <a:cs typeface="+mn-cs"/>
            </a:rPr>
            <a:t>歳」と入力してください。</a:t>
          </a:r>
          <a:endParaRPr kumimoji="1" lang="en-US" altLang="ja-JP" sz="1200">
            <a:solidFill>
              <a:sysClr val="windowText" lastClr="000000"/>
            </a:solidFill>
            <a:latin typeface="MS UI Gothic" panose="020B0600070205080204" pitchFamily="50" charset="-128"/>
            <a:ea typeface="MS UI Gothic" panose="020B0600070205080204" pitchFamily="50" charset="-128"/>
            <a:cs typeface="+mn-cs"/>
          </a:endParaRPr>
        </a:p>
        <a:p>
          <a:pPr marL="0" indent="0" algn="l">
            <a:lnSpc>
              <a:spcPts val="1400"/>
            </a:lnSpc>
          </a:pPr>
          <a:endParaRPr kumimoji="1" lang="en-US" altLang="ja-JP" sz="1200">
            <a:solidFill>
              <a:sysClr val="windowText" lastClr="000000"/>
            </a:solidFill>
            <a:latin typeface="MS UI Gothic" panose="020B0600070205080204" pitchFamily="50" charset="-128"/>
            <a:ea typeface="MS UI Gothic" panose="020B0600070205080204" pitchFamily="50" charset="-128"/>
            <a:cs typeface="+mn-cs"/>
          </a:endParaRPr>
        </a:p>
        <a:p>
          <a:pPr marL="0" indent="0" algn="l">
            <a:lnSpc>
              <a:spcPts val="800"/>
            </a:lnSpc>
          </a:pPr>
          <a:endParaRPr kumimoji="1" lang="en-US" altLang="ja-JP" sz="700" b="1">
            <a:solidFill>
              <a:sysClr val="windowText" lastClr="000000"/>
            </a:solidFill>
            <a:latin typeface="MS UI Gothic" panose="020B0600070205080204" pitchFamily="50" charset="-128"/>
            <a:ea typeface="MS UI Gothic" panose="020B0600070205080204" pitchFamily="50" charset="-128"/>
            <a:cs typeface="+mn-cs"/>
          </a:endParaRPr>
        </a:p>
        <a:p>
          <a:pPr marL="0" indent="0" algn="l">
            <a:lnSpc>
              <a:spcPts val="1900"/>
            </a:lnSpc>
          </a:pPr>
          <a:r>
            <a:rPr kumimoji="1" lang="en-US" altLang="ja-JP" sz="1600" b="1">
              <a:solidFill>
                <a:sysClr val="windowText" lastClr="000000"/>
              </a:solidFill>
              <a:latin typeface="MS UI Gothic" panose="020B0600070205080204" pitchFamily="50" charset="-128"/>
              <a:ea typeface="MS UI Gothic" panose="020B0600070205080204" pitchFamily="50" charset="-128"/>
              <a:cs typeface="+mn-cs"/>
            </a:rPr>
            <a:t>【</a:t>
          </a:r>
          <a:r>
            <a:rPr kumimoji="1" lang="ja-JP" altLang="ja-JP" sz="1600" b="1">
              <a:solidFill>
                <a:sysClr val="windowText" lastClr="000000"/>
              </a:solidFill>
              <a:latin typeface="MS UI Gothic" panose="020B0600070205080204" pitchFamily="50" charset="-128"/>
              <a:ea typeface="MS UI Gothic" panose="020B0600070205080204" pitchFamily="50" charset="-128"/>
              <a:cs typeface="+mn-cs"/>
            </a:rPr>
            <a:t>保険税の軽減について</a:t>
          </a:r>
          <a:r>
            <a:rPr kumimoji="1" lang="en-US" altLang="ja-JP" sz="1600" b="1">
              <a:solidFill>
                <a:sysClr val="windowText" lastClr="000000"/>
              </a:solidFill>
              <a:latin typeface="MS UI Gothic" panose="020B0600070205080204" pitchFamily="50" charset="-128"/>
              <a:ea typeface="MS UI Gothic" panose="020B0600070205080204" pitchFamily="50" charset="-128"/>
              <a:cs typeface="+mn-cs"/>
            </a:rPr>
            <a:t>】</a:t>
          </a:r>
          <a:endParaRPr kumimoji="1" lang="ja-JP" altLang="ja-JP" sz="1600" b="1">
            <a:solidFill>
              <a:sysClr val="windowText" lastClr="000000"/>
            </a:solidFill>
            <a:latin typeface="MS UI Gothic" panose="020B0600070205080204" pitchFamily="50" charset="-128"/>
            <a:ea typeface="MS UI Gothic" panose="020B0600070205080204" pitchFamily="50" charset="-128"/>
            <a:cs typeface="+mn-cs"/>
          </a:endParaRPr>
        </a:p>
        <a:p>
          <a:pPr>
            <a:lnSpc>
              <a:spcPts val="1400"/>
            </a:lnSpc>
          </a:pPr>
          <a:r>
            <a:rPr kumimoji="1" lang="en-US" altLang="ja-JP" sz="1100">
              <a:solidFill>
                <a:sysClr val="windowText" lastClr="000000"/>
              </a:solidFill>
              <a:latin typeface="+mn-lt"/>
              <a:ea typeface="+mn-ea"/>
              <a:cs typeface="+mn-cs"/>
            </a:rPr>
            <a:t> </a:t>
          </a:r>
          <a:r>
            <a:rPr kumimoji="1" lang="ja-JP" altLang="ja-JP" sz="1200">
              <a:solidFill>
                <a:sysClr val="windowText" lastClr="000000"/>
              </a:solidFill>
              <a:latin typeface="MS UI Gothic" panose="020B0600070205080204" pitchFamily="50" charset="-128"/>
              <a:ea typeface="MS UI Gothic" panose="020B0600070205080204" pitchFamily="50" charset="-128"/>
              <a:cs typeface="+mn-cs"/>
            </a:rPr>
            <a:t>○</a:t>
          </a:r>
          <a:r>
            <a:rPr kumimoji="1" lang="ja-JP" altLang="en-US" sz="1200">
              <a:solidFill>
                <a:sysClr val="windowText" lastClr="000000"/>
              </a:solidFill>
              <a:latin typeface="MS UI Gothic" panose="020B0600070205080204" pitchFamily="50" charset="-128"/>
              <a:ea typeface="MS UI Gothic" panose="020B0600070205080204" pitchFamily="50" charset="-128"/>
              <a:cs typeface="+mn-cs"/>
            </a:rPr>
            <a:t>既に国保に加入している方及び新たに加入される方</a:t>
          </a:r>
          <a:r>
            <a:rPr kumimoji="1" lang="ja-JP" altLang="ja-JP" sz="1200">
              <a:solidFill>
                <a:sysClr val="windowText" lastClr="000000"/>
              </a:solidFill>
              <a:latin typeface="MS UI Gothic" panose="020B0600070205080204" pitchFamily="50" charset="-128"/>
              <a:ea typeface="MS UI Gothic" panose="020B0600070205080204" pitchFamily="50" charset="-128"/>
              <a:cs typeface="+mn-cs"/>
            </a:rPr>
            <a:t>の</a:t>
          </a:r>
          <a:r>
            <a:rPr kumimoji="1" lang="ja-JP" altLang="en-US" sz="1200">
              <a:solidFill>
                <a:sysClr val="windowText" lastClr="000000"/>
              </a:solidFill>
              <a:latin typeface="MS UI Gothic" panose="020B0600070205080204" pitchFamily="50" charset="-128"/>
              <a:ea typeface="MS UI Gothic" panose="020B0600070205080204" pitchFamily="50" charset="-128"/>
              <a:cs typeface="+mn-cs"/>
            </a:rPr>
            <a:t>“所得額合計</a:t>
          </a:r>
          <a:r>
            <a:rPr kumimoji="1" lang="ja-JP" altLang="en-US" sz="1200">
              <a:solidFill>
                <a:srgbClr val="FF0000"/>
              </a:solidFill>
              <a:latin typeface="MS UI Gothic" panose="020B0600070205080204" pitchFamily="50" charset="-128"/>
              <a:ea typeface="MS UI Gothic" panose="020B0600070205080204" pitchFamily="50" charset="-128"/>
              <a:cs typeface="+mn-cs"/>
            </a:rPr>
            <a:t>★</a:t>
          </a:r>
          <a:r>
            <a:rPr kumimoji="1" lang="ja-JP" altLang="en-US" sz="1200">
              <a:solidFill>
                <a:sysClr val="windowText" lastClr="000000"/>
              </a:solidFill>
              <a:latin typeface="MS UI Gothic" panose="020B0600070205080204" pitchFamily="50" charset="-128"/>
              <a:ea typeface="MS UI Gothic" panose="020B0600070205080204" pitchFamily="50" charset="-128"/>
              <a:cs typeface="+mn-cs"/>
            </a:rPr>
            <a:t>”</a:t>
          </a:r>
          <a:r>
            <a:rPr kumimoji="1" lang="ja-JP" altLang="ja-JP" sz="1200">
              <a:solidFill>
                <a:sysClr val="windowText" lastClr="000000"/>
              </a:solidFill>
              <a:latin typeface="MS UI Gothic" panose="020B0600070205080204" pitchFamily="50" charset="-128"/>
              <a:ea typeface="MS UI Gothic" panose="020B0600070205080204" pitchFamily="50" charset="-128"/>
              <a:cs typeface="+mn-cs"/>
            </a:rPr>
            <a:t>により、</a:t>
          </a:r>
          <a:r>
            <a:rPr kumimoji="1" lang="ja-JP" altLang="en-US" sz="1200">
              <a:solidFill>
                <a:sysClr val="windowText" lastClr="000000"/>
              </a:solidFill>
              <a:latin typeface="MS UI Gothic" panose="020B0600070205080204" pitchFamily="50" charset="-128"/>
              <a:ea typeface="MS UI Gothic" panose="020B0600070205080204" pitchFamily="50" charset="-128"/>
              <a:cs typeface="+mn-cs"/>
            </a:rPr>
            <a:t>「</a:t>
          </a:r>
          <a:r>
            <a:rPr kumimoji="1" lang="ja-JP" altLang="ja-JP" sz="1200">
              <a:solidFill>
                <a:sysClr val="windowText" lastClr="000000"/>
              </a:solidFill>
              <a:latin typeface="MS UI Gothic" pitchFamily="50" charset="-128"/>
              <a:ea typeface="MS UI Gothic" pitchFamily="50" charset="-128"/>
              <a:cs typeface="+mn-cs"/>
            </a:rPr>
            <a:t>均等割（ </a:t>
          </a:r>
          <a:r>
            <a:rPr kumimoji="1" lang="en-US" altLang="ja-JP" sz="1200">
              <a:solidFill>
                <a:sysClr val="windowText" lastClr="000000"/>
              </a:solidFill>
              <a:latin typeface="MS UI Gothic" pitchFamily="50" charset="-128"/>
              <a:ea typeface="MS UI Gothic" pitchFamily="50" charset="-128"/>
              <a:cs typeface="+mn-cs"/>
            </a:rPr>
            <a:t>B </a:t>
          </a:r>
          <a:r>
            <a:rPr kumimoji="1" lang="ja-JP" altLang="en-US" sz="1200">
              <a:solidFill>
                <a:sysClr val="windowText" lastClr="000000"/>
              </a:solidFill>
              <a:latin typeface="MS UI Gothic" pitchFamily="50" charset="-128"/>
              <a:ea typeface="MS UI Gothic" pitchFamily="50" charset="-128"/>
              <a:cs typeface="+mn-cs"/>
            </a:rPr>
            <a:t>、</a:t>
          </a:r>
          <a:r>
            <a:rPr kumimoji="1" lang="en-US" altLang="ja-JP" sz="1200">
              <a:solidFill>
                <a:sysClr val="windowText" lastClr="000000"/>
              </a:solidFill>
              <a:latin typeface="MS UI Gothic" pitchFamily="50" charset="-128"/>
              <a:ea typeface="MS UI Gothic" pitchFamily="50" charset="-128"/>
              <a:cs typeface="+mn-cs"/>
            </a:rPr>
            <a:t>E</a:t>
          </a:r>
          <a:r>
            <a:rPr kumimoji="1" lang="ja-JP" altLang="en-US" sz="1200">
              <a:solidFill>
                <a:sysClr val="windowText" lastClr="000000"/>
              </a:solidFill>
              <a:latin typeface="MS UI Gothic" pitchFamily="50" charset="-128"/>
              <a:ea typeface="MS UI Gothic" pitchFamily="50" charset="-128"/>
              <a:cs typeface="+mn-cs"/>
            </a:rPr>
            <a:t>、</a:t>
          </a:r>
          <a:r>
            <a:rPr kumimoji="1" lang="en-US" altLang="ja-JP" sz="1200">
              <a:solidFill>
                <a:sysClr val="windowText" lastClr="000000"/>
              </a:solidFill>
              <a:latin typeface="MS UI Gothic" pitchFamily="50" charset="-128"/>
              <a:ea typeface="MS UI Gothic" pitchFamily="50" charset="-128"/>
              <a:cs typeface="+mn-cs"/>
            </a:rPr>
            <a:t>G </a:t>
          </a:r>
          <a:r>
            <a:rPr kumimoji="1" lang="ja-JP" altLang="ja-JP" sz="1200">
              <a:solidFill>
                <a:sysClr val="windowText" lastClr="000000"/>
              </a:solidFill>
              <a:latin typeface="MS UI Gothic" pitchFamily="50" charset="-128"/>
              <a:ea typeface="MS UI Gothic" pitchFamily="50" charset="-128"/>
              <a:cs typeface="+mn-cs"/>
            </a:rPr>
            <a:t>）</a:t>
          </a:r>
          <a:r>
            <a:rPr kumimoji="1" lang="ja-JP" altLang="en-US" sz="1200">
              <a:solidFill>
                <a:sysClr val="windowText" lastClr="000000"/>
              </a:solidFill>
              <a:latin typeface="MS UI Gothic" pitchFamily="50" charset="-128"/>
              <a:ea typeface="MS UI Gothic" pitchFamily="50" charset="-128"/>
              <a:cs typeface="+mn-cs"/>
            </a:rPr>
            <a:t>」と「</a:t>
          </a:r>
          <a:r>
            <a:rPr kumimoji="1" lang="ja-JP" altLang="ja-JP" sz="1200">
              <a:solidFill>
                <a:sysClr val="windowText" lastClr="000000"/>
              </a:solidFill>
              <a:latin typeface="MS UI Gothic" pitchFamily="50" charset="-128"/>
              <a:ea typeface="MS UI Gothic" pitchFamily="50" charset="-128"/>
              <a:cs typeface="+mn-cs"/>
            </a:rPr>
            <a:t>平等割（ </a:t>
          </a:r>
          <a:r>
            <a:rPr kumimoji="1" lang="en-US" altLang="ja-JP" sz="1200">
              <a:solidFill>
                <a:sysClr val="windowText" lastClr="000000"/>
              </a:solidFill>
              <a:latin typeface="MS UI Gothic" pitchFamily="50" charset="-128"/>
              <a:ea typeface="MS UI Gothic" pitchFamily="50" charset="-128"/>
              <a:cs typeface="+mn-cs"/>
            </a:rPr>
            <a:t>C</a:t>
          </a:r>
          <a:r>
            <a:rPr kumimoji="1" lang="ja-JP" altLang="ja-JP" sz="1200">
              <a:solidFill>
                <a:sysClr val="windowText" lastClr="000000"/>
              </a:solidFill>
              <a:latin typeface="MS UI Gothic" pitchFamily="50" charset="-128"/>
              <a:ea typeface="MS UI Gothic" pitchFamily="50" charset="-128"/>
              <a:cs typeface="+mn-cs"/>
            </a:rPr>
            <a:t> </a:t>
          </a:r>
          <a:r>
            <a:rPr kumimoji="1" lang="en-US" altLang="ja-JP" sz="1200">
              <a:solidFill>
                <a:sysClr val="windowText" lastClr="000000"/>
              </a:solidFill>
              <a:latin typeface="MS UI Gothic" pitchFamily="50" charset="-128"/>
              <a:ea typeface="MS UI Gothic" pitchFamily="50" charset="-128"/>
              <a:cs typeface="+mn-cs"/>
            </a:rPr>
            <a:t>)</a:t>
          </a:r>
          <a:r>
            <a:rPr kumimoji="1" lang="ja-JP" altLang="ja-JP" sz="1200">
              <a:solidFill>
                <a:sysClr val="windowText" lastClr="000000"/>
              </a:solidFill>
              <a:latin typeface="MS UI Gothic" pitchFamily="50" charset="-128"/>
              <a:ea typeface="MS UI Gothic" pitchFamily="50" charset="-128"/>
              <a:cs typeface="+mn-cs"/>
            </a:rPr>
            <a:t>」が軽減される場合があります。</a:t>
          </a:r>
          <a:endParaRPr kumimoji="1" lang="en-US" altLang="ja-JP" sz="1200">
            <a:solidFill>
              <a:sysClr val="windowText" lastClr="000000"/>
            </a:solidFill>
            <a:latin typeface="MS UI Gothic" pitchFamily="50" charset="-128"/>
            <a:ea typeface="MS UI Gothic" pitchFamily="50" charset="-128"/>
            <a:cs typeface="+mn-cs"/>
          </a:endParaRPr>
        </a:p>
        <a:p>
          <a:pPr>
            <a:lnSpc>
              <a:spcPts val="1400"/>
            </a:lnSpc>
          </a:pPr>
          <a:r>
            <a:rPr kumimoji="1" lang="ja-JP" altLang="en-US" sz="1200" baseline="0">
              <a:solidFill>
                <a:sysClr val="windowText" lastClr="000000"/>
              </a:solidFill>
              <a:latin typeface="MS UI Gothic" pitchFamily="50" charset="-128"/>
              <a:ea typeface="MS UI Gothic" pitchFamily="50" charset="-128"/>
              <a:cs typeface="+mn-cs"/>
            </a:rPr>
            <a:t> </a:t>
          </a:r>
          <a:r>
            <a:rPr kumimoji="1" lang="en-US" altLang="ja-JP" sz="1200">
              <a:solidFill>
                <a:sysClr val="windowText" lastClr="000000"/>
              </a:solidFill>
              <a:latin typeface="MS UI Gothic" pitchFamily="50" charset="-128"/>
              <a:ea typeface="MS UI Gothic" pitchFamily="50" charset="-128"/>
              <a:cs typeface="+mn-cs"/>
            </a:rPr>
            <a:t>※</a:t>
          </a:r>
          <a:r>
            <a:rPr kumimoji="1" lang="ja-JP" altLang="en-US" sz="1200">
              <a:solidFill>
                <a:sysClr val="windowText" lastClr="000000"/>
              </a:solidFill>
              <a:latin typeface="MS UI Gothic" pitchFamily="50" charset="-128"/>
              <a:ea typeface="MS UI Gothic" pitchFamily="50" charset="-128"/>
              <a:cs typeface="+mn-cs"/>
            </a:rPr>
            <a:t>左表中の既に加入している方及び新たに加入される方に“世帯主”が含まれない場合は、</a:t>
          </a:r>
          <a:r>
            <a:rPr kumimoji="1" lang="ja-JP" altLang="en-US" sz="1200" u="sng">
              <a:solidFill>
                <a:srgbClr val="FF0000"/>
              </a:solidFill>
              <a:latin typeface="MS UI Gothic" pitchFamily="50" charset="-128"/>
              <a:ea typeface="MS UI Gothic" pitchFamily="50" charset="-128"/>
              <a:cs typeface="+mn-cs"/>
            </a:rPr>
            <a:t>★</a:t>
          </a:r>
          <a:r>
            <a:rPr kumimoji="1" lang="ja-JP" altLang="en-US" sz="1200" u="sng">
              <a:solidFill>
                <a:sysClr val="windowText" lastClr="000000"/>
              </a:solidFill>
              <a:latin typeface="MS UI Gothic" pitchFamily="50" charset="-128"/>
              <a:ea typeface="MS UI Gothic" pitchFamily="50" charset="-128"/>
              <a:cs typeface="+mn-cs"/>
            </a:rPr>
            <a:t>に世帯主の所得を加えて</a:t>
          </a:r>
          <a:r>
            <a:rPr kumimoji="1" lang="ja-JP" altLang="en-US" sz="1200">
              <a:solidFill>
                <a:sysClr val="windowText" lastClr="000000"/>
              </a:solidFill>
              <a:latin typeface="MS UI Gothic" pitchFamily="50" charset="-128"/>
              <a:ea typeface="MS UI Gothic" pitchFamily="50" charset="-128"/>
              <a:cs typeface="+mn-cs"/>
            </a:rPr>
            <a:t>ください。</a:t>
          </a:r>
          <a:endParaRPr kumimoji="1" lang="en-US" altLang="ja-JP" sz="1200">
            <a:solidFill>
              <a:sysClr val="windowText" lastClr="000000"/>
            </a:solidFill>
            <a:latin typeface="MS UI Gothic" pitchFamily="50" charset="-128"/>
            <a:ea typeface="MS UI Gothic" pitchFamily="50" charset="-128"/>
            <a:cs typeface="+mn-cs"/>
          </a:endParaRPr>
        </a:p>
        <a:p>
          <a:pPr>
            <a:lnSpc>
              <a:spcPts val="1500"/>
            </a:lnSpc>
          </a:pPr>
          <a:r>
            <a:rPr kumimoji="1" lang="ja-JP" altLang="en-US" sz="1200">
              <a:solidFill>
                <a:sysClr val="windowText" lastClr="000000"/>
              </a:solidFill>
              <a:latin typeface="MS UI Gothic" pitchFamily="50" charset="-128"/>
              <a:ea typeface="MS UI Gothic" pitchFamily="50" charset="-128"/>
              <a:cs typeface="+mn-cs"/>
            </a:rPr>
            <a:t> ○</a:t>
          </a:r>
          <a:r>
            <a:rPr kumimoji="1" lang="ja-JP" altLang="en-US" sz="1200">
              <a:solidFill>
                <a:srgbClr val="FF0000"/>
              </a:solidFill>
              <a:latin typeface="MS UI Gothic" pitchFamily="50" charset="-128"/>
              <a:ea typeface="MS UI Gothic" pitchFamily="50" charset="-128"/>
              <a:cs typeface="+mn-cs"/>
            </a:rPr>
            <a:t>★</a:t>
          </a:r>
          <a:r>
            <a:rPr kumimoji="1" lang="ja-JP" altLang="en-US" sz="1200">
              <a:solidFill>
                <a:sysClr val="windowText" lastClr="000000"/>
              </a:solidFill>
              <a:latin typeface="MS UI Gothic" pitchFamily="50" charset="-128"/>
              <a:ea typeface="MS UI Gothic" pitchFamily="50" charset="-128"/>
              <a:cs typeface="+mn-cs"/>
            </a:rPr>
            <a:t>と下表を比較し、①から③に該当するかどうかご確認ください。</a:t>
          </a:r>
          <a:endParaRPr kumimoji="1" lang="en-US" altLang="ja-JP" sz="1200">
            <a:solidFill>
              <a:sysClr val="windowText" lastClr="000000"/>
            </a:solidFill>
            <a:latin typeface="MS UI Gothic" pitchFamily="50" charset="-128"/>
            <a:ea typeface="MS UI Gothic" pitchFamily="50" charset="-128"/>
            <a:cs typeface="+mn-cs"/>
          </a:endParaRPr>
        </a:p>
        <a:p>
          <a:pPr>
            <a:lnSpc>
              <a:spcPts val="1400"/>
            </a:lnSpc>
          </a:pPr>
          <a:endParaRPr kumimoji="1" lang="en-US" altLang="ja-JP" sz="1200">
            <a:solidFill>
              <a:sysClr val="windowText" lastClr="000000"/>
            </a:solidFill>
            <a:latin typeface="MS UI Gothic" pitchFamily="50" charset="-128"/>
            <a:ea typeface="MS UI Gothic" pitchFamily="50" charset="-128"/>
            <a:cs typeface="+mn-cs"/>
          </a:endParaRPr>
        </a:p>
        <a:p>
          <a:pPr>
            <a:lnSpc>
              <a:spcPts val="1500"/>
            </a:lnSpc>
          </a:pPr>
          <a:endParaRPr kumimoji="1" lang="en-US" altLang="ja-JP" sz="1200">
            <a:solidFill>
              <a:sysClr val="windowText" lastClr="000000"/>
            </a:solidFill>
            <a:latin typeface="MS UI Gothic" pitchFamily="50" charset="-128"/>
            <a:ea typeface="MS UI Gothic" pitchFamily="50" charset="-128"/>
            <a:cs typeface="+mn-cs"/>
          </a:endParaRPr>
        </a:p>
        <a:p>
          <a:pPr>
            <a:lnSpc>
              <a:spcPts val="1400"/>
            </a:lnSpc>
          </a:pPr>
          <a:endParaRPr kumimoji="1" lang="en-US" altLang="ja-JP" sz="1200">
            <a:solidFill>
              <a:sysClr val="windowText" lastClr="000000"/>
            </a:solidFill>
            <a:latin typeface="MS UI Gothic" pitchFamily="50" charset="-128"/>
            <a:ea typeface="MS UI Gothic" pitchFamily="50" charset="-128"/>
            <a:cs typeface="+mn-cs"/>
          </a:endParaRPr>
        </a:p>
        <a:p>
          <a:pPr>
            <a:lnSpc>
              <a:spcPts val="1500"/>
            </a:lnSpc>
          </a:pPr>
          <a:endParaRPr kumimoji="1" lang="en-US" altLang="ja-JP" sz="1200">
            <a:solidFill>
              <a:sysClr val="windowText" lastClr="000000"/>
            </a:solidFill>
            <a:latin typeface="MS UI Gothic" pitchFamily="50" charset="-128"/>
            <a:ea typeface="MS UI Gothic" pitchFamily="50" charset="-128"/>
            <a:cs typeface="+mn-cs"/>
          </a:endParaRPr>
        </a:p>
        <a:p>
          <a:pPr>
            <a:lnSpc>
              <a:spcPts val="1400"/>
            </a:lnSpc>
          </a:pPr>
          <a:endParaRPr kumimoji="1" lang="en-US" altLang="ja-JP" sz="1200">
            <a:solidFill>
              <a:sysClr val="windowText" lastClr="000000"/>
            </a:solidFill>
            <a:latin typeface="MS UI Gothic" pitchFamily="50" charset="-128"/>
            <a:ea typeface="MS UI Gothic" pitchFamily="50" charset="-128"/>
            <a:cs typeface="+mn-cs"/>
          </a:endParaRPr>
        </a:p>
        <a:p>
          <a:pPr>
            <a:lnSpc>
              <a:spcPts val="1500"/>
            </a:lnSpc>
          </a:pPr>
          <a:endParaRPr kumimoji="1" lang="en-US" altLang="ja-JP" sz="1200">
            <a:solidFill>
              <a:srgbClr val="FFC000"/>
            </a:solidFill>
            <a:latin typeface="MS UI Gothic" panose="020B0600070205080204" pitchFamily="50" charset="-128"/>
            <a:ea typeface="MS UI Gothic" panose="020B0600070205080204" pitchFamily="50" charset="-128"/>
            <a:cs typeface="+mn-cs"/>
          </a:endParaRPr>
        </a:p>
        <a:p>
          <a:pPr>
            <a:lnSpc>
              <a:spcPts val="1400"/>
            </a:lnSpc>
          </a:pPr>
          <a:endParaRPr kumimoji="1" lang="en-US" altLang="ja-JP" sz="1200">
            <a:solidFill>
              <a:srgbClr val="FFC000"/>
            </a:solidFill>
            <a:latin typeface="MS UI Gothic" panose="020B0600070205080204" pitchFamily="50" charset="-128"/>
            <a:ea typeface="MS UI Gothic" panose="020B0600070205080204" pitchFamily="50" charset="-128"/>
            <a:cs typeface="+mn-cs"/>
          </a:endParaRPr>
        </a:p>
        <a:p>
          <a:pPr>
            <a:lnSpc>
              <a:spcPts val="1500"/>
            </a:lnSpc>
          </a:pPr>
          <a:endParaRPr kumimoji="1" lang="en-US" altLang="ja-JP" sz="1200">
            <a:solidFill>
              <a:srgbClr val="FFC000"/>
            </a:solidFill>
            <a:latin typeface="MS UI Gothic" panose="020B0600070205080204" pitchFamily="50" charset="-128"/>
            <a:ea typeface="MS UI Gothic" panose="020B0600070205080204" pitchFamily="50" charset="-128"/>
            <a:cs typeface="+mn-cs"/>
          </a:endParaRPr>
        </a:p>
        <a:p>
          <a:pPr>
            <a:lnSpc>
              <a:spcPts val="1400"/>
            </a:lnSpc>
          </a:pPr>
          <a:endParaRPr kumimoji="1" lang="en-US" altLang="ja-JP" sz="1200">
            <a:solidFill>
              <a:sysClr val="windowText" lastClr="000000"/>
            </a:solidFill>
            <a:latin typeface="MS UI Gothic" pitchFamily="50" charset="-128"/>
            <a:ea typeface="MS UI Gothic" pitchFamily="50" charset="-128"/>
            <a:cs typeface="+mn-cs"/>
          </a:endParaRPr>
        </a:p>
        <a:p>
          <a:pPr>
            <a:lnSpc>
              <a:spcPts val="1400"/>
            </a:lnSpc>
          </a:pPr>
          <a:endParaRPr kumimoji="1" lang="en-US" altLang="ja-JP" sz="1200">
            <a:solidFill>
              <a:sysClr val="windowText" lastClr="000000"/>
            </a:solidFill>
            <a:latin typeface="MS UI Gothic" pitchFamily="50" charset="-128"/>
            <a:ea typeface="MS UI Gothic" pitchFamily="50" charset="-128"/>
            <a:cs typeface="+mn-cs"/>
          </a:endParaRPr>
        </a:p>
        <a:p>
          <a:pPr>
            <a:lnSpc>
              <a:spcPts val="1400"/>
            </a:lnSpc>
          </a:pPr>
          <a:endParaRPr kumimoji="1" lang="en-US" altLang="ja-JP" sz="1200">
            <a:solidFill>
              <a:sysClr val="windowText" lastClr="000000"/>
            </a:solidFill>
            <a:latin typeface="MS UI Gothic" pitchFamily="50" charset="-128"/>
            <a:ea typeface="MS UI Gothic" pitchFamily="50" charset="-128"/>
            <a:cs typeface="+mn-cs"/>
          </a:endParaRPr>
        </a:p>
        <a:p>
          <a:pPr>
            <a:lnSpc>
              <a:spcPts val="1400"/>
            </a:lnSpc>
          </a:pPr>
          <a:endParaRPr kumimoji="1" lang="en-US" altLang="ja-JP" sz="1200">
            <a:solidFill>
              <a:sysClr val="windowText" lastClr="000000"/>
            </a:solidFill>
            <a:latin typeface="MS UI Gothic" pitchFamily="50" charset="-128"/>
            <a:ea typeface="MS UI Gothic" pitchFamily="50" charset="-128"/>
            <a:cs typeface="+mn-cs"/>
          </a:endParaRPr>
        </a:p>
        <a:p>
          <a:pPr>
            <a:lnSpc>
              <a:spcPts val="1400"/>
            </a:lnSpc>
          </a:pPr>
          <a:endParaRPr kumimoji="1" lang="en-US" altLang="ja-JP" sz="1200">
            <a:solidFill>
              <a:sysClr val="windowText" lastClr="000000"/>
            </a:solidFill>
            <a:latin typeface="MS UI Gothic" pitchFamily="50" charset="-128"/>
            <a:ea typeface="MS UI Gothic" pitchFamily="50" charset="-128"/>
            <a:cs typeface="+mn-cs"/>
          </a:endParaRPr>
        </a:p>
        <a:p>
          <a:pPr>
            <a:lnSpc>
              <a:spcPts val="1400"/>
            </a:lnSpc>
          </a:pPr>
          <a:r>
            <a:rPr kumimoji="1" lang="ja-JP" altLang="en-US" sz="1200">
              <a:solidFill>
                <a:sysClr val="windowText" lastClr="000000"/>
              </a:solidFill>
              <a:latin typeface="MS UI Gothic" panose="020B0600070205080204" pitchFamily="50" charset="-128"/>
              <a:ea typeface="MS UI Gothic" panose="020B0600070205080204" pitchFamily="50" charset="-128"/>
              <a:cs typeface="+mn-cs"/>
            </a:rPr>
            <a:t> ○子育て世帯の経済的負担軽減の観点より、未就学児の「均等割（ Ｂ、Ｅ ）」について、２分の１が減額されます。</a:t>
          </a:r>
          <a:endParaRPr kumimoji="1" lang="en-US" altLang="ja-JP" sz="1200">
            <a:solidFill>
              <a:sysClr val="windowText" lastClr="000000"/>
            </a:solidFill>
            <a:latin typeface="MS UI Gothic" panose="020B0600070205080204" pitchFamily="50" charset="-128"/>
            <a:ea typeface="MS UI Gothic" panose="020B0600070205080204" pitchFamily="50" charset="-128"/>
            <a:cs typeface="+mn-cs"/>
          </a:endParaRPr>
        </a:p>
        <a:p>
          <a:pPr>
            <a:lnSpc>
              <a:spcPts val="1400"/>
            </a:lnSpc>
          </a:pPr>
          <a:r>
            <a:rPr kumimoji="1" lang="ja-JP" altLang="en-US" sz="1200">
              <a:solidFill>
                <a:sysClr val="windowText" lastClr="000000"/>
              </a:solidFill>
              <a:latin typeface="MS UI Gothic" panose="020B0600070205080204" pitchFamily="50" charset="-128"/>
              <a:ea typeface="MS UI Gothic" panose="020B0600070205080204" pitchFamily="50" charset="-128"/>
              <a:cs typeface="+mn-cs"/>
            </a:rPr>
            <a:t>　　なお、上記軽減（７・５・２割）が適用された世帯は、軽減後の未就学児の均等割額が２分の１に減額されます。</a:t>
          </a:r>
          <a:endParaRPr kumimoji="1" lang="en-US" altLang="ja-JP" sz="1200">
            <a:solidFill>
              <a:sysClr val="windowText" lastClr="000000"/>
            </a:solidFill>
            <a:latin typeface="MS UI Gothic" panose="020B0600070205080204" pitchFamily="50" charset="-128"/>
            <a:ea typeface="MS UI Gothic" panose="020B0600070205080204" pitchFamily="50" charset="-128"/>
            <a:cs typeface="+mn-cs"/>
          </a:endParaRPr>
        </a:p>
        <a:p>
          <a:pPr>
            <a:lnSpc>
              <a:spcPts val="1400"/>
            </a:lnSpc>
          </a:pPr>
          <a:endParaRPr kumimoji="1" lang="en-US" altLang="ja-JP" sz="1200">
            <a:solidFill>
              <a:sysClr val="windowText" lastClr="000000"/>
            </a:solidFill>
            <a:latin typeface="MS UI Gothic" panose="020B0600070205080204" pitchFamily="50" charset="-128"/>
            <a:ea typeface="MS UI Gothic" panose="020B0600070205080204" pitchFamily="50" charset="-128"/>
            <a:cs typeface="+mn-cs"/>
          </a:endParaRPr>
        </a:p>
        <a:p>
          <a:pPr>
            <a:lnSpc>
              <a:spcPts val="1400"/>
            </a:lnSpc>
          </a:pPr>
          <a:r>
            <a:rPr kumimoji="1" lang="en-US" altLang="ja-JP" sz="1200" baseline="0">
              <a:solidFill>
                <a:sysClr val="windowText" lastClr="000000"/>
              </a:solidFill>
              <a:latin typeface="MS UI Gothic" panose="020B0600070205080204" pitchFamily="50" charset="-128"/>
              <a:ea typeface="MS UI Gothic" panose="020B0600070205080204" pitchFamily="50" charset="-128"/>
              <a:cs typeface="+mn-cs"/>
            </a:rPr>
            <a:t> </a:t>
          </a:r>
          <a:r>
            <a:rPr kumimoji="1" lang="ja-JP" altLang="en-US" sz="1200" baseline="0">
              <a:solidFill>
                <a:sysClr val="windowText" lastClr="000000"/>
              </a:solidFill>
              <a:latin typeface="MS UI Gothic" panose="020B0600070205080204" pitchFamily="50" charset="-128"/>
              <a:ea typeface="MS UI Gothic" panose="020B0600070205080204" pitchFamily="50" charset="-128"/>
              <a:cs typeface="+mn-cs"/>
            </a:rPr>
            <a:t>○出産または出産予定の被保険者に係る</a:t>
          </a:r>
          <a:r>
            <a:rPr kumimoji="1" lang="ja-JP" altLang="en-US" sz="1200" baseline="0">
              <a:solidFill>
                <a:schemeClr val="tx1"/>
              </a:solidFill>
              <a:latin typeface="MS UI Gothic" panose="020B0600070205080204" pitchFamily="50" charset="-128"/>
              <a:ea typeface="MS UI Gothic" panose="020B0600070205080204" pitchFamily="50" charset="-128"/>
              <a:cs typeface="+mn-cs"/>
            </a:rPr>
            <a:t>産前産後期間の所得割額と均等割額を申請により軽減します。</a:t>
          </a:r>
          <a:endParaRPr kumimoji="1" lang="en-US" altLang="ja-JP" sz="1200">
            <a:solidFill>
              <a:sysClr val="windowText" lastClr="000000"/>
            </a:solidFill>
            <a:latin typeface="MS UI Gothic" panose="020B0600070205080204" pitchFamily="50" charset="-128"/>
            <a:ea typeface="MS UI Gothic" panose="020B0600070205080204" pitchFamily="50" charset="-128"/>
            <a:cs typeface="+mn-cs"/>
          </a:endParaRPr>
        </a:p>
        <a:p>
          <a:pPr>
            <a:lnSpc>
              <a:spcPts val="1400"/>
            </a:lnSpc>
          </a:pPr>
          <a:r>
            <a:rPr kumimoji="1" lang="ja-JP" altLang="en-US" sz="1200">
              <a:solidFill>
                <a:sysClr val="windowText" lastClr="000000"/>
              </a:solidFill>
              <a:latin typeface="MS UI Gothic" panose="020B0600070205080204" pitchFamily="50" charset="-128"/>
              <a:ea typeface="MS UI Gothic" panose="020B0600070205080204" pitchFamily="50" charset="-128"/>
              <a:cs typeface="+mn-cs"/>
            </a:rPr>
            <a:t>　　</a:t>
          </a:r>
          <a:endParaRPr kumimoji="1" lang="en-US" altLang="ja-JP" sz="1200">
            <a:solidFill>
              <a:sysClr val="windowText" lastClr="000000"/>
            </a:solidFill>
            <a:latin typeface="MS UI Gothic" panose="020B0600070205080204" pitchFamily="50" charset="-128"/>
            <a:ea typeface="MS UI Gothic" panose="020B0600070205080204" pitchFamily="50" charset="-128"/>
            <a:cs typeface="+mn-cs"/>
          </a:endParaRPr>
        </a:p>
        <a:p>
          <a:pPr>
            <a:lnSpc>
              <a:spcPts val="1300"/>
            </a:lnSpc>
          </a:pPr>
          <a:r>
            <a:rPr kumimoji="1" lang="en-US" altLang="ja-JP" sz="1200">
              <a:solidFill>
                <a:sysClr val="windowText" lastClr="000000"/>
              </a:solidFill>
              <a:latin typeface="MS UI Gothic" panose="020B0600070205080204" pitchFamily="50" charset="-128"/>
              <a:ea typeface="MS UI Gothic" panose="020B0600070205080204" pitchFamily="50" charset="-128"/>
              <a:cs typeface="+mn-cs"/>
            </a:rPr>
            <a:t> </a:t>
          </a:r>
          <a:r>
            <a:rPr kumimoji="1" lang="ja-JP" altLang="ja-JP" sz="1200">
              <a:solidFill>
                <a:sysClr val="windowText" lastClr="000000"/>
              </a:solidFill>
              <a:latin typeface="MS UI Gothic" panose="020B0600070205080204" pitchFamily="50" charset="-128"/>
              <a:ea typeface="MS UI Gothic" panose="020B0600070205080204" pitchFamily="50" charset="-128"/>
              <a:cs typeface="+mn-cs"/>
            </a:rPr>
            <a:t>○</a:t>
          </a:r>
          <a:r>
            <a:rPr kumimoji="1" lang="ja-JP" altLang="en-US" sz="1200">
              <a:solidFill>
                <a:sysClr val="windowText" lastClr="000000"/>
              </a:solidFill>
              <a:latin typeface="MS UI Gothic" panose="020B0600070205080204" pitchFamily="50" charset="-128"/>
              <a:ea typeface="MS UI Gothic" panose="020B0600070205080204" pitchFamily="50" charset="-128"/>
              <a:cs typeface="+mn-cs"/>
            </a:rPr>
            <a:t>震災や火災などの災害、事業の廃業等により前年に比べ所得が著しく減少した場合、減免の対象になる場合があります</a:t>
          </a:r>
          <a:r>
            <a:rPr kumimoji="1" lang="ja-JP" altLang="ja-JP" sz="1200">
              <a:solidFill>
                <a:sysClr val="windowText" lastClr="000000"/>
              </a:solidFill>
              <a:latin typeface="MS UI Gothic" panose="020B0600070205080204" pitchFamily="50" charset="-128"/>
              <a:ea typeface="MS UI Gothic" panose="020B0600070205080204" pitchFamily="50" charset="-128"/>
              <a:cs typeface="+mn-cs"/>
            </a:rPr>
            <a:t>。</a:t>
          </a:r>
          <a:endParaRPr kumimoji="1" lang="en-US" altLang="ja-JP" sz="1200">
            <a:solidFill>
              <a:sysClr val="windowText" lastClr="000000"/>
            </a:solidFill>
            <a:latin typeface="MS UI Gothic" panose="020B0600070205080204" pitchFamily="50" charset="-128"/>
            <a:ea typeface="MS UI Gothic" panose="020B0600070205080204" pitchFamily="50" charset="-128"/>
            <a:cs typeface="+mn-cs"/>
          </a:endParaRPr>
        </a:p>
        <a:p>
          <a:pPr>
            <a:lnSpc>
              <a:spcPts val="1300"/>
            </a:lnSpc>
          </a:pPr>
          <a:r>
            <a:rPr kumimoji="1" lang="ja-JP" altLang="en-US" sz="1200">
              <a:solidFill>
                <a:sysClr val="windowText" lastClr="000000"/>
              </a:solidFill>
              <a:latin typeface="MS UI Gothic" panose="020B0600070205080204" pitchFamily="50" charset="-128"/>
              <a:ea typeface="MS UI Gothic" panose="020B0600070205080204" pitchFamily="50" charset="-128"/>
              <a:cs typeface="+mn-cs"/>
            </a:rPr>
            <a:t> 　</a:t>
          </a:r>
          <a:r>
            <a:rPr kumimoji="1" lang="ja-JP" altLang="en-US" sz="1200" baseline="0">
              <a:solidFill>
                <a:sysClr val="windowText" lastClr="000000"/>
              </a:solidFill>
              <a:latin typeface="MS UI Gothic" panose="020B0600070205080204" pitchFamily="50" charset="-128"/>
              <a:ea typeface="MS UI Gothic" panose="020B0600070205080204" pitchFamily="50" charset="-128"/>
              <a:cs typeface="+mn-cs"/>
            </a:rPr>
            <a:t> </a:t>
          </a:r>
          <a:r>
            <a:rPr kumimoji="1" lang="ja-JP" altLang="en-US" sz="1200">
              <a:solidFill>
                <a:sysClr val="windowText" lastClr="000000"/>
              </a:solidFill>
              <a:latin typeface="MS UI Gothic" panose="020B0600070205080204" pitchFamily="50" charset="-128"/>
              <a:ea typeface="MS UI Gothic" panose="020B0600070205080204" pitchFamily="50" charset="-128"/>
              <a:cs typeface="+mn-cs"/>
            </a:rPr>
            <a:t>この場合は、</a:t>
          </a:r>
          <a:r>
            <a:rPr kumimoji="1" lang="ja-JP" altLang="ja-JP" sz="1200">
              <a:solidFill>
                <a:sysClr val="windowText" lastClr="000000"/>
              </a:solidFill>
              <a:latin typeface="MS UI Gothic" panose="020B0600070205080204" pitchFamily="50" charset="-128"/>
              <a:ea typeface="MS UI Gothic" panose="020B0600070205080204" pitchFamily="50" charset="-128"/>
              <a:cs typeface="+mn-cs"/>
            </a:rPr>
            <a:t>市役所（国保年金課）、南北出張所、各総合事務所</a:t>
          </a:r>
          <a:r>
            <a:rPr kumimoji="1" lang="ja-JP" altLang="en-US" sz="1200">
              <a:solidFill>
                <a:sysClr val="windowText" lastClr="000000"/>
              </a:solidFill>
              <a:latin typeface="MS UI Gothic" panose="020B0600070205080204" pitchFamily="50" charset="-128"/>
              <a:ea typeface="MS UI Gothic" panose="020B0600070205080204" pitchFamily="50" charset="-128"/>
              <a:cs typeface="+mn-cs"/>
            </a:rPr>
            <a:t>へご相談ください</a:t>
          </a:r>
          <a:r>
            <a:rPr kumimoji="1" lang="ja-JP" altLang="ja-JP" sz="1200">
              <a:solidFill>
                <a:sysClr val="windowText" lastClr="000000"/>
              </a:solidFill>
              <a:latin typeface="MS UI Gothic" panose="020B0600070205080204" pitchFamily="50" charset="-128"/>
              <a:ea typeface="MS UI Gothic" panose="020B0600070205080204" pitchFamily="50" charset="-128"/>
              <a:cs typeface="+mn-cs"/>
            </a:rPr>
            <a:t>。</a:t>
          </a:r>
          <a:endParaRPr kumimoji="1" lang="en-US" altLang="ja-JP" sz="1200">
            <a:solidFill>
              <a:sysClr val="windowText" lastClr="000000"/>
            </a:solidFill>
            <a:latin typeface="MS UI Gothic" panose="020B0600070205080204" pitchFamily="50" charset="-128"/>
            <a:ea typeface="MS UI Gothic" panose="020B0600070205080204" pitchFamily="50" charset="-128"/>
            <a:cs typeface="+mn-cs"/>
          </a:endParaRPr>
        </a:p>
        <a:p>
          <a:pPr>
            <a:lnSpc>
              <a:spcPts val="1800"/>
            </a:lnSpc>
          </a:pPr>
          <a:endParaRPr kumimoji="1" lang="en-US" altLang="ja-JP" sz="1600" b="1">
            <a:solidFill>
              <a:sysClr val="windowText" lastClr="000000"/>
            </a:solidFill>
            <a:latin typeface="MS UI Gothic" panose="020B0600070205080204" pitchFamily="50" charset="-128"/>
            <a:ea typeface="MS UI Gothic" panose="020B0600070205080204" pitchFamily="50" charset="-128"/>
            <a:cs typeface="+mn-cs"/>
          </a:endParaRPr>
        </a:p>
        <a:p>
          <a:pPr>
            <a:lnSpc>
              <a:spcPts val="1900"/>
            </a:lnSpc>
          </a:pPr>
          <a:r>
            <a:rPr kumimoji="1" lang="en-US" altLang="ja-JP" sz="1600" b="1">
              <a:solidFill>
                <a:sysClr val="windowText" lastClr="000000"/>
              </a:solidFill>
              <a:latin typeface="MS UI Gothic" panose="020B0600070205080204" pitchFamily="50" charset="-128"/>
              <a:ea typeface="MS UI Gothic" panose="020B0600070205080204" pitchFamily="50" charset="-128"/>
              <a:cs typeface="+mn-cs"/>
            </a:rPr>
            <a:t>【</a:t>
          </a:r>
          <a:r>
            <a:rPr kumimoji="1" lang="ja-JP" altLang="en-US" sz="1600" b="1">
              <a:solidFill>
                <a:sysClr val="windowText" lastClr="000000"/>
              </a:solidFill>
              <a:latin typeface="MS UI Gothic" panose="020B0600070205080204" pitchFamily="50" charset="-128"/>
              <a:ea typeface="MS UI Gothic" panose="020B0600070205080204" pitchFamily="50" charset="-128"/>
              <a:cs typeface="+mn-cs"/>
            </a:rPr>
            <a:t>その他</a:t>
          </a:r>
          <a:r>
            <a:rPr kumimoji="1" lang="en-US" altLang="ja-JP" sz="1600" b="1">
              <a:solidFill>
                <a:sysClr val="windowText" lastClr="000000"/>
              </a:solidFill>
              <a:latin typeface="MS UI Gothic" panose="020B0600070205080204" pitchFamily="50" charset="-128"/>
              <a:ea typeface="MS UI Gothic" panose="020B0600070205080204" pitchFamily="50" charset="-128"/>
              <a:cs typeface="+mn-cs"/>
            </a:rPr>
            <a:t>】</a:t>
          </a:r>
          <a:endParaRPr kumimoji="1" lang="ja-JP" altLang="ja-JP" sz="1600" b="1">
            <a:solidFill>
              <a:sysClr val="windowText" lastClr="000000"/>
            </a:solidFill>
            <a:latin typeface="MS UI Gothic" panose="020B0600070205080204" pitchFamily="50" charset="-128"/>
            <a:ea typeface="MS UI Gothic" panose="020B0600070205080204" pitchFamily="50" charset="-128"/>
            <a:cs typeface="+mn-cs"/>
          </a:endParaRPr>
        </a:p>
        <a:p>
          <a:pPr>
            <a:lnSpc>
              <a:spcPts val="1500"/>
            </a:lnSpc>
          </a:pPr>
          <a:r>
            <a:rPr kumimoji="1" lang="en-US" altLang="ja-JP" sz="1100">
              <a:solidFill>
                <a:sysClr val="windowText" lastClr="000000"/>
              </a:solidFill>
              <a:latin typeface="+mn-lt"/>
              <a:ea typeface="+mn-ea"/>
              <a:cs typeface="+mn-cs"/>
            </a:rPr>
            <a:t> </a:t>
          </a:r>
          <a:r>
            <a:rPr kumimoji="1" lang="ja-JP" altLang="ja-JP" sz="1200">
              <a:solidFill>
                <a:sysClr val="windowText" lastClr="000000"/>
              </a:solidFill>
              <a:latin typeface="MS UI Gothic" panose="020B0600070205080204" pitchFamily="50" charset="-128"/>
              <a:ea typeface="MS UI Gothic" panose="020B0600070205080204" pitchFamily="50" charset="-128"/>
              <a:cs typeface="+mn-cs"/>
            </a:rPr>
            <a:t>○</a:t>
          </a:r>
          <a:r>
            <a:rPr kumimoji="1" lang="ja-JP" altLang="en-US" sz="1200">
              <a:solidFill>
                <a:sysClr val="windowText" lastClr="000000"/>
              </a:solidFill>
              <a:latin typeface="MS UI Gothic" panose="020B0600070205080204" pitchFamily="50" charset="-128"/>
              <a:ea typeface="MS UI Gothic" panose="020B0600070205080204" pitchFamily="50" charset="-128"/>
              <a:cs typeface="+mn-cs"/>
            </a:rPr>
            <a:t>計算の具体例は、シート「試算例」をご覧ください。</a:t>
          </a:r>
          <a:endParaRPr kumimoji="1" lang="en-US" altLang="ja-JP" sz="1200">
            <a:solidFill>
              <a:sysClr val="windowText" lastClr="000000"/>
            </a:solidFill>
            <a:latin typeface="MS UI Gothic" panose="020B0600070205080204" pitchFamily="50" charset="-128"/>
            <a:ea typeface="MS UI Gothic" panose="020B0600070205080204" pitchFamily="50" charset="-128"/>
            <a:cs typeface="+mn-cs"/>
          </a:endParaRPr>
        </a:p>
        <a:p>
          <a:pPr>
            <a:lnSpc>
              <a:spcPts val="1500"/>
            </a:lnSpc>
          </a:pPr>
          <a:endParaRPr kumimoji="1" lang="ja-JP" altLang="en-US" sz="1200">
            <a:solidFill>
              <a:sysClr val="windowText" lastClr="000000"/>
            </a:solidFill>
            <a:latin typeface="MS UI Gothic" panose="020B0600070205080204" pitchFamily="50" charset="-128"/>
            <a:ea typeface="MS UI Gothic" panose="020B0600070205080204" pitchFamily="50" charset="-128"/>
          </a:endParaRPr>
        </a:p>
      </xdr:txBody>
    </xdr:sp>
    <xdr:clientData/>
  </xdr:twoCellAnchor>
  <xdr:twoCellAnchor>
    <xdr:from>
      <xdr:col>12</xdr:col>
      <xdr:colOff>451438</xdr:colOff>
      <xdr:row>45</xdr:row>
      <xdr:rowOff>67235</xdr:rowOff>
    </xdr:from>
    <xdr:to>
      <xdr:col>22</xdr:col>
      <xdr:colOff>952501</xdr:colOff>
      <xdr:row>50</xdr:row>
      <xdr:rowOff>78442</xdr:rowOff>
    </xdr:to>
    <xdr:sp macro="" textlink="">
      <xdr:nvSpPr>
        <xdr:cNvPr id="3" name="角丸四角形 2"/>
        <xdr:cNvSpPr/>
      </xdr:nvSpPr>
      <xdr:spPr>
        <a:xfrm>
          <a:off x="8176213" y="10278035"/>
          <a:ext cx="6682788" cy="982757"/>
        </a:xfrm>
        <a:prstGeom prst="roundRect">
          <a:avLst>
            <a:gd name="adj" fmla="val 6430"/>
          </a:avLst>
        </a:prstGeom>
        <a:solidFill>
          <a:schemeClr val="accent2">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1800"/>
            </a:lnSpc>
          </a:pPr>
          <a:r>
            <a:rPr kumimoji="1" lang="en-US" altLang="ja-JP" sz="1600" b="1">
              <a:solidFill>
                <a:sysClr val="windowText" lastClr="000000"/>
              </a:solidFill>
              <a:latin typeface="MS UI Gothic" panose="020B0600070205080204" pitchFamily="50" charset="-128"/>
              <a:ea typeface="MS UI Gothic" panose="020B0600070205080204" pitchFamily="50" charset="-128"/>
            </a:rPr>
            <a:t>   【</a:t>
          </a:r>
          <a:r>
            <a:rPr kumimoji="1" lang="ja-JP" altLang="en-US" sz="1600" b="1">
              <a:solidFill>
                <a:sysClr val="windowText" lastClr="000000"/>
              </a:solidFill>
              <a:latin typeface="MS UI Gothic" panose="020B0600070205080204" pitchFamily="50" charset="-128"/>
              <a:ea typeface="MS UI Gothic" panose="020B0600070205080204" pitchFamily="50" charset="-128"/>
            </a:rPr>
            <a:t>お問合せ先</a:t>
          </a:r>
          <a:r>
            <a:rPr kumimoji="1" lang="en-US" altLang="ja-JP" sz="1600" b="1">
              <a:solidFill>
                <a:sysClr val="windowText" lastClr="000000"/>
              </a:solidFill>
              <a:latin typeface="MS UI Gothic" panose="020B0600070205080204" pitchFamily="50" charset="-128"/>
              <a:ea typeface="MS UI Gothic" panose="020B0600070205080204" pitchFamily="50" charset="-128"/>
            </a:rPr>
            <a:t>】</a:t>
          </a:r>
          <a:r>
            <a:rPr kumimoji="1" lang="ja-JP" altLang="en-US" sz="1600" b="1">
              <a:solidFill>
                <a:sysClr val="windowText" lastClr="000000"/>
              </a:solidFill>
              <a:latin typeface="MS UI Gothic" panose="020B0600070205080204" pitchFamily="50" charset="-128"/>
              <a:ea typeface="MS UI Gothic" panose="020B0600070205080204" pitchFamily="50" charset="-128"/>
            </a:rPr>
            <a:t>   上越市　国保年金課</a:t>
          </a:r>
          <a:endParaRPr kumimoji="1" lang="en-US" altLang="ja-JP" sz="1600" b="1">
            <a:solidFill>
              <a:sysClr val="windowText" lastClr="000000"/>
            </a:solidFill>
            <a:latin typeface="MS UI Gothic" panose="020B0600070205080204" pitchFamily="50" charset="-128"/>
            <a:ea typeface="MS UI Gothic" panose="020B0600070205080204" pitchFamily="50" charset="-128"/>
          </a:endParaRPr>
        </a:p>
        <a:p>
          <a:pPr algn="ctr">
            <a:lnSpc>
              <a:spcPts val="1900"/>
            </a:lnSpc>
          </a:pPr>
          <a:r>
            <a:rPr kumimoji="1" lang="ja-JP" altLang="en-US" sz="1600">
              <a:solidFill>
                <a:sysClr val="windowText" lastClr="000000"/>
              </a:solidFill>
              <a:latin typeface="MS UI Gothic" panose="020B0600070205080204" pitchFamily="50" charset="-128"/>
              <a:ea typeface="MS UI Gothic" panose="020B0600070205080204" pitchFamily="50" charset="-128"/>
            </a:rPr>
            <a:t>   電話　０２５</a:t>
          </a:r>
          <a:r>
            <a:rPr kumimoji="1" lang="en-US" altLang="ja-JP" sz="1600">
              <a:solidFill>
                <a:sysClr val="windowText" lastClr="000000"/>
              </a:solidFill>
              <a:latin typeface="MS UI Gothic" panose="020B0600070205080204" pitchFamily="50" charset="-128"/>
              <a:ea typeface="MS UI Gothic" panose="020B0600070205080204" pitchFamily="50" charset="-128"/>
            </a:rPr>
            <a:t>-</a:t>
          </a:r>
          <a:r>
            <a:rPr kumimoji="1" lang="ja-JP" altLang="en-US" sz="1600">
              <a:solidFill>
                <a:sysClr val="windowText" lastClr="000000"/>
              </a:solidFill>
              <a:latin typeface="MS UI Gothic" panose="020B0600070205080204" pitchFamily="50" charset="-128"/>
              <a:ea typeface="MS UI Gothic" panose="020B0600070205080204" pitchFamily="50" charset="-128"/>
            </a:rPr>
            <a:t>５２０</a:t>
          </a:r>
          <a:r>
            <a:rPr kumimoji="1" lang="en-US" altLang="ja-JP" sz="1600">
              <a:solidFill>
                <a:sysClr val="windowText" lastClr="000000"/>
              </a:solidFill>
              <a:latin typeface="MS UI Gothic" panose="020B0600070205080204" pitchFamily="50" charset="-128"/>
              <a:ea typeface="MS UI Gothic" panose="020B0600070205080204" pitchFamily="50" charset="-128"/>
            </a:rPr>
            <a:t>-</a:t>
          </a:r>
          <a:r>
            <a:rPr kumimoji="1" lang="ja-JP" altLang="en-US" sz="1600">
              <a:solidFill>
                <a:sysClr val="windowText" lastClr="000000"/>
              </a:solidFill>
              <a:latin typeface="MS UI Gothic" panose="020B0600070205080204" pitchFamily="50" charset="-128"/>
              <a:ea typeface="MS UI Gothic" panose="020B0600070205080204" pitchFamily="50" charset="-128"/>
            </a:rPr>
            <a:t>５７１４　（直通）</a:t>
          </a:r>
          <a:endParaRPr kumimoji="1" lang="en-US" altLang="ja-JP" sz="1600">
            <a:solidFill>
              <a:sysClr val="windowText" lastClr="000000"/>
            </a:solidFill>
            <a:latin typeface="MS UI Gothic" panose="020B0600070205080204" pitchFamily="50" charset="-128"/>
            <a:ea typeface="MS UI Gothic" panose="020B0600070205080204" pitchFamily="50" charset="-128"/>
          </a:endParaRPr>
        </a:p>
      </xdr:txBody>
    </xdr:sp>
    <xdr:clientData/>
  </xdr:twoCellAnchor>
  <xdr:twoCellAnchor>
    <xdr:from>
      <xdr:col>7</xdr:col>
      <xdr:colOff>381000</xdr:colOff>
      <xdr:row>13</xdr:row>
      <xdr:rowOff>47625</xdr:rowOff>
    </xdr:from>
    <xdr:to>
      <xdr:col>13</xdr:col>
      <xdr:colOff>104775</xdr:colOff>
      <xdr:row>21</xdr:row>
      <xdr:rowOff>28575</xdr:rowOff>
    </xdr:to>
    <xdr:grpSp>
      <xdr:nvGrpSpPr>
        <xdr:cNvPr id="9263" name="グループ化 26"/>
        <xdr:cNvGrpSpPr>
          <a:grpSpLocks/>
        </xdr:cNvGrpSpPr>
      </xdr:nvGrpSpPr>
      <xdr:grpSpPr bwMode="auto">
        <a:xfrm>
          <a:off x="4650441" y="3756772"/>
          <a:ext cx="3690658" cy="1605803"/>
          <a:chOff x="6768353" y="3108021"/>
          <a:chExt cx="1535205" cy="814038"/>
        </a:xfrm>
      </xdr:grpSpPr>
      <xdr:cxnSp macro="">
        <xdr:nvCxnSpPr>
          <xdr:cNvPr id="17" name="直線コネクタ 16"/>
          <xdr:cNvCxnSpPr/>
        </xdr:nvCxnSpPr>
        <xdr:spPr>
          <a:xfrm flipV="1">
            <a:off x="6768353" y="3108021"/>
            <a:ext cx="1051239" cy="9691"/>
          </a:xfrm>
          <a:prstGeom prst="line">
            <a:avLst/>
          </a:prstGeom>
          <a:ln>
            <a:solidFill>
              <a:srgbClr val="FF0000"/>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18" name="直線コネクタ 17"/>
          <xdr:cNvCxnSpPr/>
        </xdr:nvCxnSpPr>
        <xdr:spPr>
          <a:xfrm>
            <a:off x="7855294" y="3922059"/>
            <a:ext cx="448264" cy="0"/>
          </a:xfrm>
          <a:prstGeom prst="line">
            <a:avLst/>
          </a:prstGeom>
          <a:ln>
            <a:solidFill>
              <a:srgbClr val="FF0000"/>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19" name="直線コネクタ 18"/>
          <xdr:cNvCxnSpPr/>
        </xdr:nvCxnSpPr>
        <xdr:spPr>
          <a:xfrm flipV="1">
            <a:off x="7815625" y="3117712"/>
            <a:ext cx="0" cy="775274"/>
          </a:xfrm>
          <a:prstGeom prst="line">
            <a:avLst/>
          </a:prstGeom>
          <a:ln>
            <a:solidFill>
              <a:srgbClr val="FF0000"/>
            </a:solidFill>
            <a:prstDash val="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13</xdr:col>
      <xdr:colOff>179294</xdr:colOff>
      <xdr:row>16</xdr:row>
      <xdr:rowOff>100854</xdr:rowOff>
    </xdr:from>
    <xdr:to>
      <xdr:col>19</xdr:col>
      <xdr:colOff>952501</xdr:colOff>
      <xdr:row>26</xdr:row>
      <xdr:rowOff>348955</xdr:rowOff>
    </xdr:to>
    <xdr:pic>
      <xdr:nvPicPr>
        <xdr:cNvPr id="12" name="図 1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15618" y="4448736"/>
          <a:ext cx="4045324" cy="20746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18</xdr:col>
      <xdr:colOff>547168</xdr:colOff>
      <xdr:row>28</xdr:row>
      <xdr:rowOff>78441</xdr:rowOff>
    </xdr:from>
    <xdr:to>
      <xdr:col>20</xdr:col>
      <xdr:colOff>342261</xdr:colOff>
      <xdr:row>34</xdr:row>
      <xdr:rowOff>38500</xdr:rowOff>
    </xdr:to>
    <xdr:sp macro="" textlink="">
      <xdr:nvSpPr>
        <xdr:cNvPr id="20" name="下矢印 19"/>
        <xdr:cNvSpPr/>
      </xdr:nvSpPr>
      <xdr:spPr>
        <a:xfrm>
          <a:off x="11607374" y="6275294"/>
          <a:ext cx="1207034" cy="1248735"/>
        </a:xfrm>
        <a:prstGeom prst="downArrow">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12</xdr:col>
      <xdr:colOff>132790</xdr:colOff>
      <xdr:row>15</xdr:row>
      <xdr:rowOff>65555</xdr:rowOff>
    </xdr:from>
    <xdr:to>
      <xdr:col>13</xdr:col>
      <xdr:colOff>173131</xdr:colOff>
      <xdr:row>42</xdr:row>
      <xdr:rowOff>247651</xdr:rowOff>
    </xdr:to>
    <xdr:sp macro="" textlink="">
      <xdr:nvSpPr>
        <xdr:cNvPr id="22" name="右中かっこ 21"/>
        <xdr:cNvSpPr/>
      </xdr:nvSpPr>
      <xdr:spPr>
        <a:xfrm>
          <a:off x="8032937" y="3572996"/>
          <a:ext cx="555812" cy="5852273"/>
        </a:xfrm>
        <a:prstGeom prst="rightBrace">
          <a:avLst>
            <a:gd name="adj1" fmla="val 44333"/>
            <a:gd name="adj2" fmla="val 82554"/>
          </a:avLst>
        </a:prstGeom>
        <a:ln w="28575"/>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13</xdr:col>
      <xdr:colOff>86847</xdr:colOff>
      <xdr:row>38</xdr:row>
      <xdr:rowOff>44824</xdr:rowOff>
    </xdr:from>
    <xdr:to>
      <xdr:col>16</xdr:col>
      <xdr:colOff>414618</xdr:colOff>
      <xdr:row>38</xdr:row>
      <xdr:rowOff>45810</xdr:rowOff>
    </xdr:to>
    <xdr:cxnSp macro="">
      <xdr:nvCxnSpPr>
        <xdr:cNvPr id="23" name="直線矢印コネクタ 22"/>
        <xdr:cNvCxnSpPr/>
      </xdr:nvCxnSpPr>
      <xdr:spPr>
        <a:xfrm flipH="1">
          <a:off x="8502465" y="8404412"/>
          <a:ext cx="1605241" cy="986"/>
        </a:xfrm>
        <a:prstGeom prst="straightConnector1">
          <a:avLst/>
        </a:prstGeom>
        <a:ln w="28575">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168089</xdr:colOff>
      <xdr:row>0</xdr:row>
      <xdr:rowOff>397809</xdr:rowOff>
    </xdr:from>
    <xdr:to>
      <xdr:col>22</xdr:col>
      <xdr:colOff>1131792</xdr:colOff>
      <xdr:row>11</xdr:row>
      <xdr:rowOff>179295</xdr:rowOff>
    </xdr:to>
    <xdr:sp macro="" textlink="">
      <xdr:nvSpPr>
        <xdr:cNvPr id="43" name="メモ 42"/>
        <xdr:cNvSpPr/>
      </xdr:nvSpPr>
      <xdr:spPr>
        <a:xfrm>
          <a:off x="8807824" y="397809"/>
          <a:ext cx="6163233" cy="2504515"/>
        </a:xfrm>
        <a:prstGeom prst="foldedCorner">
          <a:avLst>
            <a:gd name="adj" fmla="val 0"/>
          </a:avLst>
        </a:prstGeom>
        <a:solidFill>
          <a:schemeClr val="accent4">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kumimoji="1" lang="en-US" altLang="ja-JP" sz="1400" b="1">
              <a:solidFill>
                <a:srgbClr val="0070C0"/>
              </a:solidFill>
              <a:latin typeface="+mn-ea"/>
              <a:ea typeface="+mn-ea"/>
            </a:rPr>
            <a:t>【</a:t>
          </a:r>
          <a:r>
            <a:rPr kumimoji="1" lang="ja-JP" altLang="en-US" sz="1400" b="1">
              <a:solidFill>
                <a:srgbClr val="0070C0"/>
              </a:solidFill>
              <a:latin typeface="+mn-ea"/>
              <a:ea typeface="+mn-ea"/>
            </a:rPr>
            <a:t>試算モデル世帯</a:t>
          </a:r>
          <a:r>
            <a:rPr kumimoji="1" lang="en-US" altLang="ja-JP" sz="1400" b="1">
              <a:solidFill>
                <a:srgbClr val="0070C0"/>
              </a:solidFill>
              <a:latin typeface="+mn-ea"/>
              <a:ea typeface="+mn-ea"/>
            </a:rPr>
            <a:t>】</a:t>
          </a:r>
        </a:p>
        <a:p>
          <a:pPr algn="l"/>
          <a:endParaRPr kumimoji="1" lang="en-US" altLang="ja-JP" sz="1400" b="1">
            <a:solidFill>
              <a:srgbClr val="0070C0"/>
            </a:solidFill>
            <a:latin typeface="+mn-ea"/>
            <a:ea typeface="+mn-ea"/>
          </a:endParaRPr>
        </a:p>
        <a:p>
          <a:pPr algn="l"/>
          <a:r>
            <a:rPr kumimoji="1" lang="ja-JP" altLang="en-US" sz="1400" b="1">
              <a:solidFill>
                <a:srgbClr val="0070C0"/>
              </a:solidFill>
              <a:latin typeface="+mn-ea"/>
              <a:ea typeface="+mn-ea"/>
            </a:rPr>
            <a:t>・世帯主（</a:t>
          </a:r>
          <a:r>
            <a:rPr kumimoji="1" lang="en-US" altLang="ja-JP" sz="1400" b="1">
              <a:solidFill>
                <a:srgbClr val="0070C0"/>
              </a:solidFill>
              <a:latin typeface="+mn-ea"/>
              <a:ea typeface="+mn-ea"/>
            </a:rPr>
            <a:t>42</a:t>
          </a:r>
          <a:r>
            <a:rPr kumimoji="1" lang="ja-JP" altLang="en-US" sz="1400" b="1">
              <a:solidFill>
                <a:srgbClr val="0070C0"/>
              </a:solidFill>
              <a:latin typeface="+mn-ea"/>
              <a:ea typeface="+mn-ea"/>
            </a:rPr>
            <a:t>歳）　 給与所得 </a:t>
          </a:r>
          <a:r>
            <a:rPr kumimoji="1" lang="en-US" altLang="ja-JP" sz="1400" b="1">
              <a:solidFill>
                <a:srgbClr val="0070C0"/>
              </a:solidFill>
              <a:latin typeface="+mn-ea"/>
              <a:ea typeface="+mn-ea"/>
            </a:rPr>
            <a:t>1,880,000</a:t>
          </a:r>
          <a:r>
            <a:rPr kumimoji="1" lang="ja-JP" altLang="en-US" sz="1400" b="1">
              <a:solidFill>
                <a:srgbClr val="0070C0"/>
              </a:solidFill>
              <a:latin typeface="+mn-ea"/>
              <a:ea typeface="+mn-ea"/>
            </a:rPr>
            <a:t>円</a:t>
          </a:r>
          <a:endParaRPr kumimoji="1" lang="en-US" altLang="ja-JP" sz="1400" b="1">
            <a:solidFill>
              <a:srgbClr val="0070C0"/>
            </a:solidFill>
            <a:latin typeface="+mn-ea"/>
            <a:ea typeface="+mn-ea"/>
          </a:endParaRPr>
        </a:p>
        <a:p>
          <a:pPr algn="l"/>
          <a:r>
            <a:rPr kumimoji="1" lang="en-US" altLang="ja-JP" sz="1400" b="1">
              <a:solidFill>
                <a:srgbClr val="0070C0"/>
              </a:solidFill>
              <a:latin typeface="+mn-ea"/>
              <a:ea typeface="+mn-ea"/>
            </a:rPr>
            <a:t>  </a:t>
          </a:r>
          <a:r>
            <a:rPr kumimoji="1" lang="ja-JP" altLang="en-US" sz="1400" b="0">
              <a:solidFill>
                <a:srgbClr val="0070C0"/>
              </a:solidFill>
              <a:latin typeface="+mn-ea"/>
              <a:ea typeface="+mn-ea"/>
            </a:rPr>
            <a:t>→ シート「所得の見方」より、確定</a:t>
          </a:r>
          <a:r>
            <a:rPr kumimoji="1" lang="ja-JP" altLang="en-US" sz="1400" b="0">
              <a:solidFill>
                <a:srgbClr val="0070C0"/>
              </a:solidFill>
              <a:latin typeface="+mn-ea"/>
              <a:ea typeface="+mn-ea"/>
              <a:cs typeface="+mn-cs"/>
            </a:rPr>
            <a:t>申告書・</a:t>
          </a:r>
          <a:r>
            <a:rPr kumimoji="1" lang="ja-JP" altLang="ja-JP" sz="1400" b="0">
              <a:solidFill>
                <a:srgbClr val="0070C0"/>
              </a:solidFill>
              <a:latin typeface="+mn-ea"/>
              <a:ea typeface="+mn-ea"/>
              <a:cs typeface="+mn-cs"/>
            </a:rPr>
            <a:t>源泉徴収票の</a:t>
          </a:r>
          <a:r>
            <a:rPr kumimoji="1" lang="en-US" altLang="ja-JP" sz="1400" b="1">
              <a:solidFill>
                <a:srgbClr val="0070C0"/>
              </a:solidFill>
              <a:latin typeface="+mn-ea"/>
              <a:ea typeface="+mn-ea"/>
              <a:cs typeface="+mn-cs"/>
            </a:rPr>
            <a:t>A</a:t>
          </a:r>
          <a:r>
            <a:rPr kumimoji="1" lang="ja-JP" altLang="en-US" sz="1400" b="0">
              <a:solidFill>
                <a:srgbClr val="0070C0"/>
              </a:solidFill>
              <a:latin typeface="+mn-ea"/>
              <a:ea typeface="+mn-ea"/>
            </a:rPr>
            <a:t>の欄</a:t>
          </a:r>
          <a:endParaRPr kumimoji="1" lang="en-US" altLang="ja-JP" sz="1400" b="0">
            <a:solidFill>
              <a:srgbClr val="0070C0"/>
            </a:solidFill>
            <a:latin typeface="+mn-ea"/>
            <a:ea typeface="+mn-ea"/>
          </a:endParaRPr>
        </a:p>
        <a:p>
          <a:pPr algn="l"/>
          <a:r>
            <a:rPr kumimoji="1" lang="ja-JP" altLang="en-US" sz="1400" b="1">
              <a:solidFill>
                <a:srgbClr val="0070C0"/>
              </a:solidFill>
              <a:latin typeface="+mn-ea"/>
              <a:ea typeface="+mn-ea"/>
            </a:rPr>
            <a:t>　　　</a:t>
          </a:r>
          <a:endParaRPr kumimoji="1" lang="en-US" altLang="ja-JP" sz="1400" b="1">
            <a:solidFill>
              <a:srgbClr val="0070C0"/>
            </a:solidFill>
            <a:latin typeface="+mn-ea"/>
            <a:ea typeface="+mn-ea"/>
          </a:endParaRPr>
        </a:p>
        <a:p>
          <a:pPr algn="l"/>
          <a:r>
            <a:rPr kumimoji="1" lang="ja-JP" altLang="en-US" sz="1400" b="1">
              <a:solidFill>
                <a:srgbClr val="0070C0"/>
              </a:solidFill>
              <a:latin typeface="+mn-ea"/>
              <a:ea typeface="+mn-ea"/>
            </a:rPr>
            <a:t>・配偶者（</a:t>
          </a:r>
          <a:r>
            <a:rPr kumimoji="1" lang="en-US" altLang="ja-JP" sz="1400" b="1">
              <a:solidFill>
                <a:srgbClr val="0070C0"/>
              </a:solidFill>
              <a:latin typeface="+mn-ea"/>
              <a:ea typeface="+mn-ea"/>
            </a:rPr>
            <a:t>42</a:t>
          </a:r>
          <a:r>
            <a:rPr kumimoji="1" lang="ja-JP" altLang="en-US" sz="1400" b="1">
              <a:solidFill>
                <a:srgbClr val="0070C0"/>
              </a:solidFill>
              <a:latin typeface="+mn-ea"/>
              <a:ea typeface="+mn-ea"/>
            </a:rPr>
            <a:t>歳）　 所得無し</a:t>
          </a:r>
          <a:endParaRPr kumimoji="1" lang="en-US" altLang="ja-JP" sz="1400" b="1">
            <a:solidFill>
              <a:srgbClr val="0070C0"/>
            </a:solidFill>
            <a:latin typeface="+mn-ea"/>
            <a:ea typeface="+mn-ea"/>
          </a:endParaRPr>
        </a:p>
        <a:p>
          <a:pPr algn="l"/>
          <a:endParaRPr kumimoji="1" lang="en-US" altLang="ja-JP" sz="1400" b="1">
            <a:solidFill>
              <a:srgbClr val="0070C0"/>
            </a:solidFill>
            <a:latin typeface="+mn-ea"/>
            <a:ea typeface="+mn-ea"/>
          </a:endParaRPr>
        </a:p>
        <a:p>
          <a:pPr algn="l"/>
          <a:r>
            <a:rPr kumimoji="1" lang="ja-JP" altLang="en-US" sz="1400" b="1">
              <a:solidFill>
                <a:srgbClr val="0070C0"/>
              </a:solidFill>
              <a:latin typeface="+mn-ea"/>
              <a:ea typeface="+mn-ea"/>
            </a:rPr>
            <a:t>・</a:t>
          </a:r>
          <a:r>
            <a:rPr kumimoji="1" lang="ja-JP" altLang="en-US" sz="1400" b="1">
              <a:solidFill>
                <a:srgbClr val="0070C0"/>
              </a:solidFill>
              <a:latin typeface="+mn-ea"/>
              <a:ea typeface="+mn-ea"/>
              <a:cs typeface="+mn-cs"/>
            </a:rPr>
            <a:t>子（</a:t>
          </a:r>
          <a:r>
            <a:rPr kumimoji="1" lang="en-US" altLang="ja-JP" sz="1400" b="1">
              <a:solidFill>
                <a:srgbClr val="0070C0"/>
              </a:solidFill>
              <a:latin typeface="+mn-ea"/>
              <a:ea typeface="+mn-ea"/>
              <a:cs typeface="+mn-cs"/>
            </a:rPr>
            <a:t>8</a:t>
          </a:r>
          <a:r>
            <a:rPr kumimoji="1" lang="ja-JP" altLang="en-US" sz="1400" b="1">
              <a:solidFill>
                <a:srgbClr val="0070C0"/>
              </a:solidFill>
              <a:latin typeface="+mn-ea"/>
              <a:ea typeface="+mn-ea"/>
              <a:cs typeface="+mn-cs"/>
            </a:rPr>
            <a:t>歳）　</a:t>
          </a:r>
          <a:endParaRPr kumimoji="1" lang="en-US" altLang="ja-JP" sz="1400" b="1">
            <a:solidFill>
              <a:srgbClr val="0070C0"/>
            </a:solidFill>
            <a:latin typeface="+mn-ea"/>
            <a:ea typeface="+mn-ea"/>
            <a:cs typeface="+mn-cs"/>
          </a:endParaRPr>
        </a:p>
        <a:p>
          <a:pPr algn="l"/>
          <a:r>
            <a:rPr kumimoji="1" lang="ja-JP" altLang="en-US" sz="1400" b="0">
              <a:solidFill>
                <a:srgbClr val="0070C0"/>
              </a:solidFill>
              <a:latin typeface="+mn-ea"/>
              <a:ea typeface="+mn-ea"/>
              <a:cs typeface="+mn-cs"/>
            </a:rPr>
            <a:t>　</a:t>
          </a:r>
          <a:r>
            <a:rPr kumimoji="1" lang="ja-JP" altLang="en-US" sz="1400" b="1">
              <a:solidFill>
                <a:srgbClr val="0070C0"/>
              </a:solidFill>
              <a:latin typeface="+mn-ea"/>
              <a:ea typeface="+mn-ea"/>
              <a:cs typeface="+mn-cs"/>
            </a:rPr>
            <a:t>　</a:t>
          </a:r>
          <a:endParaRPr kumimoji="1" lang="en-US" altLang="ja-JP" sz="1400" b="1">
            <a:solidFill>
              <a:srgbClr val="0070C0"/>
            </a:solidFill>
            <a:latin typeface="+mn-ea"/>
            <a:ea typeface="+mn-ea"/>
            <a:cs typeface="+mn-cs"/>
          </a:endParaRPr>
        </a:p>
        <a:p>
          <a:pPr algn="l"/>
          <a:endParaRPr kumimoji="1" lang="ja-JP" altLang="en-US" sz="1400" b="1">
            <a:solidFill>
              <a:srgbClr val="0070C0"/>
            </a:solidFill>
            <a:latin typeface="+mn-ea"/>
            <a:ea typeface="+mn-ea"/>
            <a:cs typeface="+mn-cs"/>
          </a:endParaRPr>
        </a:p>
      </xdr:txBody>
    </xdr:sp>
    <xdr:clientData/>
  </xdr:twoCellAnchor>
  <xdr:twoCellAnchor>
    <xdr:from>
      <xdr:col>8</xdr:col>
      <xdr:colOff>1490383</xdr:colOff>
      <xdr:row>47</xdr:row>
      <xdr:rowOff>168088</xdr:rowOff>
    </xdr:from>
    <xdr:to>
      <xdr:col>16</xdr:col>
      <xdr:colOff>485777</xdr:colOff>
      <xdr:row>47</xdr:row>
      <xdr:rowOff>171450</xdr:rowOff>
    </xdr:to>
    <xdr:cxnSp macro="">
      <xdr:nvCxnSpPr>
        <xdr:cNvPr id="44" name="直線矢印コネクタ 43"/>
        <xdr:cNvCxnSpPr/>
      </xdr:nvCxnSpPr>
      <xdr:spPr>
        <a:xfrm flipH="1" flipV="1">
          <a:off x="6208059" y="10152529"/>
          <a:ext cx="3970806" cy="3362"/>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78441</xdr:colOff>
      <xdr:row>44</xdr:row>
      <xdr:rowOff>67234</xdr:rowOff>
    </xdr:from>
    <xdr:to>
      <xdr:col>22</xdr:col>
      <xdr:colOff>1154206</xdr:colOff>
      <xdr:row>48</xdr:row>
      <xdr:rowOff>124865</xdr:rowOff>
    </xdr:to>
    <xdr:sp macro="" textlink="">
      <xdr:nvSpPr>
        <xdr:cNvPr id="26" name="テキスト ボックス 25"/>
        <xdr:cNvSpPr txBox="1"/>
      </xdr:nvSpPr>
      <xdr:spPr>
        <a:xfrm>
          <a:off x="9771529" y="9614646"/>
          <a:ext cx="5221942" cy="830837"/>
        </a:xfrm>
        <a:prstGeom prst="rect">
          <a:avLst/>
        </a:prstGeom>
        <a:solidFill>
          <a:schemeClr val="accent3">
            <a:lumMod val="40000"/>
            <a:lumOff val="60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lnSpc>
              <a:spcPts val="1900"/>
            </a:lnSpc>
          </a:pPr>
          <a:r>
            <a:rPr kumimoji="1" lang="en-US" altLang="ja-JP" sz="1600" b="1">
              <a:solidFill>
                <a:schemeClr val="dk1"/>
              </a:solidFill>
              <a:latin typeface="+mj-ea"/>
              <a:ea typeface="+mj-ea"/>
              <a:cs typeface="+mn-cs"/>
            </a:rPr>
            <a:t>Ⅲ</a:t>
          </a:r>
        </a:p>
        <a:p>
          <a:pPr>
            <a:lnSpc>
              <a:spcPts val="1500"/>
            </a:lnSpc>
          </a:pPr>
          <a:r>
            <a:rPr kumimoji="1" lang="ja-JP" altLang="en-US" sz="1200">
              <a:latin typeface="+mn-ea"/>
              <a:ea typeface="+mn-ea"/>
            </a:rPr>
            <a:t>年間の加入者全員分の概算保険税が表示されます。</a:t>
          </a:r>
          <a:endParaRPr kumimoji="1" lang="en-US" altLang="ja-JP" sz="1200">
            <a:latin typeface="+mn-ea"/>
            <a:ea typeface="+mn-ea"/>
          </a:endParaRPr>
        </a:p>
        <a:p>
          <a:pPr>
            <a:lnSpc>
              <a:spcPts val="1500"/>
            </a:lnSpc>
          </a:pPr>
          <a:endParaRPr kumimoji="1" lang="en-US" altLang="ja-JP" sz="1200">
            <a:latin typeface="+mn-ea"/>
            <a:ea typeface="+mn-ea"/>
          </a:endParaRPr>
        </a:p>
        <a:p>
          <a:pPr>
            <a:lnSpc>
              <a:spcPts val="1300"/>
            </a:lnSpc>
          </a:pPr>
          <a:endParaRPr kumimoji="1" lang="en-US" altLang="ja-JP" sz="1200"/>
        </a:p>
      </xdr:txBody>
    </xdr:sp>
    <xdr:clientData/>
  </xdr:twoCellAnchor>
  <xdr:twoCellAnchor>
    <xdr:from>
      <xdr:col>16</xdr:col>
      <xdr:colOff>108857</xdr:colOff>
      <xdr:row>20</xdr:row>
      <xdr:rowOff>26653</xdr:rowOff>
    </xdr:from>
    <xdr:to>
      <xdr:col>22</xdr:col>
      <xdr:colOff>1131794</xdr:colOff>
      <xdr:row>26</xdr:row>
      <xdr:rowOff>212911</xdr:rowOff>
    </xdr:to>
    <xdr:sp macro="" textlink="">
      <xdr:nvSpPr>
        <xdr:cNvPr id="12" name="テキスト ボックス 11"/>
        <xdr:cNvSpPr txBox="1"/>
      </xdr:nvSpPr>
      <xdr:spPr>
        <a:xfrm>
          <a:off x="9837964" y="5210974"/>
          <a:ext cx="5159509" cy="1206794"/>
        </a:xfrm>
        <a:prstGeom prst="rect">
          <a:avLst/>
        </a:prstGeom>
        <a:solidFill>
          <a:schemeClr val="accent3">
            <a:lumMod val="40000"/>
            <a:lumOff val="60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lnSpc>
              <a:spcPts val="1600"/>
            </a:lnSpc>
          </a:pPr>
          <a:r>
            <a:rPr kumimoji="1" lang="en-US" altLang="ja-JP" sz="1600" b="1">
              <a:solidFill>
                <a:schemeClr val="dk1"/>
              </a:solidFill>
              <a:latin typeface="+mj-ea"/>
              <a:ea typeface="+mj-ea"/>
              <a:cs typeface="+mn-cs"/>
            </a:rPr>
            <a:t>Ⅰ-2</a:t>
          </a:r>
          <a:endParaRPr kumimoji="1" lang="en-US" altLang="ja-JP" sz="1200" b="1">
            <a:solidFill>
              <a:schemeClr val="dk1"/>
            </a:solidFill>
            <a:latin typeface="+mj-ea"/>
            <a:ea typeface="+mj-ea"/>
            <a:cs typeface="+mn-cs"/>
          </a:endParaRPr>
        </a:p>
        <a:p>
          <a:pPr marL="0" indent="0">
            <a:lnSpc>
              <a:spcPts val="1200"/>
            </a:lnSpc>
          </a:pPr>
          <a:r>
            <a:rPr kumimoji="1" lang="ja-JP" altLang="en-US" sz="1200">
              <a:solidFill>
                <a:schemeClr val="dk1"/>
              </a:solidFill>
              <a:latin typeface="+mn-lt"/>
              <a:ea typeface="+mn-ea"/>
              <a:cs typeface="+mn-cs"/>
            </a:rPr>
            <a:t>年金受給者の方は</a:t>
          </a:r>
          <a:endParaRPr kumimoji="1" lang="en-US" altLang="ja-JP" sz="1200">
            <a:solidFill>
              <a:schemeClr val="dk1"/>
            </a:solidFill>
            <a:latin typeface="+mn-lt"/>
            <a:ea typeface="+mn-ea"/>
            <a:cs typeface="+mn-cs"/>
          </a:endParaRPr>
        </a:p>
        <a:p>
          <a:pPr marL="0" indent="0">
            <a:lnSpc>
              <a:spcPts val="1100"/>
            </a:lnSpc>
          </a:pPr>
          <a:r>
            <a:rPr kumimoji="1" lang="ja-JP" altLang="en-US" sz="1200">
              <a:solidFill>
                <a:schemeClr val="dk1"/>
              </a:solidFill>
              <a:latin typeface="+mn-lt"/>
              <a:ea typeface="+mn-ea"/>
              <a:cs typeface="+mn-cs"/>
            </a:rPr>
            <a:t>別シートの「公的年金等の雑所得計算表」シートで、計算した所得を入力します。</a:t>
          </a:r>
        </a:p>
      </xdr:txBody>
    </xdr:sp>
    <xdr:clientData/>
  </xdr:twoCellAnchor>
  <xdr:twoCellAnchor>
    <xdr:from>
      <xdr:col>16</xdr:col>
      <xdr:colOff>89648</xdr:colOff>
      <xdr:row>36</xdr:row>
      <xdr:rowOff>114299</xdr:rowOff>
    </xdr:from>
    <xdr:to>
      <xdr:col>22</xdr:col>
      <xdr:colOff>1165412</xdr:colOff>
      <xdr:row>42</xdr:row>
      <xdr:rowOff>44823</xdr:rowOff>
    </xdr:to>
    <xdr:sp macro="" textlink="">
      <xdr:nvSpPr>
        <xdr:cNvPr id="21" name="テキスト ボックス 20"/>
        <xdr:cNvSpPr txBox="1"/>
      </xdr:nvSpPr>
      <xdr:spPr>
        <a:xfrm>
          <a:off x="9782736" y="8036858"/>
          <a:ext cx="5221941" cy="1185583"/>
        </a:xfrm>
        <a:prstGeom prst="rect">
          <a:avLst/>
        </a:prstGeom>
        <a:solidFill>
          <a:schemeClr val="accent3">
            <a:lumMod val="40000"/>
            <a:lumOff val="60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lnSpc>
              <a:spcPts val="1900"/>
            </a:lnSpc>
          </a:pPr>
          <a:r>
            <a:rPr kumimoji="1" lang="en-US" altLang="ja-JP" sz="1600" b="1">
              <a:solidFill>
                <a:schemeClr val="dk1"/>
              </a:solidFill>
              <a:latin typeface="+mj-ea"/>
              <a:ea typeface="+mj-ea"/>
              <a:cs typeface="+mn-cs"/>
            </a:rPr>
            <a:t>Ⅱ</a:t>
          </a:r>
        </a:p>
        <a:p>
          <a:pPr marL="0" indent="0">
            <a:lnSpc>
              <a:spcPts val="1500"/>
            </a:lnSpc>
          </a:pPr>
          <a:r>
            <a:rPr kumimoji="1" lang="ja-JP" altLang="en-US" sz="1200">
              <a:solidFill>
                <a:schemeClr val="dk1"/>
              </a:solidFill>
              <a:latin typeface="+mn-lt"/>
              <a:ea typeface="+mn-ea"/>
              <a:cs typeface="+mn-cs"/>
            </a:rPr>
            <a:t>・医療分</a:t>
          </a:r>
          <a:endParaRPr kumimoji="1" lang="en-US" altLang="ja-JP" sz="1200">
            <a:solidFill>
              <a:schemeClr val="dk1"/>
            </a:solidFill>
            <a:latin typeface="+mn-ea"/>
            <a:ea typeface="+mn-ea"/>
            <a:cs typeface="+mn-cs"/>
          </a:endParaRPr>
        </a:p>
        <a:p>
          <a:pPr marL="0" marR="0" indent="0" defTabSz="914400" eaLnBrk="1" fontAlgn="auto" latinLnBrk="0" hangingPunct="1">
            <a:lnSpc>
              <a:spcPts val="1500"/>
            </a:lnSpc>
            <a:spcBef>
              <a:spcPts val="0"/>
            </a:spcBef>
            <a:spcAft>
              <a:spcPts val="0"/>
            </a:spcAft>
            <a:buClrTx/>
            <a:buSzTx/>
            <a:buFontTx/>
            <a:buNone/>
            <a:tabLst/>
            <a:defRPr/>
          </a:pPr>
          <a:r>
            <a:rPr kumimoji="1" lang="ja-JP" altLang="en-US" sz="1200">
              <a:solidFill>
                <a:schemeClr val="dk1"/>
              </a:solidFill>
              <a:latin typeface="+mn-ea"/>
              <a:ea typeface="+mn-ea"/>
              <a:cs typeface="+mn-cs"/>
            </a:rPr>
            <a:t>・後期支援分　　　　　　　　　　　　　　　</a:t>
          </a:r>
          <a:r>
            <a:rPr kumimoji="1" lang="ja-JP" altLang="ja-JP" sz="1200">
              <a:solidFill>
                <a:schemeClr val="dk1"/>
              </a:solidFill>
              <a:latin typeface="+mn-lt"/>
              <a:ea typeface="+mn-ea"/>
              <a:cs typeface="+mn-cs"/>
            </a:rPr>
            <a:t>の保険税が、それぞれ表示されます。</a:t>
          </a:r>
          <a:endParaRPr kumimoji="1" lang="en-US" altLang="ja-JP" sz="1200">
            <a:solidFill>
              <a:schemeClr val="dk1"/>
            </a:solidFill>
            <a:latin typeface="+mn-lt"/>
            <a:ea typeface="+mn-ea"/>
            <a:cs typeface="+mn-cs"/>
          </a:endParaRPr>
        </a:p>
        <a:p>
          <a:pPr marL="0" indent="0">
            <a:lnSpc>
              <a:spcPts val="1400"/>
            </a:lnSpc>
          </a:pPr>
          <a:r>
            <a:rPr kumimoji="1" lang="ja-JP" altLang="en-US" sz="1200">
              <a:solidFill>
                <a:schemeClr val="dk1"/>
              </a:solidFill>
              <a:latin typeface="+mn-ea"/>
              <a:ea typeface="+mn-ea"/>
              <a:cs typeface="+mn-cs"/>
            </a:rPr>
            <a:t>・介護分（</a:t>
          </a:r>
          <a:r>
            <a:rPr kumimoji="1" lang="en-US" altLang="ja-JP" sz="1200">
              <a:solidFill>
                <a:schemeClr val="dk1"/>
              </a:solidFill>
              <a:latin typeface="+mn-ea"/>
              <a:ea typeface="+mn-ea"/>
              <a:cs typeface="+mn-cs"/>
            </a:rPr>
            <a:t>40</a:t>
          </a:r>
          <a:r>
            <a:rPr kumimoji="1" lang="ja-JP" altLang="en-US" sz="1200">
              <a:solidFill>
                <a:schemeClr val="dk1"/>
              </a:solidFill>
              <a:latin typeface="+mn-ea"/>
              <a:ea typeface="+mn-ea"/>
              <a:cs typeface="+mn-cs"/>
            </a:rPr>
            <a:t>歳以上</a:t>
          </a:r>
          <a:r>
            <a:rPr kumimoji="1" lang="en-US" altLang="ja-JP" sz="1200">
              <a:solidFill>
                <a:schemeClr val="dk1"/>
              </a:solidFill>
              <a:latin typeface="+mn-ea"/>
              <a:ea typeface="+mn-ea"/>
              <a:cs typeface="+mn-cs"/>
            </a:rPr>
            <a:t>65</a:t>
          </a:r>
          <a:r>
            <a:rPr kumimoji="1" lang="ja-JP" altLang="en-US" sz="1200">
              <a:solidFill>
                <a:schemeClr val="dk1"/>
              </a:solidFill>
              <a:latin typeface="+mn-ea"/>
              <a:ea typeface="+mn-ea"/>
              <a:cs typeface="+mn-cs"/>
            </a:rPr>
            <a:t>歳未満）</a:t>
          </a:r>
          <a:endParaRPr kumimoji="1" lang="en-US" altLang="ja-JP" sz="1200">
            <a:solidFill>
              <a:schemeClr val="dk1"/>
            </a:solidFill>
            <a:latin typeface="+mn-lt"/>
            <a:ea typeface="+mn-ea"/>
            <a:cs typeface="+mn-cs"/>
          </a:endParaRPr>
        </a:p>
      </xdr:txBody>
    </xdr:sp>
    <xdr:clientData/>
  </xdr:twoCellAnchor>
  <xdr:twoCellAnchor>
    <xdr:from>
      <xdr:col>5</xdr:col>
      <xdr:colOff>149679</xdr:colOff>
      <xdr:row>12</xdr:row>
      <xdr:rowOff>0</xdr:rowOff>
    </xdr:from>
    <xdr:to>
      <xdr:col>5</xdr:col>
      <xdr:colOff>149679</xdr:colOff>
      <xdr:row>14</xdr:row>
      <xdr:rowOff>81643</xdr:rowOff>
    </xdr:to>
    <xdr:cxnSp macro="">
      <xdr:nvCxnSpPr>
        <xdr:cNvPr id="30" name="直線矢印コネクタ 29"/>
        <xdr:cNvCxnSpPr/>
      </xdr:nvCxnSpPr>
      <xdr:spPr>
        <a:xfrm flipV="1">
          <a:off x="3292929" y="3007179"/>
          <a:ext cx="0" cy="381000"/>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68036</xdr:colOff>
      <xdr:row>14</xdr:row>
      <xdr:rowOff>44904</xdr:rowOff>
    </xdr:from>
    <xdr:to>
      <xdr:col>22</xdr:col>
      <xdr:colOff>1069521</xdr:colOff>
      <xdr:row>18</xdr:row>
      <xdr:rowOff>102054</xdr:rowOff>
    </xdr:to>
    <xdr:sp macro="" textlink="">
      <xdr:nvSpPr>
        <xdr:cNvPr id="11" name="テキスト ボックス 10"/>
        <xdr:cNvSpPr txBox="1"/>
      </xdr:nvSpPr>
      <xdr:spPr>
        <a:xfrm>
          <a:off x="9797143" y="3936547"/>
          <a:ext cx="5138057" cy="968828"/>
        </a:xfrm>
        <a:prstGeom prst="rect">
          <a:avLst/>
        </a:prstGeom>
        <a:solidFill>
          <a:schemeClr val="accent3">
            <a:lumMod val="40000"/>
            <a:lumOff val="60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1900"/>
            </a:lnSpc>
          </a:pPr>
          <a:r>
            <a:rPr kumimoji="1" lang="en-US" altLang="ja-JP" sz="1600" b="1">
              <a:latin typeface="+mj-ea"/>
              <a:ea typeface="+mj-ea"/>
            </a:rPr>
            <a:t>Ⅰ-1</a:t>
          </a:r>
        </a:p>
        <a:p>
          <a:pPr>
            <a:lnSpc>
              <a:spcPts val="1400"/>
            </a:lnSpc>
          </a:pPr>
          <a:r>
            <a:rPr kumimoji="1" lang="ja-JP" altLang="en-US" sz="1200"/>
            <a:t>既に国保に加入している方及び新たに加入される方の年齢、所得を入力します。</a:t>
          </a:r>
          <a:endParaRPr kumimoji="1" lang="ja-JP" altLang="en-US" sz="1600"/>
        </a:p>
      </xdr:txBody>
    </xdr:sp>
    <xdr:clientData/>
  </xdr:twoCellAnchor>
  <xdr:twoCellAnchor>
    <xdr:from>
      <xdr:col>19</xdr:col>
      <xdr:colOff>201706</xdr:colOff>
      <xdr:row>37</xdr:row>
      <xdr:rowOff>56029</xdr:rowOff>
    </xdr:from>
    <xdr:to>
      <xdr:col>19</xdr:col>
      <xdr:colOff>392206</xdr:colOff>
      <xdr:row>40</xdr:row>
      <xdr:rowOff>156882</xdr:rowOff>
    </xdr:to>
    <xdr:sp macro="" textlink="">
      <xdr:nvSpPr>
        <xdr:cNvPr id="33" name="右中かっこ 32"/>
        <xdr:cNvSpPr/>
      </xdr:nvSpPr>
      <xdr:spPr>
        <a:xfrm>
          <a:off x="11945471" y="8258735"/>
          <a:ext cx="190500" cy="69476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4</xdr:col>
      <xdr:colOff>89647</xdr:colOff>
      <xdr:row>11</xdr:row>
      <xdr:rowOff>228921</xdr:rowOff>
    </xdr:from>
    <xdr:to>
      <xdr:col>4</xdr:col>
      <xdr:colOff>95250</xdr:colOff>
      <xdr:row>14</xdr:row>
      <xdr:rowOff>54428</xdr:rowOff>
    </xdr:to>
    <xdr:cxnSp macro="">
      <xdr:nvCxnSpPr>
        <xdr:cNvPr id="46" name="直線矢印コネクタ 45"/>
        <xdr:cNvCxnSpPr/>
      </xdr:nvCxnSpPr>
      <xdr:spPr>
        <a:xfrm flipH="1" flipV="1">
          <a:off x="2538933" y="2991171"/>
          <a:ext cx="5603" cy="369793"/>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68035</xdr:colOff>
      <xdr:row>14</xdr:row>
      <xdr:rowOff>68035</xdr:rowOff>
    </xdr:from>
    <xdr:to>
      <xdr:col>15</xdr:col>
      <xdr:colOff>707572</xdr:colOff>
      <xdr:row>14</xdr:row>
      <xdr:rowOff>68036</xdr:rowOff>
    </xdr:to>
    <xdr:cxnSp macro="">
      <xdr:nvCxnSpPr>
        <xdr:cNvPr id="18" name="直線矢印コネクタ 17"/>
        <xdr:cNvCxnSpPr/>
      </xdr:nvCxnSpPr>
      <xdr:spPr>
        <a:xfrm flipH="1" flipV="1">
          <a:off x="2517321" y="3959678"/>
          <a:ext cx="7170965" cy="1"/>
        </a:xfrm>
        <a:prstGeom prst="straightConnector1">
          <a:avLst/>
        </a:prstGeom>
        <a:ln w="28575">
          <a:tailEnd type="non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xdr:row>
      <xdr:rowOff>104775</xdr:rowOff>
    </xdr:from>
    <xdr:to>
      <xdr:col>8</xdr:col>
      <xdr:colOff>476250</xdr:colOff>
      <xdr:row>33</xdr:row>
      <xdr:rowOff>38100</xdr:rowOff>
    </xdr:to>
    <xdr:pic>
      <xdr:nvPicPr>
        <xdr:cNvPr id="6679" name="図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8879" t="13922" r="37199" b="29874"/>
        <a:stretch>
          <a:fillRect/>
        </a:stretch>
      </xdr:blipFill>
      <xdr:spPr bwMode="auto">
        <a:xfrm>
          <a:off x="0" y="790575"/>
          <a:ext cx="5962650" cy="490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391638</xdr:colOff>
      <xdr:row>21</xdr:row>
      <xdr:rowOff>97143</xdr:rowOff>
    </xdr:from>
    <xdr:to>
      <xdr:col>13</xdr:col>
      <xdr:colOff>382113</xdr:colOff>
      <xdr:row>23</xdr:row>
      <xdr:rowOff>139165</xdr:rowOff>
    </xdr:to>
    <xdr:sp macro="" textlink="">
      <xdr:nvSpPr>
        <xdr:cNvPr id="3" name="角丸四角形 2"/>
        <xdr:cNvSpPr/>
      </xdr:nvSpPr>
      <xdr:spPr>
        <a:xfrm>
          <a:off x="7875567" y="3811893"/>
          <a:ext cx="1351189" cy="395808"/>
        </a:xfrm>
        <a:prstGeom prst="round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kumimoji="1" lang="en-US" altLang="ja-JP" sz="2400" b="1">
              <a:solidFill>
                <a:srgbClr val="FF0000"/>
              </a:solidFill>
              <a:latin typeface="+mn-lt"/>
              <a:ea typeface="+mn-ea"/>
              <a:cs typeface="+mn-cs"/>
            </a:rPr>
            <a:t>A</a:t>
          </a:r>
          <a:endParaRPr kumimoji="1" lang="ja-JP" altLang="en-US" sz="2400" b="1">
            <a:solidFill>
              <a:srgbClr val="FF0000"/>
            </a:solidFill>
            <a:latin typeface="+mn-lt"/>
            <a:ea typeface="+mn-ea"/>
            <a:cs typeface="+mn-cs"/>
          </a:endParaRPr>
        </a:p>
      </xdr:txBody>
    </xdr:sp>
    <xdr:clientData/>
  </xdr:twoCellAnchor>
  <xdr:twoCellAnchor>
    <xdr:from>
      <xdr:col>15</xdr:col>
      <xdr:colOff>206069</xdr:colOff>
      <xdr:row>1</xdr:row>
      <xdr:rowOff>54642</xdr:rowOff>
    </xdr:from>
    <xdr:to>
      <xdr:col>15</xdr:col>
      <xdr:colOff>596237</xdr:colOff>
      <xdr:row>3</xdr:row>
      <xdr:rowOff>99467</xdr:rowOff>
    </xdr:to>
    <xdr:sp macro="" textlink="">
      <xdr:nvSpPr>
        <xdr:cNvPr id="10" name="円/楕円 9"/>
        <xdr:cNvSpPr/>
      </xdr:nvSpPr>
      <xdr:spPr>
        <a:xfrm>
          <a:off x="10411426" y="231535"/>
          <a:ext cx="390168" cy="398611"/>
        </a:xfrm>
        <a:prstGeom prst="ellipse">
          <a:avLst/>
        </a:prstGeom>
        <a:no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3</xdr:col>
      <xdr:colOff>353712</xdr:colOff>
      <xdr:row>13</xdr:row>
      <xdr:rowOff>125661</xdr:rowOff>
    </xdr:from>
    <xdr:to>
      <xdr:col>5</xdr:col>
      <xdr:colOff>145227</xdr:colOff>
      <xdr:row>16</xdr:row>
      <xdr:rowOff>116276</xdr:rowOff>
    </xdr:to>
    <xdr:sp macro="" textlink="">
      <xdr:nvSpPr>
        <xdr:cNvPr id="16" name="角丸四角形 15"/>
        <xdr:cNvSpPr/>
      </xdr:nvSpPr>
      <xdr:spPr>
        <a:xfrm>
          <a:off x="2394783" y="2425268"/>
          <a:ext cx="1152230" cy="521294"/>
        </a:xfrm>
        <a:prstGeom prst="round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2800" b="1">
              <a:solidFill>
                <a:srgbClr val="FF0000"/>
              </a:solidFill>
            </a:rPr>
            <a:t>A</a:t>
          </a:r>
          <a:endParaRPr kumimoji="1" lang="ja-JP" altLang="en-US" sz="2800" b="1">
            <a:solidFill>
              <a:srgbClr val="FF0000"/>
            </a:solidFill>
          </a:endParaRPr>
        </a:p>
      </xdr:txBody>
    </xdr:sp>
    <xdr:clientData/>
  </xdr:twoCellAnchor>
  <xdr:twoCellAnchor>
    <xdr:from>
      <xdr:col>4</xdr:col>
      <xdr:colOff>650961</xdr:colOff>
      <xdr:row>5</xdr:row>
      <xdr:rowOff>168672</xdr:rowOff>
    </xdr:from>
    <xdr:to>
      <xdr:col>6</xdr:col>
      <xdr:colOff>585763</xdr:colOff>
      <xdr:row>8</xdr:row>
      <xdr:rowOff>36603</xdr:rowOff>
    </xdr:to>
    <xdr:sp macro="" textlink="">
      <xdr:nvSpPr>
        <xdr:cNvPr id="17" name="円/楕円 16"/>
        <xdr:cNvSpPr/>
      </xdr:nvSpPr>
      <xdr:spPr>
        <a:xfrm>
          <a:off x="3372390" y="1053136"/>
          <a:ext cx="1295516" cy="398610"/>
        </a:xfrm>
        <a:prstGeom prst="ellipse">
          <a:avLst/>
        </a:prstGeom>
        <a:no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9</xdr:col>
      <xdr:colOff>358590</xdr:colOff>
      <xdr:row>49</xdr:row>
      <xdr:rowOff>145675</xdr:rowOff>
    </xdr:from>
    <xdr:to>
      <xdr:col>17</xdr:col>
      <xdr:colOff>190501</xdr:colOff>
      <xdr:row>57</xdr:row>
      <xdr:rowOff>56030</xdr:rowOff>
    </xdr:to>
    <xdr:sp macro="" textlink="">
      <xdr:nvSpPr>
        <xdr:cNvPr id="20" name="メモ 19"/>
        <xdr:cNvSpPr/>
      </xdr:nvSpPr>
      <xdr:spPr>
        <a:xfrm>
          <a:off x="6510619" y="8381999"/>
          <a:ext cx="5300382" cy="1255060"/>
        </a:xfrm>
        <a:prstGeom prst="foldedCorner">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rtl="0">
            <a:defRPr sz="1000"/>
          </a:pPr>
          <a:r>
            <a:rPr lang="en-US" altLang="ja-JP" sz="1400" b="0" i="0" u="none" strike="noStrike" baseline="0">
              <a:solidFill>
                <a:srgbClr val="800080"/>
              </a:solidFill>
              <a:latin typeface="HGP創英角ｺﾞｼｯｸUB"/>
              <a:ea typeface="HGP創英角ｺﾞｼｯｸUB"/>
            </a:rPr>
            <a:t>【</a:t>
          </a:r>
          <a:r>
            <a:rPr lang="ja-JP" altLang="en-US" sz="1400" b="0" i="0" u="none" strike="noStrike" baseline="0">
              <a:solidFill>
                <a:srgbClr val="800080"/>
              </a:solidFill>
              <a:latin typeface="HGP創英角ｺﾞｼｯｸUB"/>
              <a:ea typeface="HGP創英角ｺﾞｼｯｸUB"/>
            </a:rPr>
            <a:t>確定申告</a:t>
          </a:r>
          <a:r>
            <a:rPr lang="en-US" altLang="ja-JP" sz="1400" b="0" i="0" u="none" strike="noStrike" baseline="0">
              <a:solidFill>
                <a:srgbClr val="800080"/>
              </a:solidFill>
              <a:latin typeface="HGP創英角ｺﾞｼｯｸUB"/>
              <a:ea typeface="HGP創英角ｺﾞｼｯｸUB"/>
            </a:rPr>
            <a:t>A</a:t>
          </a:r>
          <a:r>
            <a:rPr lang="ja-JP" altLang="en-US" sz="1400" b="0" i="0" u="none" strike="noStrike" baseline="0">
              <a:solidFill>
                <a:srgbClr val="800080"/>
              </a:solidFill>
              <a:latin typeface="HGP創英角ｺﾞｼｯｸUB"/>
              <a:ea typeface="HGP創英角ｺﾞｼｯｸUB"/>
            </a:rPr>
            <a:t>表で申告された方</a:t>
          </a:r>
          <a:r>
            <a:rPr lang="en-US" altLang="ja-JP" sz="1400" b="0" i="0" u="none" strike="noStrike" baseline="0">
              <a:solidFill>
                <a:srgbClr val="800080"/>
              </a:solidFill>
              <a:latin typeface="HGP創英角ｺﾞｼｯｸUB"/>
              <a:ea typeface="HGP創英角ｺﾞｼｯｸUB"/>
            </a:rPr>
            <a:t>】</a:t>
          </a:r>
        </a:p>
        <a:p>
          <a:pPr algn="l" rtl="0">
            <a:defRPr sz="1000"/>
          </a:pPr>
          <a:r>
            <a:rPr lang="ja-JP" altLang="en-US" sz="1400" b="0" i="0" u="none" strike="noStrike" baseline="0">
              <a:solidFill>
                <a:srgbClr val="800080"/>
              </a:solidFill>
              <a:latin typeface="ＭＳ Ｐゴシック"/>
              <a:ea typeface="ＭＳ Ｐゴシック"/>
            </a:rPr>
            <a:t>申告する所得が、</a:t>
          </a:r>
          <a:endParaRPr lang="ja-JP" altLang="en-US" sz="1400" b="0" i="0" u="none" strike="noStrike" baseline="0">
            <a:solidFill>
              <a:srgbClr val="800080"/>
            </a:solidFill>
            <a:latin typeface="Calibri"/>
          </a:endParaRPr>
        </a:p>
        <a:p>
          <a:pPr algn="l" rtl="0">
            <a:lnSpc>
              <a:spcPts val="1700"/>
            </a:lnSpc>
            <a:defRPr sz="1000"/>
          </a:pPr>
          <a:r>
            <a:rPr lang="ja-JP" altLang="en-US" sz="1400" b="0" i="0" u="none" strike="noStrike" baseline="0">
              <a:solidFill>
                <a:srgbClr val="800080"/>
              </a:solidFill>
              <a:latin typeface="ＭＳ Ｐゴシック"/>
              <a:ea typeface="ＭＳ Ｐゴシック"/>
            </a:rPr>
            <a:t>給与所得、雑所得、総合課税の配当所得、一時所得のみ</a:t>
          </a:r>
          <a:endParaRPr lang="ja-JP" altLang="en-US" sz="1400" b="0" i="0" u="none" strike="noStrike" baseline="0">
            <a:solidFill>
              <a:srgbClr val="800080"/>
            </a:solidFill>
            <a:latin typeface="Calibri"/>
          </a:endParaRPr>
        </a:p>
        <a:p>
          <a:pPr algn="l" rtl="0">
            <a:lnSpc>
              <a:spcPts val="1600"/>
            </a:lnSpc>
            <a:defRPr sz="1000"/>
          </a:pPr>
          <a:endParaRPr lang="ja-JP" altLang="en-US" sz="1400" b="0" i="0" u="none" strike="noStrike" baseline="0">
            <a:solidFill>
              <a:srgbClr val="800080"/>
            </a:solidFill>
            <a:latin typeface="Calibri"/>
          </a:endParaRPr>
        </a:p>
        <a:p>
          <a:pPr algn="l" rtl="0">
            <a:lnSpc>
              <a:spcPts val="1600"/>
            </a:lnSpc>
            <a:defRPr sz="1000"/>
          </a:pPr>
          <a:endParaRPr lang="ja-JP" altLang="en-US" sz="1400" b="0" i="0" u="none" strike="noStrike" baseline="0">
            <a:solidFill>
              <a:srgbClr val="800080"/>
            </a:solidFill>
            <a:latin typeface="Calibri"/>
          </a:endParaRPr>
        </a:p>
      </xdr:txBody>
    </xdr:sp>
    <xdr:clientData/>
  </xdr:twoCellAnchor>
  <xdr:twoCellAnchor>
    <xdr:from>
      <xdr:col>18</xdr:col>
      <xdr:colOff>280147</xdr:colOff>
      <xdr:row>49</xdr:row>
      <xdr:rowOff>100852</xdr:rowOff>
    </xdr:from>
    <xdr:to>
      <xdr:col>26</xdr:col>
      <xdr:colOff>112059</xdr:colOff>
      <xdr:row>57</xdr:row>
      <xdr:rowOff>78442</xdr:rowOff>
    </xdr:to>
    <xdr:sp macro="" textlink="">
      <xdr:nvSpPr>
        <xdr:cNvPr id="21" name="メモ 20"/>
        <xdr:cNvSpPr/>
      </xdr:nvSpPr>
      <xdr:spPr>
        <a:xfrm>
          <a:off x="12584206" y="8337176"/>
          <a:ext cx="5300382" cy="1322295"/>
        </a:xfrm>
        <a:prstGeom prst="foldedCorner">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rtl="0">
            <a:defRPr sz="1000"/>
          </a:pPr>
          <a:r>
            <a:rPr lang="en-US" altLang="ja-JP" sz="1400" b="0" i="0" u="none" strike="noStrike" baseline="0">
              <a:solidFill>
                <a:srgbClr val="800080"/>
              </a:solidFill>
              <a:latin typeface="HGP創英角ｺﾞｼｯｸUB"/>
              <a:ea typeface="HGP創英角ｺﾞｼｯｸUB"/>
            </a:rPr>
            <a:t>【</a:t>
          </a:r>
          <a:r>
            <a:rPr lang="ja-JP" altLang="en-US" sz="1400" b="0" i="0" u="none" strike="noStrike" baseline="0">
              <a:solidFill>
                <a:srgbClr val="800080"/>
              </a:solidFill>
              <a:latin typeface="HGP創英角ｺﾞｼｯｸUB"/>
              <a:ea typeface="HGP創英角ｺﾞｼｯｸUB"/>
            </a:rPr>
            <a:t>確定申告</a:t>
          </a:r>
          <a:r>
            <a:rPr lang="en-US" altLang="ja-JP" sz="1400" b="0" i="0" u="none" strike="noStrike" baseline="0">
              <a:solidFill>
                <a:srgbClr val="800080"/>
              </a:solidFill>
              <a:latin typeface="HGP創英角ｺﾞｼｯｸUB"/>
              <a:ea typeface="HGP創英角ｺﾞｼｯｸUB"/>
            </a:rPr>
            <a:t>B</a:t>
          </a:r>
          <a:r>
            <a:rPr lang="ja-JP" altLang="en-US" sz="1400" b="0" i="0" u="none" strike="noStrike" baseline="0">
              <a:solidFill>
                <a:srgbClr val="800080"/>
              </a:solidFill>
              <a:latin typeface="HGP創英角ｺﾞｼｯｸUB"/>
              <a:ea typeface="HGP創英角ｺﾞｼｯｸUB"/>
            </a:rPr>
            <a:t>表で申告された方</a:t>
          </a:r>
          <a:r>
            <a:rPr lang="en-US" altLang="ja-JP" sz="1400" b="0" i="0" u="none" strike="noStrike" baseline="0">
              <a:solidFill>
                <a:srgbClr val="800080"/>
              </a:solidFill>
              <a:latin typeface="HGP創英角ｺﾞｼｯｸUB"/>
              <a:ea typeface="HGP創英角ｺﾞｼｯｸUB"/>
            </a:rPr>
            <a:t>】</a:t>
          </a:r>
        </a:p>
        <a:p>
          <a:pPr algn="l" rtl="0">
            <a:defRPr sz="1000"/>
          </a:pPr>
          <a:endParaRPr lang="en-US" altLang="ja-JP" sz="1400" b="0" i="0" u="none" strike="noStrike" baseline="0">
            <a:solidFill>
              <a:srgbClr val="800080"/>
            </a:solidFill>
            <a:latin typeface="Calibri"/>
          </a:endParaRPr>
        </a:p>
        <a:p>
          <a:pPr algn="l" rtl="0">
            <a:defRPr sz="1000"/>
          </a:pPr>
          <a:r>
            <a:rPr lang="ja-JP" altLang="en-US" sz="1400" b="0" i="0" u="none" strike="noStrike" baseline="0">
              <a:solidFill>
                <a:srgbClr val="800080"/>
              </a:solidFill>
              <a:latin typeface="ＭＳ Ｐゴシック"/>
              <a:ea typeface="ＭＳ Ｐゴシック"/>
            </a:rPr>
            <a:t>分離課税で申告された方は、</a:t>
          </a:r>
          <a:endParaRPr lang="ja-JP" altLang="en-US" sz="1400" b="0" i="0" u="none" strike="noStrike" baseline="0">
            <a:solidFill>
              <a:srgbClr val="800080"/>
            </a:solidFill>
            <a:latin typeface="Calibri"/>
          </a:endParaRPr>
        </a:p>
        <a:p>
          <a:pPr algn="l" rtl="0">
            <a:defRPr sz="1000"/>
          </a:pPr>
          <a:r>
            <a:rPr lang="ja-JP" altLang="en-US" sz="1400" b="0" i="0" u="none" strike="noStrike" baseline="0">
              <a:solidFill>
                <a:srgbClr val="800080"/>
              </a:solidFill>
              <a:latin typeface="ＭＳ Ｐゴシック"/>
              <a:ea typeface="ＭＳ Ｐゴシック"/>
            </a:rPr>
            <a:t>上記</a:t>
          </a:r>
          <a:r>
            <a:rPr lang="en-US" altLang="ja-JP" sz="1400" b="1" i="0" u="none" strike="noStrike" baseline="0">
              <a:solidFill>
                <a:srgbClr val="800080"/>
              </a:solidFill>
              <a:latin typeface="ＭＳ Ｐゴシック"/>
              <a:ea typeface="ＭＳ Ｐゴシック"/>
            </a:rPr>
            <a:t>A</a:t>
          </a:r>
          <a:r>
            <a:rPr lang="ja-JP" altLang="en-US" sz="1400" b="0" i="0" u="none" strike="noStrike" baseline="0">
              <a:solidFill>
                <a:srgbClr val="800080"/>
              </a:solidFill>
              <a:latin typeface="ＭＳ Ｐゴシック"/>
              <a:ea typeface="ＭＳ Ｐゴシック"/>
            </a:rPr>
            <a:t>の金額に、分離課税の所得金額を加算した額</a:t>
          </a:r>
          <a:endParaRPr lang="ja-JP" altLang="en-US" sz="1400" b="0" i="0" u="none" strike="noStrike" baseline="0">
            <a:solidFill>
              <a:srgbClr val="800080"/>
            </a:solidFill>
            <a:latin typeface="Calibri"/>
          </a:endParaRPr>
        </a:p>
        <a:p>
          <a:pPr algn="l" rtl="0">
            <a:lnSpc>
              <a:spcPts val="1600"/>
            </a:lnSpc>
            <a:defRPr sz="1000"/>
          </a:pPr>
          <a:endParaRPr lang="ja-JP" altLang="en-US" sz="1400" b="0" i="0" u="none" strike="noStrike" baseline="0">
            <a:solidFill>
              <a:srgbClr val="800080"/>
            </a:solidFill>
            <a:latin typeface="Calibri"/>
          </a:endParaRPr>
        </a:p>
      </xdr:txBody>
    </xdr:sp>
    <xdr:clientData/>
  </xdr:twoCellAnchor>
  <xdr:twoCellAnchor>
    <xdr:from>
      <xdr:col>27</xdr:col>
      <xdr:colOff>493059</xdr:colOff>
      <xdr:row>49</xdr:row>
      <xdr:rowOff>100852</xdr:rowOff>
    </xdr:from>
    <xdr:to>
      <xdr:col>35</xdr:col>
      <xdr:colOff>324970</xdr:colOff>
      <xdr:row>57</xdr:row>
      <xdr:rowOff>67235</xdr:rowOff>
    </xdr:to>
    <xdr:sp macro="" textlink="">
      <xdr:nvSpPr>
        <xdr:cNvPr id="22" name="メモ 21"/>
        <xdr:cNvSpPr/>
      </xdr:nvSpPr>
      <xdr:spPr>
        <a:xfrm>
          <a:off x="18949147" y="8337176"/>
          <a:ext cx="5300382" cy="1311088"/>
        </a:xfrm>
        <a:prstGeom prst="foldedCorner">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rtl="0">
            <a:lnSpc>
              <a:spcPts val="1700"/>
            </a:lnSpc>
            <a:defRPr sz="1000"/>
          </a:pPr>
          <a:r>
            <a:rPr lang="en-US" altLang="ja-JP" sz="1400" b="0" i="0" u="none" strike="noStrike" baseline="0">
              <a:solidFill>
                <a:srgbClr val="800080"/>
              </a:solidFill>
              <a:latin typeface="HGP創英角ｺﾞｼｯｸUB"/>
              <a:ea typeface="HGP創英角ｺﾞｼｯｸUB"/>
            </a:rPr>
            <a:t>【</a:t>
          </a:r>
          <a:r>
            <a:rPr lang="ja-JP" altLang="en-US" sz="1400" b="0" i="0" u="none" strike="noStrike" baseline="0">
              <a:solidFill>
                <a:srgbClr val="800080"/>
              </a:solidFill>
              <a:latin typeface="HGP創英角ｺﾞｼｯｸUB"/>
              <a:ea typeface="HGP創英角ｺﾞｼｯｸUB"/>
            </a:rPr>
            <a:t>分離課税の申告された方</a:t>
          </a:r>
          <a:r>
            <a:rPr lang="en-US" altLang="ja-JP" sz="1400" b="0" i="0" u="none" strike="noStrike" baseline="0">
              <a:solidFill>
                <a:srgbClr val="800080"/>
              </a:solidFill>
              <a:latin typeface="HGP創英角ｺﾞｼｯｸUB"/>
              <a:ea typeface="HGP創英角ｺﾞｼｯｸUB"/>
            </a:rPr>
            <a:t>】</a:t>
          </a:r>
        </a:p>
        <a:p>
          <a:pPr algn="l" rtl="0">
            <a:lnSpc>
              <a:spcPts val="1700"/>
            </a:lnSpc>
            <a:defRPr sz="1000"/>
          </a:pPr>
          <a:endParaRPr lang="en-US" altLang="ja-JP" sz="1400" b="0" i="0" u="none" strike="noStrike" baseline="0">
            <a:solidFill>
              <a:srgbClr val="800080"/>
            </a:solidFill>
            <a:latin typeface="HGP創英角ｺﾞｼｯｸUB"/>
            <a:ea typeface="HGP創英角ｺﾞｼｯｸUB"/>
          </a:endParaRPr>
        </a:p>
        <a:p>
          <a:pPr algn="l" rtl="0">
            <a:lnSpc>
              <a:spcPts val="1700"/>
            </a:lnSpc>
            <a:defRPr sz="1000"/>
          </a:pPr>
          <a:r>
            <a:rPr lang="en-US" altLang="ja-JP" sz="1400" b="0" i="0" u="none" strike="noStrike" baseline="0">
              <a:solidFill>
                <a:srgbClr val="800080"/>
              </a:solidFill>
              <a:latin typeface="ＭＳ Ｐゴシック"/>
              <a:ea typeface="ＭＳ Ｐゴシック"/>
            </a:rPr>
            <a:t>(59)</a:t>
          </a:r>
          <a:r>
            <a:rPr lang="ja-JP" altLang="en-US" sz="1400" b="0" i="0" u="none" strike="noStrike" baseline="0">
              <a:solidFill>
                <a:srgbClr val="800080"/>
              </a:solidFill>
              <a:latin typeface="ＭＳ Ｐゴシック"/>
              <a:ea typeface="ＭＳ Ｐゴシック"/>
            </a:rPr>
            <a:t>～</a:t>
          </a:r>
          <a:r>
            <a:rPr lang="en-US" altLang="ja-JP" sz="1400" b="0" i="0" u="none" strike="noStrike" baseline="0">
              <a:solidFill>
                <a:srgbClr val="800080"/>
              </a:solidFill>
              <a:latin typeface="ＭＳ Ｐゴシック"/>
              <a:ea typeface="ＭＳ Ｐゴシック"/>
            </a:rPr>
            <a:t>(68)</a:t>
          </a:r>
          <a:r>
            <a:rPr lang="ja-JP" altLang="en-US" sz="1400" b="0" i="0" u="none" strike="noStrike" baseline="0">
              <a:solidFill>
                <a:srgbClr val="800080"/>
              </a:solidFill>
              <a:latin typeface="ＭＳ Ｐゴシック"/>
              <a:ea typeface="ＭＳ Ｐゴシック"/>
            </a:rPr>
            <a:t>の合算額　</a:t>
          </a:r>
          <a:r>
            <a:rPr lang="en-US" altLang="ja-JP" sz="1400" b="1" i="0" u="none" strike="noStrike" baseline="0">
              <a:solidFill>
                <a:srgbClr val="800080"/>
              </a:solidFill>
              <a:latin typeface="ＭＳ Ｐゴシック"/>
              <a:ea typeface="ＭＳ Ｐゴシック"/>
            </a:rPr>
            <a:t>A</a:t>
          </a:r>
          <a:r>
            <a:rPr lang="ja-JP" altLang="en-US" sz="1400" b="0" i="0" u="none" strike="noStrike" baseline="0">
              <a:solidFill>
                <a:srgbClr val="800080"/>
              </a:solidFill>
              <a:latin typeface="ＭＳ Ｐゴシック"/>
              <a:ea typeface="ＭＳ Ｐゴシック"/>
            </a:rPr>
            <a:t>　　－　　</a:t>
          </a:r>
          <a:r>
            <a:rPr lang="en-US" altLang="ja-JP" sz="1400" b="0" i="0" u="none" strike="noStrike" baseline="0">
              <a:solidFill>
                <a:srgbClr val="800080"/>
              </a:solidFill>
              <a:latin typeface="ＭＳ Ｐゴシック"/>
              <a:ea typeface="ＭＳ Ｐゴシック"/>
            </a:rPr>
            <a:t>(87)</a:t>
          </a:r>
          <a:r>
            <a:rPr lang="ja-JP" altLang="en-US" sz="1400" b="0" i="0" u="none" strike="noStrike" baseline="0">
              <a:solidFill>
                <a:srgbClr val="800080"/>
              </a:solidFill>
              <a:latin typeface="ＭＳ Ｐゴシック"/>
              <a:ea typeface="ＭＳ Ｐゴシック"/>
            </a:rPr>
            <a:t>，</a:t>
          </a:r>
          <a:r>
            <a:rPr lang="en-US" altLang="ja-JP" sz="1400" b="0" i="0" u="none" strike="noStrike" baseline="0">
              <a:solidFill>
                <a:srgbClr val="800080"/>
              </a:solidFill>
              <a:latin typeface="ＭＳ Ｐゴシック"/>
              <a:ea typeface="ＭＳ Ｐゴシック"/>
            </a:rPr>
            <a:t>(89)</a:t>
          </a:r>
          <a:r>
            <a:rPr lang="ja-JP" altLang="en-US" sz="1400" b="0" i="0" u="none" strike="noStrike" baseline="0">
              <a:solidFill>
                <a:srgbClr val="800080"/>
              </a:solidFill>
              <a:latin typeface="ＭＳ Ｐゴシック"/>
              <a:ea typeface="ＭＳ Ｐゴシック"/>
            </a:rPr>
            <a:t>，</a:t>
          </a:r>
          <a:r>
            <a:rPr lang="en-US" altLang="ja-JP" sz="1400" b="0" i="0" u="none" strike="noStrike" baseline="0">
              <a:solidFill>
                <a:srgbClr val="800080"/>
              </a:solidFill>
              <a:latin typeface="ＭＳ Ｐゴシック"/>
              <a:ea typeface="ＭＳ Ｐゴシック"/>
            </a:rPr>
            <a:t>(90)</a:t>
          </a:r>
          <a:r>
            <a:rPr lang="ja-JP" altLang="en-US" sz="1400" b="0" i="0" u="none" strike="noStrike" baseline="0">
              <a:solidFill>
                <a:srgbClr val="800080"/>
              </a:solidFill>
              <a:latin typeface="ＭＳ Ｐゴシック"/>
              <a:ea typeface="ＭＳ Ｐゴシック"/>
            </a:rPr>
            <a:t>の損失額　　</a:t>
          </a:r>
          <a:r>
            <a:rPr lang="en-US" altLang="ja-JP" sz="1400" b="1" i="0" u="none" strike="noStrike" baseline="0">
              <a:solidFill>
                <a:srgbClr val="800080"/>
              </a:solidFill>
              <a:latin typeface="ＭＳ Ｐゴシック"/>
              <a:ea typeface="ＭＳ Ｐゴシック"/>
            </a:rPr>
            <a:t>A’</a:t>
          </a:r>
        </a:p>
        <a:p>
          <a:pPr algn="l" rtl="0">
            <a:defRPr sz="1000"/>
          </a:pPr>
          <a:endParaRPr lang="en-US" altLang="ja-JP" sz="1400" b="0" i="0" u="none" strike="noStrike" baseline="0">
            <a:solidFill>
              <a:srgbClr val="800080"/>
            </a:solidFill>
            <a:latin typeface="ＭＳ Ｐゴシック"/>
            <a:ea typeface="ＭＳ Ｐゴシック"/>
          </a:endParaRPr>
        </a:p>
        <a:p>
          <a:pPr algn="l" rtl="0">
            <a:lnSpc>
              <a:spcPts val="1400"/>
            </a:lnSpc>
            <a:defRPr sz="1000"/>
          </a:pPr>
          <a:endParaRPr lang="en-US" altLang="ja-JP" sz="1400" b="0" i="0" u="none" strike="noStrike" baseline="0">
            <a:solidFill>
              <a:srgbClr val="800080"/>
            </a:solidFill>
            <a:latin typeface="ＭＳ Ｐゴシック"/>
            <a:ea typeface="ＭＳ Ｐゴシック"/>
          </a:endParaRPr>
        </a:p>
      </xdr:txBody>
    </xdr:sp>
    <xdr:clientData/>
  </xdr:twoCellAnchor>
  <xdr:twoCellAnchor>
    <xdr:from>
      <xdr:col>0</xdr:col>
      <xdr:colOff>403412</xdr:colOff>
      <xdr:row>50</xdr:row>
      <xdr:rowOff>11206</xdr:rowOff>
    </xdr:from>
    <xdr:to>
      <xdr:col>8</xdr:col>
      <xdr:colOff>235323</xdr:colOff>
      <xdr:row>57</xdr:row>
      <xdr:rowOff>1</xdr:rowOff>
    </xdr:to>
    <xdr:sp macro="" textlink="">
      <xdr:nvSpPr>
        <xdr:cNvPr id="23" name="メモ 22"/>
        <xdr:cNvSpPr/>
      </xdr:nvSpPr>
      <xdr:spPr>
        <a:xfrm>
          <a:off x="403412" y="8415618"/>
          <a:ext cx="5300382" cy="1165412"/>
        </a:xfrm>
        <a:prstGeom prst="foldedCorner">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rtl="0">
            <a:defRPr sz="1000"/>
          </a:pPr>
          <a:r>
            <a:rPr lang="en-US" altLang="ja-JP" sz="1400" b="0" i="0" u="none" strike="noStrike" baseline="0">
              <a:solidFill>
                <a:srgbClr val="800080"/>
              </a:solidFill>
              <a:latin typeface="HGP創英角ｺﾞｼｯｸUB"/>
              <a:ea typeface="HGP創英角ｺﾞｼｯｸUB"/>
            </a:rPr>
            <a:t>【</a:t>
          </a:r>
          <a:r>
            <a:rPr lang="ja-JP" altLang="en-US" sz="1400" b="0" i="0" u="none" strike="noStrike" baseline="0">
              <a:solidFill>
                <a:srgbClr val="800080"/>
              </a:solidFill>
              <a:latin typeface="HGP創英角ｺﾞｼｯｸUB"/>
              <a:ea typeface="HGP創英角ｺﾞｼｯｸUB"/>
            </a:rPr>
            <a:t>源泉徴収票</a:t>
          </a:r>
          <a:r>
            <a:rPr lang="en-US" altLang="ja-JP" sz="1400" b="0" i="0" u="none" strike="noStrike" baseline="0">
              <a:solidFill>
                <a:srgbClr val="800080"/>
              </a:solidFill>
              <a:latin typeface="HGP創英角ｺﾞｼｯｸUB"/>
              <a:ea typeface="HGP創英角ｺﾞｼｯｸUB"/>
            </a:rPr>
            <a:t>】</a:t>
          </a:r>
        </a:p>
        <a:p>
          <a:pPr algn="l" rtl="0">
            <a:defRPr sz="1000"/>
          </a:pPr>
          <a:endParaRPr lang="en-US" altLang="ja-JP" sz="1400" b="0" i="0" u="none" strike="noStrike" baseline="0">
            <a:solidFill>
              <a:srgbClr val="800080"/>
            </a:solidFill>
            <a:latin typeface="Calibri"/>
          </a:endParaRPr>
        </a:p>
        <a:p>
          <a:pPr algn="l" rtl="0">
            <a:defRPr sz="1000"/>
          </a:pPr>
          <a:r>
            <a:rPr lang="ja-JP" altLang="en-US" sz="1400" b="0" i="0" u="none" strike="noStrike" baseline="0">
              <a:solidFill>
                <a:srgbClr val="800080"/>
              </a:solidFill>
              <a:latin typeface="ＭＳ Ｐゴシック"/>
              <a:ea typeface="ＭＳ Ｐゴシック"/>
            </a:rPr>
            <a:t>給与所得のみ</a:t>
          </a:r>
          <a:endParaRPr lang="ja-JP" altLang="en-US" sz="1400" b="0" i="0" u="none" strike="noStrike" baseline="0">
            <a:solidFill>
              <a:srgbClr val="800080"/>
            </a:solidFill>
            <a:latin typeface="Calibri"/>
          </a:endParaRPr>
        </a:p>
        <a:p>
          <a:pPr algn="l" rtl="0">
            <a:defRPr sz="1000"/>
          </a:pPr>
          <a:endParaRPr lang="ja-JP" altLang="en-US" sz="1400" b="0" i="0" u="none" strike="noStrike" baseline="0">
            <a:solidFill>
              <a:srgbClr val="800080"/>
            </a:solidFill>
            <a:latin typeface="Calibri"/>
          </a:endParaRPr>
        </a:p>
        <a:p>
          <a:pPr algn="l" rtl="0">
            <a:defRPr sz="1000"/>
          </a:pPr>
          <a:endParaRPr lang="ja-JP" altLang="en-US" sz="1400" b="0" i="0" u="none" strike="noStrike" baseline="0">
            <a:solidFill>
              <a:srgbClr val="800080"/>
            </a:solidFill>
            <a:latin typeface="Calibri"/>
          </a:endParaRPr>
        </a:p>
      </xdr:txBody>
    </xdr:sp>
    <xdr:clientData/>
  </xdr:twoCellAnchor>
  <xdr:twoCellAnchor editAs="oneCell">
    <xdr:from>
      <xdr:col>8</xdr:col>
      <xdr:colOff>666750</xdr:colOff>
      <xdr:row>0</xdr:row>
      <xdr:rowOff>13607</xdr:rowOff>
    </xdr:from>
    <xdr:to>
      <xdr:col>17</xdr:col>
      <xdr:colOff>629250</xdr:colOff>
      <xdr:row>48</xdr:row>
      <xdr:rowOff>94178</xdr:rowOff>
    </xdr:to>
    <xdr:pic>
      <xdr:nvPicPr>
        <xdr:cNvPr id="2" name="図 1"/>
        <xdr:cNvPicPr>
          <a:picLocks noChangeAspect="1"/>
        </xdr:cNvPicPr>
      </xdr:nvPicPr>
      <xdr:blipFill>
        <a:blip xmlns:r="http://schemas.openxmlformats.org/officeDocument/2006/relationships" r:embed="rId2"/>
        <a:stretch>
          <a:fillRect/>
        </a:stretch>
      </xdr:blipFill>
      <xdr:spPr>
        <a:xfrm>
          <a:off x="6109607" y="13607"/>
          <a:ext cx="6085714" cy="8571428"/>
        </a:xfrm>
        <a:prstGeom prst="rect">
          <a:avLst/>
        </a:prstGeom>
      </xdr:spPr>
    </xdr:pic>
    <xdr:clientData/>
  </xdr:twoCellAnchor>
  <xdr:twoCellAnchor>
    <xdr:from>
      <xdr:col>15</xdr:col>
      <xdr:colOff>231321</xdr:colOff>
      <xdr:row>0</xdr:row>
      <xdr:rowOff>108857</xdr:rowOff>
    </xdr:from>
    <xdr:to>
      <xdr:col>15</xdr:col>
      <xdr:colOff>616016</xdr:colOff>
      <xdr:row>2</xdr:row>
      <xdr:rowOff>156905</xdr:rowOff>
    </xdr:to>
    <xdr:sp macro="" textlink="">
      <xdr:nvSpPr>
        <xdr:cNvPr id="27" name="円/楕円 26"/>
        <xdr:cNvSpPr/>
      </xdr:nvSpPr>
      <xdr:spPr bwMode="auto">
        <a:xfrm>
          <a:off x="10436678" y="108857"/>
          <a:ext cx="384695" cy="401834"/>
        </a:xfrm>
        <a:prstGeom prst="ellipse">
          <a:avLst/>
        </a:prstGeom>
        <a:no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11</xdr:col>
      <xdr:colOff>367392</xdr:colOff>
      <xdr:row>27</xdr:row>
      <xdr:rowOff>54428</xdr:rowOff>
    </xdr:from>
    <xdr:to>
      <xdr:col>13</xdr:col>
      <xdr:colOff>357219</xdr:colOff>
      <xdr:row>29</xdr:row>
      <xdr:rowOff>35137</xdr:rowOff>
    </xdr:to>
    <xdr:sp macro="" textlink="">
      <xdr:nvSpPr>
        <xdr:cNvPr id="28" name="角丸四角形 27"/>
        <xdr:cNvSpPr/>
      </xdr:nvSpPr>
      <xdr:spPr bwMode="auto">
        <a:xfrm>
          <a:off x="7851321" y="4830535"/>
          <a:ext cx="1350541" cy="334495"/>
        </a:xfrm>
        <a:prstGeom prst="round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800" b="1">
              <a:solidFill>
                <a:srgbClr val="FF0000"/>
              </a:solidFill>
            </a:rPr>
            <a:t>A</a:t>
          </a:r>
          <a:endParaRPr kumimoji="1" lang="ja-JP" altLang="en-US" sz="1800" b="1">
            <a:solidFill>
              <a:srgbClr val="FF0000"/>
            </a:solidFill>
          </a:endParaRPr>
        </a:p>
      </xdr:txBody>
    </xdr:sp>
    <xdr:clientData/>
  </xdr:twoCellAnchor>
  <xdr:twoCellAnchor editAs="oneCell">
    <xdr:from>
      <xdr:col>27</xdr:col>
      <xdr:colOff>0</xdr:colOff>
      <xdr:row>0</xdr:row>
      <xdr:rowOff>0</xdr:rowOff>
    </xdr:from>
    <xdr:to>
      <xdr:col>35</xdr:col>
      <xdr:colOff>623810</xdr:colOff>
      <xdr:row>47</xdr:row>
      <xdr:rowOff>9845</xdr:rowOff>
    </xdr:to>
    <xdr:pic>
      <xdr:nvPicPr>
        <xdr:cNvPr id="5" name="図 4"/>
        <xdr:cNvPicPr>
          <a:picLocks noChangeAspect="1"/>
        </xdr:cNvPicPr>
      </xdr:nvPicPr>
      <xdr:blipFill>
        <a:blip xmlns:r="http://schemas.openxmlformats.org/officeDocument/2006/relationships" r:embed="rId3"/>
        <a:stretch>
          <a:fillRect/>
        </a:stretch>
      </xdr:blipFill>
      <xdr:spPr>
        <a:xfrm>
          <a:off x="18369643" y="0"/>
          <a:ext cx="6066667" cy="8323809"/>
        </a:xfrm>
        <a:prstGeom prst="rect">
          <a:avLst/>
        </a:prstGeom>
      </xdr:spPr>
    </xdr:pic>
    <xdr:clientData/>
  </xdr:twoCellAnchor>
  <xdr:twoCellAnchor>
    <xdr:from>
      <xdr:col>32</xdr:col>
      <xdr:colOff>421820</xdr:colOff>
      <xdr:row>0</xdr:row>
      <xdr:rowOff>54428</xdr:rowOff>
    </xdr:from>
    <xdr:to>
      <xdr:col>33</xdr:col>
      <xdr:colOff>639534</xdr:colOff>
      <xdr:row>2</xdr:row>
      <xdr:rowOff>175292</xdr:rowOff>
    </xdr:to>
    <xdr:sp macro="" textlink="">
      <xdr:nvSpPr>
        <xdr:cNvPr id="31" name="円/楕円 30"/>
        <xdr:cNvSpPr/>
      </xdr:nvSpPr>
      <xdr:spPr>
        <a:xfrm>
          <a:off x="22193249" y="54428"/>
          <a:ext cx="898071" cy="474650"/>
        </a:xfrm>
        <a:prstGeom prst="ellipse">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32</xdr:col>
      <xdr:colOff>0</xdr:colOff>
      <xdr:row>20</xdr:row>
      <xdr:rowOff>136071</xdr:rowOff>
    </xdr:from>
    <xdr:to>
      <xdr:col>35</xdr:col>
      <xdr:colOff>441978</xdr:colOff>
      <xdr:row>25</xdr:row>
      <xdr:rowOff>82075</xdr:rowOff>
    </xdr:to>
    <xdr:sp macro="" textlink="">
      <xdr:nvSpPr>
        <xdr:cNvPr id="32" name="角丸四角形 31"/>
        <xdr:cNvSpPr/>
      </xdr:nvSpPr>
      <xdr:spPr>
        <a:xfrm>
          <a:off x="21771429" y="3673928"/>
          <a:ext cx="2483049" cy="830468"/>
        </a:xfrm>
        <a:prstGeom prst="roundRect">
          <a:avLst>
            <a:gd name="adj" fmla="val 6016"/>
          </a:avLst>
        </a:prstGeom>
        <a:noFill/>
        <a:ln w="57150">
          <a:solidFill>
            <a:srgbClr val="7030A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rtl="0">
            <a:defRPr sz="1000"/>
          </a:pPr>
          <a:r>
            <a:rPr lang="ja-JP" altLang="en-US" sz="2400" b="1" i="0" u="none" strike="noStrike" baseline="0">
              <a:solidFill>
                <a:srgbClr val="800080"/>
              </a:solidFill>
              <a:latin typeface="Calibri"/>
            </a:rPr>
            <a:t>－</a:t>
          </a:r>
          <a:r>
            <a:rPr lang="en-US" altLang="ja-JP" sz="2400" b="1" i="0" u="none" strike="noStrike" baseline="0">
              <a:solidFill>
                <a:srgbClr val="800080"/>
              </a:solidFill>
              <a:latin typeface="Calibri"/>
            </a:rPr>
            <a:t>A</a:t>
          </a:r>
          <a:r>
            <a:rPr lang="ja-JP" altLang="en-US" sz="2400" b="1" i="0" u="none" strike="noStrike" baseline="0">
              <a:solidFill>
                <a:srgbClr val="800080"/>
              </a:solidFill>
              <a:latin typeface="Calibri"/>
            </a:rPr>
            <a:t>’</a:t>
          </a:r>
          <a:endParaRPr lang="en-US" altLang="ja-JP" sz="1000" b="1" i="0" u="none" strike="noStrike" baseline="0">
            <a:solidFill>
              <a:srgbClr val="800080"/>
            </a:solidFill>
            <a:latin typeface="Calibri"/>
          </a:endParaRPr>
        </a:p>
        <a:p>
          <a:pPr algn="ctr" rtl="0">
            <a:defRPr sz="1000"/>
          </a:pPr>
          <a:r>
            <a:rPr lang="ja-JP" altLang="en-US" sz="1000" b="1" i="0" u="none" strike="noStrike" baseline="0">
              <a:solidFill>
                <a:srgbClr val="800080"/>
              </a:solidFill>
              <a:latin typeface="+mn-ea"/>
              <a:ea typeface="+mn-ea"/>
            </a:rPr>
            <a:t>（</a:t>
          </a:r>
          <a:r>
            <a:rPr lang="en-US" altLang="ja-JP" sz="1000" b="1" i="0" u="none" strike="noStrike" baseline="0">
              <a:solidFill>
                <a:srgbClr val="800080"/>
              </a:solidFill>
              <a:latin typeface="+mn-ea"/>
              <a:ea typeface="+mn-ea"/>
            </a:rPr>
            <a:t>(87)</a:t>
          </a:r>
          <a:r>
            <a:rPr lang="ja-JP" altLang="en-US" sz="1000" b="1" i="0" u="none" strike="noStrike" baseline="0">
              <a:solidFill>
                <a:srgbClr val="800080"/>
              </a:solidFill>
              <a:latin typeface="+mn-ea"/>
              <a:ea typeface="+mn-ea"/>
            </a:rPr>
            <a:t>、</a:t>
          </a:r>
          <a:r>
            <a:rPr lang="en-US" altLang="ja-JP" sz="1000" b="1" i="0" u="none" strike="noStrike" baseline="0">
              <a:solidFill>
                <a:srgbClr val="800080"/>
              </a:solidFill>
              <a:latin typeface="+mn-ea"/>
              <a:ea typeface="+mn-ea"/>
            </a:rPr>
            <a:t>(89)</a:t>
          </a:r>
          <a:r>
            <a:rPr lang="ja-JP" altLang="en-US" sz="1000" b="1" i="0" u="none" strike="noStrike" baseline="0">
              <a:solidFill>
                <a:srgbClr val="800080"/>
              </a:solidFill>
              <a:latin typeface="+mn-ea"/>
              <a:ea typeface="+mn-ea"/>
            </a:rPr>
            <a:t>、</a:t>
          </a:r>
          <a:r>
            <a:rPr lang="en-US" altLang="ja-JP" sz="1000" b="1" i="0" u="none" strike="noStrike" baseline="0">
              <a:solidFill>
                <a:srgbClr val="800080"/>
              </a:solidFill>
              <a:latin typeface="+mn-ea"/>
              <a:ea typeface="+mn-ea"/>
            </a:rPr>
            <a:t>(90)</a:t>
          </a:r>
          <a:r>
            <a:rPr lang="ja-JP" altLang="en-US" sz="1000" b="1" i="0" u="none" strike="noStrike" baseline="0">
              <a:solidFill>
                <a:srgbClr val="800080"/>
              </a:solidFill>
              <a:latin typeface="+mn-ea"/>
              <a:ea typeface="+mn-ea"/>
            </a:rPr>
            <a:t>が控除できる部分）</a:t>
          </a:r>
          <a:endParaRPr lang="en-US" altLang="ja-JP" sz="1000" b="1" i="0" u="none" strike="noStrike" baseline="0">
            <a:solidFill>
              <a:srgbClr val="800080"/>
            </a:solidFill>
            <a:latin typeface="+mn-ea"/>
            <a:ea typeface="+mn-ea"/>
          </a:endParaRPr>
        </a:p>
      </xdr:txBody>
    </xdr:sp>
    <xdr:clientData/>
  </xdr:twoCellAnchor>
  <xdr:twoCellAnchor>
    <xdr:from>
      <xdr:col>27</xdr:col>
      <xdr:colOff>476250</xdr:colOff>
      <xdr:row>22</xdr:row>
      <xdr:rowOff>101203</xdr:rowOff>
    </xdr:from>
    <xdr:to>
      <xdr:col>31</xdr:col>
      <xdr:colOff>294904</xdr:colOff>
      <xdr:row>33</xdr:row>
      <xdr:rowOff>47625</xdr:rowOff>
    </xdr:to>
    <xdr:sp macro="" textlink="">
      <xdr:nvSpPr>
        <xdr:cNvPr id="33" name="角丸四角形 32"/>
        <xdr:cNvSpPr/>
      </xdr:nvSpPr>
      <xdr:spPr>
        <a:xfrm>
          <a:off x="18960703" y="3899297"/>
          <a:ext cx="2557092" cy="1845469"/>
        </a:xfrm>
        <a:prstGeom prst="roundRect">
          <a:avLst>
            <a:gd name="adj" fmla="val 6016"/>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2800" b="1">
              <a:solidFill>
                <a:srgbClr val="FF0000"/>
              </a:solidFill>
            </a:rPr>
            <a:t>A</a:t>
          </a:r>
          <a:endParaRPr kumimoji="1" lang="ja-JP" altLang="en-US" sz="2800" b="1">
            <a:solidFill>
              <a:srgbClr val="FF0000"/>
            </a:solidFill>
          </a:endParaRPr>
        </a:p>
      </xdr:txBody>
    </xdr:sp>
    <xdr:clientData/>
  </xdr:twoCellAnchor>
  <xdr:twoCellAnchor editAs="oneCell">
    <xdr:from>
      <xdr:col>18</xdr:col>
      <xdr:colOff>0</xdr:colOff>
      <xdr:row>0</xdr:row>
      <xdr:rowOff>0</xdr:rowOff>
    </xdr:from>
    <xdr:to>
      <xdr:col>26</xdr:col>
      <xdr:colOff>557143</xdr:colOff>
      <xdr:row>47</xdr:row>
      <xdr:rowOff>171750</xdr:rowOff>
    </xdr:to>
    <xdr:pic>
      <xdr:nvPicPr>
        <xdr:cNvPr id="6" name="図 5"/>
        <xdr:cNvPicPr>
          <a:picLocks noChangeAspect="1"/>
        </xdr:cNvPicPr>
      </xdr:nvPicPr>
      <xdr:blipFill>
        <a:blip xmlns:r="http://schemas.openxmlformats.org/officeDocument/2006/relationships" r:embed="rId4"/>
        <a:stretch>
          <a:fillRect/>
        </a:stretch>
      </xdr:blipFill>
      <xdr:spPr>
        <a:xfrm>
          <a:off x="12246429" y="0"/>
          <a:ext cx="6000000" cy="8485714"/>
        </a:xfrm>
        <a:prstGeom prst="rect">
          <a:avLst/>
        </a:prstGeom>
      </xdr:spPr>
    </xdr:pic>
    <xdr:clientData/>
  </xdr:twoCellAnchor>
  <xdr:twoCellAnchor>
    <xdr:from>
      <xdr:col>20</xdr:col>
      <xdr:colOff>258536</xdr:colOff>
      <xdr:row>29</xdr:row>
      <xdr:rowOff>68035</xdr:rowOff>
    </xdr:from>
    <xdr:to>
      <xdr:col>22</xdr:col>
      <xdr:colOff>252615</xdr:colOff>
      <xdr:row>31</xdr:row>
      <xdr:rowOff>48744</xdr:rowOff>
    </xdr:to>
    <xdr:sp macro="" textlink="">
      <xdr:nvSpPr>
        <xdr:cNvPr id="37" name="角丸四角形 36"/>
        <xdr:cNvSpPr/>
      </xdr:nvSpPr>
      <xdr:spPr bwMode="auto">
        <a:xfrm>
          <a:off x="13865679" y="5197928"/>
          <a:ext cx="1354793" cy="334495"/>
        </a:xfrm>
        <a:prstGeom prst="round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800" b="1">
              <a:solidFill>
                <a:srgbClr val="FF0000"/>
              </a:solidFill>
            </a:rPr>
            <a:t>A</a:t>
          </a:r>
          <a:endParaRPr kumimoji="1" lang="ja-JP" altLang="en-US" sz="1800" b="1">
            <a:solidFill>
              <a:srgbClr val="FF0000"/>
            </a:solidFill>
          </a:endParaRPr>
        </a:p>
      </xdr:txBody>
    </xdr:sp>
    <xdr:clientData/>
  </xdr:twoCellAnchor>
  <xdr:twoCellAnchor>
    <xdr:from>
      <xdr:col>24</xdr:col>
      <xdr:colOff>326572</xdr:colOff>
      <xdr:row>0</xdr:row>
      <xdr:rowOff>40821</xdr:rowOff>
    </xdr:from>
    <xdr:to>
      <xdr:col>25</xdr:col>
      <xdr:colOff>30908</xdr:colOff>
      <xdr:row>2</xdr:row>
      <xdr:rowOff>88869</xdr:rowOff>
    </xdr:to>
    <xdr:sp macro="" textlink="">
      <xdr:nvSpPr>
        <xdr:cNvPr id="38" name="円/楕円 37"/>
        <xdr:cNvSpPr/>
      </xdr:nvSpPr>
      <xdr:spPr bwMode="auto">
        <a:xfrm>
          <a:off x="16655143" y="40821"/>
          <a:ext cx="384694" cy="401834"/>
        </a:xfrm>
        <a:prstGeom prst="ellipse">
          <a:avLst/>
        </a:prstGeom>
        <a:no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605;&#28187;&#35500;&#26126;&#29992;&#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W52"/>
  <sheetViews>
    <sheetView tabSelected="1" view="pageBreakPreview" zoomScale="85" zoomScaleNormal="70" zoomScaleSheetLayoutView="85" workbookViewId="0">
      <selection activeCell="L8" sqref="L8"/>
    </sheetView>
  </sheetViews>
  <sheetFormatPr defaultRowHeight="13.5"/>
  <cols>
    <col min="1" max="1" width="2.25" style="1" customWidth="1"/>
    <col min="2" max="2" width="3.375" style="1" customWidth="1"/>
    <col min="3" max="3" width="13" style="1" customWidth="1"/>
    <col min="4" max="4" width="13.375" style="1" customWidth="1"/>
    <col min="5" max="5" width="9.125" style="1" customWidth="1"/>
    <col min="6" max="6" width="4.25" style="1" customWidth="1"/>
    <col min="7" max="7" width="10.75" style="1" customWidth="1"/>
    <col min="8" max="8" width="5.875" style="1" customWidth="1"/>
    <col min="9" max="9" width="20" style="1" customWidth="1"/>
    <col min="10" max="10" width="3.5" style="1" customWidth="1"/>
    <col min="11" max="11" width="6.875" style="1" customWidth="1"/>
    <col min="12" max="12" width="9" style="1"/>
    <col min="13" max="13" width="6.75" style="1" customWidth="1"/>
    <col min="14" max="14" width="2.875" style="1" customWidth="1"/>
    <col min="15" max="15" width="4.125" style="1" customWidth="1"/>
    <col min="16" max="19" width="9" style="1"/>
    <col min="20" max="20" width="13.375" style="1" customWidth="1"/>
    <col min="21" max="22" width="9" style="1"/>
    <col min="23" max="23" width="13.625" style="1" customWidth="1"/>
    <col min="24" max="24" width="6.75" style="1" customWidth="1"/>
    <col min="25" max="25" width="3" style="1" customWidth="1"/>
    <col min="26" max="30" width="9" style="1"/>
    <col min="31" max="31" width="10.625" style="1" customWidth="1"/>
    <col min="32" max="33" width="9" style="1"/>
    <col min="34" max="34" width="2.625" style="1" customWidth="1"/>
    <col min="35" max="16384" width="9" style="1"/>
  </cols>
  <sheetData>
    <row r="1" spans="2:23" ht="31.5" customHeight="1">
      <c r="H1" s="62" t="s">
        <v>61</v>
      </c>
      <c r="I1" s="2"/>
      <c r="J1" s="2"/>
      <c r="K1" s="2"/>
      <c r="L1" s="2"/>
      <c r="M1" s="2"/>
      <c r="N1" s="2"/>
      <c r="O1" s="2"/>
      <c r="W1" s="40" t="s">
        <v>26</v>
      </c>
    </row>
    <row r="2" spans="2:23" ht="11.25" customHeight="1">
      <c r="H2" s="2"/>
      <c r="I2" s="2"/>
      <c r="J2" s="2"/>
      <c r="K2" s="2"/>
      <c r="L2" s="2"/>
      <c r="M2" s="2"/>
      <c r="N2" s="2"/>
      <c r="O2" s="2"/>
      <c r="W2" s="40"/>
    </row>
    <row r="3" spans="2:23" ht="18" customHeight="1">
      <c r="C3" s="90" t="s">
        <v>46</v>
      </c>
      <c r="D3" s="91"/>
      <c r="E3" s="91"/>
      <c r="F3" s="91"/>
      <c r="G3" s="91"/>
      <c r="H3" s="92"/>
      <c r="I3" s="92"/>
      <c r="J3" s="92"/>
      <c r="K3" s="92"/>
      <c r="L3" s="2"/>
      <c r="M3" s="2"/>
      <c r="N3" s="2"/>
      <c r="O3" s="2"/>
      <c r="W3" s="40"/>
    </row>
    <row r="4" spans="2:23" ht="18" customHeight="1">
      <c r="C4" s="93" t="s">
        <v>62</v>
      </c>
      <c r="D4" s="46"/>
      <c r="E4" s="46"/>
      <c r="F4" s="46"/>
      <c r="G4" s="46"/>
      <c r="H4" s="46"/>
      <c r="I4" s="46"/>
      <c r="J4" s="46"/>
      <c r="K4" s="91"/>
    </row>
    <row r="5" spans="2:23" ht="10.5" customHeight="1">
      <c r="C5" s="35"/>
    </row>
    <row r="6" spans="2:23" ht="30" customHeight="1">
      <c r="C6" s="125" t="s">
        <v>45</v>
      </c>
      <c r="D6" s="126"/>
      <c r="E6" s="109" t="s">
        <v>0</v>
      </c>
      <c r="F6" s="117" t="s">
        <v>1</v>
      </c>
      <c r="G6" s="118"/>
      <c r="H6" s="118"/>
      <c r="I6" s="125" t="s">
        <v>54</v>
      </c>
      <c r="J6" s="130"/>
    </row>
    <row r="7" spans="2:23" ht="62.25" customHeight="1" thickBot="1">
      <c r="C7" s="114" t="s">
        <v>52</v>
      </c>
      <c r="D7" s="115"/>
      <c r="E7" s="116"/>
      <c r="F7" s="127" t="s">
        <v>51</v>
      </c>
      <c r="G7" s="128"/>
      <c r="H7" s="128"/>
      <c r="I7" s="128"/>
      <c r="J7" s="129"/>
      <c r="K7" s="76"/>
    </row>
    <row r="8" spans="2:23" ht="18.75" customHeight="1">
      <c r="C8" s="16" t="s">
        <v>27</v>
      </c>
      <c r="D8" s="11"/>
      <c r="E8" s="48"/>
      <c r="F8" s="122"/>
      <c r="G8" s="122"/>
      <c r="H8" s="56" t="s">
        <v>38</v>
      </c>
      <c r="I8" s="96">
        <f>IF(F8&gt;430000,F8-430000,0)</f>
        <v>0</v>
      </c>
      <c r="J8" s="60" t="s">
        <v>38</v>
      </c>
    </row>
    <row r="9" spans="2:23" ht="18.75" customHeight="1">
      <c r="C9" s="16" t="s">
        <v>28</v>
      </c>
      <c r="D9" s="11"/>
      <c r="E9" s="49"/>
      <c r="F9" s="119"/>
      <c r="G9" s="119"/>
      <c r="H9" s="57" t="s">
        <v>38</v>
      </c>
      <c r="I9" s="96">
        <f>IF(F9&gt;430000,F9-430000,0)</f>
        <v>0</v>
      </c>
      <c r="J9" s="60" t="s">
        <v>38</v>
      </c>
    </row>
    <row r="10" spans="2:23" ht="18.75" customHeight="1">
      <c r="C10" s="16" t="s">
        <v>29</v>
      </c>
      <c r="D10" s="12"/>
      <c r="E10" s="49"/>
      <c r="F10" s="119"/>
      <c r="G10" s="119"/>
      <c r="H10" s="57" t="s">
        <v>38</v>
      </c>
      <c r="I10" s="96">
        <f>IF(F10&gt;430000,F10-430000,0)</f>
        <v>0</v>
      </c>
      <c r="J10" s="60" t="s">
        <v>38</v>
      </c>
    </row>
    <row r="11" spans="2:23" ht="18.75" customHeight="1">
      <c r="C11" s="16" t="s">
        <v>30</v>
      </c>
      <c r="D11" s="11"/>
      <c r="E11" s="49"/>
      <c r="F11" s="123"/>
      <c r="G11" s="123"/>
      <c r="H11" s="58" t="s">
        <v>38</v>
      </c>
      <c r="I11" s="96">
        <f>IF(F11&gt;430000,F11-430000,0)</f>
        <v>0</v>
      </c>
      <c r="J11" s="60" t="s">
        <v>38</v>
      </c>
    </row>
    <row r="12" spans="2:23" ht="18.75" customHeight="1" thickBot="1">
      <c r="C12" s="16" t="s">
        <v>31</v>
      </c>
      <c r="D12" s="11"/>
      <c r="E12" s="50"/>
      <c r="F12" s="124"/>
      <c r="G12" s="124"/>
      <c r="H12" s="59" t="s">
        <v>38</v>
      </c>
      <c r="I12" s="96">
        <f>IF(F12&gt;430000,F12-430000,0)</f>
        <v>0</v>
      </c>
      <c r="J12" s="60" t="s">
        <v>38</v>
      </c>
    </row>
    <row r="13" spans="2:23" ht="18" customHeight="1">
      <c r="B13" s="32"/>
      <c r="C13" s="33" t="s">
        <v>5</v>
      </c>
      <c r="D13" s="34"/>
      <c r="E13" s="84" t="s">
        <v>42</v>
      </c>
      <c r="F13" s="131">
        <f>SUM(F8:G12)</f>
        <v>0</v>
      </c>
      <c r="G13" s="132"/>
      <c r="H13" s="88" t="s">
        <v>38</v>
      </c>
      <c r="I13" s="86">
        <f>SUM(I8:I12)</f>
        <v>0</v>
      </c>
      <c r="J13" s="75" t="s">
        <v>38</v>
      </c>
    </row>
    <row r="14" spans="2:23" ht="12" customHeight="1">
      <c r="H14" s="87" t="s">
        <v>41</v>
      </c>
    </row>
    <row r="15" spans="2:23" s="4" customFormat="1" ht="18.75" customHeight="1">
      <c r="B15" s="14" t="s">
        <v>2</v>
      </c>
      <c r="D15" s="6"/>
      <c r="E15" s="5"/>
      <c r="F15" s="6"/>
    </row>
    <row r="16" spans="2:23" s="4" customFormat="1" ht="19.5" customHeight="1">
      <c r="B16" s="3" t="s">
        <v>3</v>
      </c>
      <c r="D16" s="95">
        <f>$I$13</f>
        <v>0</v>
      </c>
      <c r="E16" s="7" t="s">
        <v>6</v>
      </c>
      <c r="F16" s="68">
        <v>7.5</v>
      </c>
      <c r="G16" s="13" t="s">
        <v>7</v>
      </c>
      <c r="H16" s="7" t="s">
        <v>8</v>
      </c>
      <c r="I16" s="55">
        <f>+ROUNDDOWN(D16*F16,-2)/100</f>
        <v>0</v>
      </c>
      <c r="J16" s="15"/>
      <c r="K16" s="4" t="s">
        <v>15</v>
      </c>
    </row>
    <row r="17" spans="2:13" s="4" customFormat="1" ht="12" customHeight="1">
      <c r="D17" s="13"/>
      <c r="E17" s="7"/>
      <c r="F17" s="13"/>
      <c r="G17" s="13"/>
      <c r="H17" s="13"/>
      <c r="I17" s="13"/>
      <c r="J17" s="13"/>
    </row>
    <row r="18" spans="2:13" s="4" customFormat="1" ht="21.75" customHeight="1">
      <c r="B18" s="3" t="s">
        <v>4</v>
      </c>
      <c r="D18" s="54">
        <v>19400</v>
      </c>
      <c r="E18" s="7" t="s">
        <v>6</v>
      </c>
      <c r="F18" s="13">
        <f>COUNTA(E8:E12)</f>
        <v>0</v>
      </c>
      <c r="G18" s="13" t="s">
        <v>11</v>
      </c>
      <c r="H18" s="7" t="s">
        <v>8</v>
      </c>
      <c r="I18" s="54">
        <f>+D18*F18</f>
        <v>0</v>
      </c>
      <c r="J18" s="15"/>
      <c r="K18" s="81" t="s">
        <v>16</v>
      </c>
    </row>
    <row r="19" spans="2:13" s="4" customFormat="1" ht="12" customHeight="1">
      <c r="D19" s="15"/>
      <c r="E19" s="7"/>
      <c r="F19" s="13"/>
      <c r="G19" s="13"/>
      <c r="H19" s="13"/>
      <c r="I19" s="15"/>
      <c r="J19" s="13"/>
    </row>
    <row r="20" spans="2:13" s="4" customFormat="1" ht="18" customHeight="1">
      <c r="B20" s="3" t="s">
        <v>9</v>
      </c>
      <c r="D20" s="54">
        <v>26000</v>
      </c>
      <c r="E20" s="7" t="s">
        <v>10</v>
      </c>
      <c r="F20" s="13">
        <v>1</v>
      </c>
      <c r="G20" s="13" t="s">
        <v>12</v>
      </c>
      <c r="H20" s="7" t="s">
        <v>8</v>
      </c>
      <c r="I20" s="54">
        <f>+D20*F20</f>
        <v>26000</v>
      </c>
      <c r="J20" s="15"/>
      <c r="K20" s="83" t="s">
        <v>17</v>
      </c>
    </row>
    <row r="21" spans="2:13" s="4" customFormat="1">
      <c r="D21" s="13"/>
      <c r="E21" s="13"/>
      <c r="F21" s="13"/>
      <c r="G21" s="13"/>
      <c r="H21" s="13"/>
      <c r="I21" s="13"/>
      <c r="J21" s="13"/>
    </row>
    <row r="22" spans="2:13" s="4" customFormat="1" ht="21" customHeight="1">
      <c r="D22" s="13"/>
      <c r="E22" s="120" t="s">
        <v>18</v>
      </c>
      <c r="F22" s="120"/>
      <c r="G22" s="120"/>
      <c r="H22" s="7" t="s">
        <v>8</v>
      </c>
      <c r="I22" s="54">
        <f>SUM(I16,I18,I20)</f>
        <v>26000</v>
      </c>
      <c r="J22" s="52" t="s">
        <v>65</v>
      </c>
    </row>
    <row r="23" spans="2:13" s="4" customFormat="1" ht="6.75" customHeight="1" thickBot="1">
      <c r="H23" s="8"/>
    </row>
    <row r="24" spans="2:13" s="4" customFormat="1" ht="23.25" customHeight="1" thickTop="1" thickBot="1">
      <c r="H24" s="8" t="s">
        <v>13</v>
      </c>
      <c r="I24" s="47">
        <f>ROUNDDOWN(IF(I22&gt;=660000,660000,ROUNDDOWN(I22,-2)),-2)</f>
        <v>26000</v>
      </c>
      <c r="J24" s="43" t="s">
        <v>35</v>
      </c>
      <c r="K24" s="39"/>
      <c r="M24" s="41"/>
    </row>
    <row r="25" spans="2:13" s="4" customFormat="1" ht="5.25" customHeight="1" thickTop="1">
      <c r="B25" s="9"/>
      <c r="C25" s="9"/>
      <c r="D25" s="9"/>
      <c r="E25" s="9"/>
      <c r="F25" s="9"/>
      <c r="G25" s="121"/>
      <c r="H25" s="121"/>
      <c r="I25" s="121"/>
      <c r="J25" s="10"/>
      <c r="K25" s="9"/>
    </row>
    <row r="26" spans="2:13" s="4" customFormat="1" ht="9.75" customHeight="1"/>
    <row r="27" spans="2:13" s="4" customFormat="1" ht="29.25" customHeight="1">
      <c r="B27" s="14" t="s">
        <v>23</v>
      </c>
      <c r="D27" s="6"/>
      <c r="E27" s="5"/>
    </row>
    <row r="28" spans="2:13" s="4" customFormat="1" ht="19.5" customHeight="1">
      <c r="B28" s="3" t="s">
        <v>3</v>
      </c>
      <c r="D28" s="95">
        <f>$I$13</f>
        <v>0</v>
      </c>
      <c r="E28" s="7" t="s">
        <v>6</v>
      </c>
      <c r="F28" s="68">
        <v>2.4300000000000002</v>
      </c>
      <c r="G28" s="13" t="s">
        <v>7</v>
      </c>
      <c r="H28" s="7" t="s">
        <v>8</v>
      </c>
      <c r="I28" s="55">
        <f>+ROUNDDOWN(D28*F28,-2)/100</f>
        <v>0</v>
      </c>
      <c r="J28" s="15"/>
      <c r="K28" s="8" t="s">
        <v>19</v>
      </c>
    </row>
    <row r="29" spans="2:13" s="4" customFormat="1" ht="12" customHeight="1">
      <c r="D29" s="13"/>
      <c r="E29" s="7"/>
      <c r="F29" s="13"/>
      <c r="G29" s="13"/>
      <c r="H29" s="13"/>
      <c r="I29" s="13"/>
      <c r="J29" s="13"/>
      <c r="K29" s="8"/>
    </row>
    <row r="30" spans="2:13" s="4" customFormat="1" ht="22.5" customHeight="1">
      <c r="B30" s="3" t="s">
        <v>4</v>
      </c>
      <c r="D30" s="54">
        <v>10700</v>
      </c>
      <c r="E30" s="7" t="s">
        <v>6</v>
      </c>
      <c r="F30" s="13">
        <f>+F18</f>
        <v>0</v>
      </c>
      <c r="G30" s="13" t="s">
        <v>11</v>
      </c>
      <c r="H30" s="7" t="s">
        <v>8</v>
      </c>
      <c r="I30" s="54">
        <f>+D30*F30</f>
        <v>0</v>
      </c>
      <c r="J30" s="15"/>
      <c r="K30" s="82" t="s">
        <v>20</v>
      </c>
    </row>
    <row r="31" spans="2:13" s="4" customFormat="1" ht="12" customHeight="1">
      <c r="D31" s="15"/>
      <c r="E31" s="13"/>
      <c r="F31" s="13"/>
      <c r="G31" s="13"/>
      <c r="H31" s="13"/>
      <c r="I31" s="15"/>
      <c r="J31" s="13"/>
    </row>
    <row r="32" spans="2:13" s="4" customFormat="1" ht="22.5" customHeight="1">
      <c r="D32" s="13"/>
      <c r="E32" s="13"/>
      <c r="G32" s="29" t="s">
        <v>24</v>
      </c>
      <c r="H32" s="7" t="s">
        <v>8</v>
      </c>
      <c r="I32" s="54">
        <f>+I28+I30</f>
        <v>0</v>
      </c>
      <c r="J32" s="52" t="s">
        <v>66</v>
      </c>
    </row>
    <row r="33" spans="2:13" s="4" customFormat="1" ht="8.25" customHeight="1" thickBot="1">
      <c r="F33" s="8"/>
      <c r="H33" s="8"/>
      <c r="I33" s="13"/>
      <c r="J33" s="13"/>
    </row>
    <row r="34" spans="2:13" s="4" customFormat="1" ht="23.25" customHeight="1" thickTop="1" thickBot="1">
      <c r="H34" s="8" t="s">
        <v>13</v>
      </c>
      <c r="I34" s="47">
        <f>ROUNDDOWN(IF(I32&gt;=260000,260000,ROUNDDOWN(I32,-2)),-2)</f>
        <v>0</v>
      </c>
      <c r="J34" s="43" t="s">
        <v>37</v>
      </c>
      <c r="K34" s="39"/>
      <c r="M34" s="41"/>
    </row>
    <row r="35" spans="2:13" s="4" customFormat="1" ht="6.75" customHeight="1" thickTop="1">
      <c r="B35" s="9"/>
      <c r="C35" s="9"/>
      <c r="D35" s="9"/>
      <c r="E35" s="9"/>
      <c r="F35" s="9"/>
      <c r="G35" s="121"/>
      <c r="H35" s="121"/>
      <c r="I35" s="121"/>
      <c r="J35" s="10"/>
      <c r="K35" s="9"/>
    </row>
    <row r="36" spans="2:13" s="4" customFormat="1" ht="27" customHeight="1">
      <c r="B36" s="14" t="s">
        <v>14</v>
      </c>
      <c r="D36" s="6"/>
      <c r="E36" s="5"/>
      <c r="F36" s="3"/>
    </row>
    <row r="37" spans="2:13" s="4" customFormat="1" ht="21.75" customHeight="1">
      <c r="B37" s="3" t="s">
        <v>3</v>
      </c>
      <c r="D37" s="55">
        <f>IF(AND(E8&gt;=40,E8&lt;65),I8,0)+IF(AND(E9&gt;=40,E9&lt;65),I9,0)+IF(AND(E10&gt;=40,E10&lt;65),I10,0)+IF(AND(E11&gt;=40,E11&lt;65),I11,0)+IF(AND(E12&gt;=40,E12&lt;65),I12,0)</f>
        <v>0</v>
      </c>
      <c r="E37" s="7" t="s">
        <v>6</v>
      </c>
      <c r="F37" s="68">
        <v>2.33</v>
      </c>
      <c r="G37" s="13" t="s">
        <v>7</v>
      </c>
      <c r="H37" s="7" t="s">
        <v>8</v>
      </c>
      <c r="I37" s="55">
        <f>+ROUNDDOWN(D37*F37,-2)/100</f>
        <v>0</v>
      </c>
      <c r="J37" s="30"/>
      <c r="K37" s="8" t="s">
        <v>21</v>
      </c>
    </row>
    <row r="38" spans="2:13" s="4" customFormat="1" ht="12" customHeight="1">
      <c r="D38" s="13"/>
      <c r="E38" s="7"/>
      <c r="F38" s="13"/>
      <c r="G38" s="13"/>
      <c r="H38" s="13"/>
      <c r="I38" s="13"/>
      <c r="J38" s="13"/>
      <c r="K38" s="8"/>
    </row>
    <row r="39" spans="2:13" s="4" customFormat="1" ht="21.75" customHeight="1">
      <c r="B39" s="3" t="s">
        <v>4</v>
      </c>
      <c r="D39" s="54">
        <v>13800</v>
      </c>
      <c r="E39" s="7" t="s">
        <v>6</v>
      </c>
      <c r="F39" s="13">
        <f>SUMPRODUCT((E8:E12&gt;39)*(E8:E12&lt;65))</f>
        <v>0</v>
      </c>
      <c r="G39" s="13" t="s">
        <v>11</v>
      </c>
      <c r="H39" s="7" t="s">
        <v>8</v>
      </c>
      <c r="I39" s="54">
        <f>ROUNDDOWN(D39*F39,0)</f>
        <v>0</v>
      </c>
      <c r="J39" s="30"/>
      <c r="K39" s="82" t="s">
        <v>22</v>
      </c>
    </row>
    <row r="40" spans="2:13" s="4" customFormat="1" ht="12" customHeight="1">
      <c r="D40" s="15"/>
      <c r="E40" s="13"/>
      <c r="F40" s="13"/>
      <c r="G40" s="13"/>
      <c r="H40" s="13"/>
      <c r="I40" s="15"/>
      <c r="J40" s="13"/>
    </row>
    <row r="41" spans="2:13" ht="21.75" customHeight="1">
      <c r="B41" s="4"/>
      <c r="C41" s="4"/>
      <c r="D41" s="13"/>
      <c r="E41" s="13"/>
      <c r="G41" s="29" t="s">
        <v>25</v>
      </c>
      <c r="H41" s="7" t="s">
        <v>8</v>
      </c>
      <c r="I41" s="54">
        <f>+I37+I39</f>
        <v>0</v>
      </c>
      <c r="J41" s="52" t="s">
        <v>53</v>
      </c>
    </row>
    <row r="42" spans="2:13" ht="7.5" customHeight="1" thickBot="1">
      <c r="B42" s="4"/>
      <c r="C42" s="4"/>
      <c r="D42" s="4"/>
      <c r="E42" s="4"/>
      <c r="F42" s="8"/>
      <c r="G42" s="4"/>
      <c r="H42" s="8"/>
      <c r="I42" s="13"/>
      <c r="J42" s="13"/>
      <c r="K42" s="4"/>
    </row>
    <row r="43" spans="2:13" ht="21.75" customHeight="1" thickTop="1" thickBot="1">
      <c r="B43" s="4"/>
      <c r="C43" s="4"/>
      <c r="D43" s="4"/>
      <c r="E43" s="4"/>
      <c r="F43" s="4"/>
      <c r="G43" s="4"/>
      <c r="H43" s="8" t="s">
        <v>13</v>
      </c>
      <c r="I43" s="47">
        <f>ROUNDDOWN(IF(I41&gt;=170000,170000,ROUNDDOWN(I41,-2)),-2)</f>
        <v>0</v>
      </c>
      <c r="J43" s="43" t="s">
        <v>36</v>
      </c>
      <c r="K43" s="39"/>
      <c r="M43" s="42"/>
    </row>
    <row r="44" spans="2:13" ht="6.75" customHeight="1" thickTop="1">
      <c r="B44" s="9"/>
      <c r="C44" s="9"/>
      <c r="D44" s="9"/>
      <c r="E44" s="9"/>
      <c r="F44" s="9"/>
      <c r="G44" s="121"/>
      <c r="H44" s="121"/>
      <c r="I44" s="121"/>
      <c r="J44" s="10"/>
      <c r="K44" s="9"/>
    </row>
    <row r="45" spans="2:13" ht="9" customHeight="1"/>
    <row r="46" spans="2:13" ht="8.25" customHeight="1">
      <c r="B46" s="17"/>
      <c r="C46" s="18"/>
      <c r="D46" s="18"/>
      <c r="E46" s="18"/>
      <c r="F46" s="18"/>
      <c r="G46" s="18"/>
      <c r="H46" s="18"/>
      <c r="I46" s="18"/>
      <c r="J46" s="18"/>
      <c r="K46" s="18"/>
      <c r="L46" s="19"/>
    </row>
    <row r="47" spans="2:13" ht="18" customHeight="1" thickBot="1">
      <c r="B47" s="20" t="s">
        <v>33</v>
      </c>
      <c r="C47" s="21"/>
      <c r="D47" s="22"/>
      <c r="E47" s="21"/>
      <c r="F47" s="21"/>
      <c r="G47" s="21"/>
      <c r="H47" s="21"/>
      <c r="I47" s="21"/>
      <c r="J47" s="21"/>
      <c r="K47" s="21"/>
      <c r="L47" s="23"/>
    </row>
    <row r="48" spans="2:13" ht="26.25" customHeight="1" thickBot="1">
      <c r="B48" s="20" t="s">
        <v>63</v>
      </c>
      <c r="C48" s="21"/>
      <c r="D48" s="110"/>
      <c r="E48" s="110"/>
      <c r="F48" s="111"/>
      <c r="G48" s="44" t="s">
        <v>32</v>
      </c>
      <c r="H48" s="25" t="s">
        <v>8</v>
      </c>
      <c r="I48" s="100">
        <f>SUM(I24,I34,I43)</f>
        <v>26000</v>
      </c>
      <c r="J48" s="31"/>
      <c r="K48" s="24"/>
      <c r="L48" s="23"/>
    </row>
    <row r="49" spans="2:12" ht="10.5" customHeight="1">
      <c r="B49" s="112" t="s">
        <v>34</v>
      </c>
      <c r="C49" s="113"/>
      <c r="D49" s="113"/>
      <c r="E49" s="113"/>
      <c r="F49" s="21"/>
      <c r="G49" s="21"/>
      <c r="H49" s="21"/>
      <c r="I49" s="21"/>
      <c r="J49" s="21"/>
      <c r="K49" s="21"/>
      <c r="L49" s="23"/>
    </row>
    <row r="50" spans="2:12">
      <c r="B50" s="112"/>
      <c r="C50" s="113"/>
      <c r="D50" s="113"/>
      <c r="E50" s="113"/>
      <c r="F50" s="21"/>
      <c r="G50" s="21"/>
      <c r="H50" s="21"/>
      <c r="I50" s="64"/>
      <c r="J50" s="67"/>
      <c r="K50" s="65"/>
      <c r="L50" s="66"/>
    </row>
    <row r="51" spans="2:12">
      <c r="B51" s="26"/>
      <c r="C51" s="27"/>
      <c r="D51" s="27"/>
      <c r="E51" s="27"/>
      <c r="F51" s="27"/>
      <c r="G51" s="27"/>
      <c r="H51" s="27"/>
      <c r="I51" s="27"/>
      <c r="J51" s="27"/>
      <c r="K51" s="27"/>
      <c r="L51" s="28"/>
    </row>
    <row r="52" spans="2:12" ht="7.5" customHeight="1"/>
  </sheetData>
  <mergeCells count="16">
    <mergeCell ref="B49:E50"/>
    <mergeCell ref="C7:E7"/>
    <mergeCell ref="F6:H6"/>
    <mergeCell ref="F9:G9"/>
    <mergeCell ref="E22:G22"/>
    <mergeCell ref="G25:I25"/>
    <mergeCell ref="G35:I35"/>
    <mergeCell ref="F8:G8"/>
    <mergeCell ref="F10:G10"/>
    <mergeCell ref="F11:G11"/>
    <mergeCell ref="F12:G12"/>
    <mergeCell ref="C6:D6"/>
    <mergeCell ref="F7:J7"/>
    <mergeCell ref="I6:J6"/>
    <mergeCell ref="G44:I44"/>
    <mergeCell ref="F13:G13"/>
  </mergeCells>
  <phoneticPr fontId="1"/>
  <pageMargins left="0.23622047244094491" right="0.16" top="0.19685039370078741" bottom="0.19685039370078741" header="0.11811023622047245" footer="0.11811023622047245"/>
  <pageSetup paperSize="9" scale="69" orientation="landscape" cellComments="asDisplayed"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57"/>
  <sheetViews>
    <sheetView view="pageBreakPreview" topLeftCell="A10" zoomScale="85" zoomScaleNormal="70" zoomScaleSheetLayoutView="85" workbookViewId="0">
      <selection activeCell="F39" sqref="F39"/>
    </sheetView>
  </sheetViews>
  <sheetFormatPr defaultRowHeight="13.5"/>
  <cols>
    <col min="1" max="1" width="2.25" style="1" customWidth="1"/>
    <col min="2" max="2" width="3.375" style="1" customWidth="1"/>
    <col min="3" max="3" width="13" style="1" customWidth="1"/>
    <col min="4" max="4" width="13.375" style="1" customWidth="1"/>
    <col min="5" max="5" width="9.125" style="1" customWidth="1"/>
    <col min="6" max="6" width="4.25" style="1" customWidth="1"/>
    <col min="7" max="7" width="10.75" style="1" customWidth="1"/>
    <col min="8" max="8" width="5.875" style="1" customWidth="1"/>
    <col min="9" max="9" width="20" style="1" customWidth="1"/>
    <col min="10" max="10" width="3.5" style="1" customWidth="1"/>
    <col min="11" max="11" width="6.875" style="1" customWidth="1"/>
    <col min="12" max="12" width="11.375" style="1" customWidth="1"/>
    <col min="13" max="13" width="6.75" style="1" customWidth="1"/>
    <col min="14" max="14" width="2.875" style="1" customWidth="1"/>
    <col min="15" max="15" width="4.125" style="1" customWidth="1"/>
    <col min="16" max="16" width="9.75" style="1" bestFit="1" customWidth="1"/>
    <col min="17" max="19" width="9" style="1"/>
    <col min="20" max="20" width="9.625" style="1" customWidth="1"/>
    <col min="21" max="22" width="9" style="1"/>
    <col min="23" max="23" width="16.5" style="1" customWidth="1"/>
    <col min="24" max="24" width="6.75" style="1" customWidth="1"/>
    <col min="25" max="25" width="3" style="1" customWidth="1"/>
    <col min="26" max="30" width="9" style="1"/>
    <col min="31" max="31" width="10.625" style="1" customWidth="1"/>
    <col min="32" max="33" width="9" style="1"/>
    <col min="34" max="34" width="2.625" style="1" customWidth="1"/>
    <col min="35" max="16384" width="9" style="1"/>
  </cols>
  <sheetData>
    <row r="1" spans="2:23" ht="31.5" customHeight="1">
      <c r="C1" s="62" t="s">
        <v>64</v>
      </c>
      <c r="I1" s="2"/>
      <c r="J1" s="2"/>
      <c r="K1" s="2"/>
      <c r="L1" s="2"/>
      <c r="M1" s="2"/>
      <c r="N1" s="2"/>
      <c r="O1" s="2"/>
      <c r="W1" s="40"/>
    </row>
    <row r="2" spans="2:23" ht="11.25" customHeight="1">
      <c r="H2" s="2"/>
      <c r="I2" s="2"/>
      <c r="J2" s="2"/>
      <c r="K2" s="2"/>
      <c r="L2" s="2"/>
      <c r="M2" s="2"/>
      <c r="N2" s="2"/>
      <c r="O2" s="2"/>
      <c r="W2" s="40"/>
    </row>
    <row r="3" spans="2:23" ht="18" customHeight="1">
      <c r="C3" s="45" t="s">
        <v>40</v>
      </c>
      <c r="D3" s="46"/>
      <c r="E3" s="46"/>
      <c r="F3" s="46"/>
      <c r="G3" s="46"/>
      <c r="H3" s="46"/>
      <c r="I3" s="46"/>
      <c r="J3" s="46"/>
    </row>
    <row r="4" spans="2:23" ht="18" customHeight="1">
      <c r="C4" s="93" t="s">
        <v>62</v>
      </c>
      <c r="D4" s="46"/>
      <c r="E4" s="46"/>
      <c r="F4" s="46"/>
      <c r="G4" s="46"/>
      <c r="H4" s="46"/>
      <c r="I4" s="46"/>
      <c r="J4" s="46"/>
    </row>
    <row r="5" spans="2:23" ht="10.5" customHeight="1">
      <c r="C5" s="35"/>
    </row>
    <row r="6" spans="2:23" ht="30" customHeight="1">
      <c r="C6" s="133" t="s">
        <v>39</v>
      </c>
      <c r="D6" s="126"/>
      <c r="E6" s="53" t="s">
        <v>0</v>
      </c>
      <c r="F6" s="133" t="s">
        <v>1</v>
      </c>
      <c r="G6" s="134"/>
      <c r="H6" s="134"/>
      <c r="I6" s="125" t="s">
        <v>54</v>
      </c>
      <c r="J6" s="130"/>
    </row>
    <row r="7" spans="2:23" ht="59.25" customHeight="1" thickBot="1">
      <c r="C7" s="114" t="s">
        <v>48</v>
      </c>
      <c r="D7" s="115"/>
      <c r="E7" s="116"/>
      <c r="F7" s="127" t="s">
        <v>51</v>
      </c>
      <c r="G7" s="128"/>
      <c r="H7" s="128"/>
      <c r="I7" s="128"/>
      <c r="J7" s="129"/>
      <c r="K7" s="63"/>
    </row>
    <row r="8" spans="2:23" ht="18.75" customHeight="1">
      <c r="C8" s="16" t="s">
        <v>27</v>
      </c>
      <c r="D8" s="11"/>
      <c r="E8" s="48">
        <v>42</v>
      </c>
      <c r="F8" s="122">
        <v>1880000</v>
      </c>
      <c r="G8" s="122"/>
      <c r="H8" s="56" t="s">
        <v>38</v>
      </c>
      <c r="I8" s="96">
        <f>IF(F8&gt;430000,F8-430000,0)</f>
        <v>1450000</v>
      </c>
      <c r="J8" s="60" t="s">
        <v>38</v>
      </c>
    </row>
    <row r="9" spans="2:23" ht="18.75" customHeight="1">
      <c r="C9" s="16" t="s">
        <v>28</v>
      </c>
      <c r="D9" s="11"/>
      <c r="E9" s="49">
        <v>42</v>
      </c>
      <c r="F9" s="119">
        <v>0</v>
      </c>
      <c r="G9" s="119"/>
      <c r="H9" s="57" t="s">
        <v>38</v>
      </c>
      <c r="I9" s="96">
        <f>IF(F9&gt;430000,F9-430000,0)</f>
        <v>0</v>
      </c>
      <c r="J9" s="60" t="s">
        <v>38</v>
      </c>
    </row>
    <row r="10" spans="2:23" ht="18.75" customHeight="1">
      <c r="C10" s="16" t="s">
        <v>29</v>
      </c>
      <c r="D10" s="37"/>
      <c r="E10" s="49">
        <v>8</v>
      </c>
      <c r="F10" s="119">
        <v>0</v>
      </c>
      <c r="G10" s="119"/>
      <c r="H10" s="57" t="s">
        <v>38</v>
      </c>
      <c r="I10" s="96">
        <f>IF(F10&gt;430000,F10-430000,0)</f>
        <v>0</v>
      </c>
      <c r="J10" s="60" t="s">
        <v>38</v>
      </c>
    </row>
    <row r="11" spans="2:23" ht="18.75" customHeight="1">
      <c r="C11" s="16" t="s">
        <v>30</v>
      </c>
      <c r="D11" s="11"/>
      <c r="E11" s="49"/>
      <c r="F11" s="123"/>
      <c r="G11" s="123"/>
      <c r="H11" s="58" t="s">
        <v>38</v>
      </c>
      <c r="I11" s="96">
        <f>IF(F11&gt;430000,F11-430000,0)</f>
        <v>0</v>
      </c>
      <c r="J11" s="60" t="s">
        <v>38</v>
      </c>
    </row>
    <row r="12" spans="2:23" ht="18.75" customHeight="1" thickBot="1">
      <c r="C12" s="16" t="s">
        <v>31</v>
      </c>
      <c r="D12" s="11"/>
      <c r="E12" s="50"/>
      <c r="F12" s="124"/>
      <c r="G12" s="124"/>
      <c r="H12" s="59" t="s">
        <v>38</v>
      </c>
      <c r="I12" s="96">
        <f>IF(F12&gt;430000,F12-430000,0)</f>
        <v>0</v>
      </c>
      <c r="J12" s="60" t="s">
        <v>38</v>
      </c>
    </row>
    <row r="13" spans="2:23" ht="16.5" customHeight="1">
      <c r="B13" s="32"/>
      <c r="C13" s="33" t="s">
        <v>5</v>
      </c>
      <c r="D13" s="34"/>
      <c r="E13" s="89" t="s">
        <v>44</v>
      </c>
      <c r="F13" s="131">
        <f>SUM(F8:H12)</f>
        <v>1880000</v>
      </c>
      <c r="G13" s="132"/>
      <c r="H13" s="88" t="s">
        <v>43</v>
      </c>
      <c r="I13" s="74">
        <f>SUM(I8:I12)</f>
        <v>1450000</v>
      </c>
      <c r="J13" s="75" t="s">
        <v>38</v>
      </c>
      <c r="K13" s="73"/>
    </row>
    <row r="14" spans="2:23" ht="15" customHeight="1">
      <c r="H14" s="94" t="s">
        <v>47</v>
      </c>
    </row>
    <row r="15" spans="2:23" s="4" customFormat="1" ht="18.75" customHeight="1">
      <c r="B15" s="14" t="s">
        <v>2</v>
      </c>
      <c r="D15" s="6"/>
      <c r="E15" s="5"/>
      <c r="F15" s="6"/>
    </row>
    <row r="16" spans="2:23" s="4" customFormat="1" ht="19.5" customHeight="1">
      <c r="B16" s="3" t="s">
        <v>3</v>
      </c>
      <c r="D16" s="55">
        <f>$I$13</f>
        <v>1450000</v>
      </c>
      <c r="E16" s="7" t="s">
        <v>6</v>
      </c>
      <c r="F16" s="68">
        <v>7.5</v>
      </c>
      <c r="G16" s="13" t="s">
        <v>7</v>
      </c>
      <c r="H16" s="7" t="s">
        <v>8</v>
      </c>
      <c r="I16" s="55">
        <f>+ROUNDDOWN(D16*F16,-2)/100</f>
        <v>108750</v>
      </c>
      <c r="J16" s="15"/>
      <c r="K16" s="4" t="s">
        <v>15</v>
      </c>
      <c r="P16" s="70"/>
    </row>
    <row r="17" spans="2:16" s="4" customFormat="1" ht="12" customHeight="1">
      <c r="D17" s="13"/>
      <c r="E17" s="7"/>
      <c r="F17" s="13"/>
      <c r="G17" s="13"/>
      <c r="H17" s="13"/>
      <c r="I17" s="13"/>
      <c r="J17" s="13"/>
    </row>
    <row r="18" spans="2:16" s="4" customFormat="1" ht="21.75" customHeight="1">
      <c r="B18" s="3" t="s">
        <v>4</v>
      </c>
      <c r="D18" s="54">
        <v>19400</v>
      </c>
      <c r="E18" s="7" t="s">
        <v>6</v>
      </c>
      <c r="F18" s="13">
        <f>COUNTA(E8:E12)</f>
        <v>3</v>
      </c>
      <c r="G18" s="13" t="s">
        <v>11</v>
      </c>
      <c r="H18" s="7" t="s">
        <v>8</v>
      </c>
      <c r="I18" s="54">
        <f>+D18*F18</f>
        <v>58200</v>
      </c>
      <c r="J18" s="15"/>
      <c r="K18" s="81" t="s">
        <v>16</v>
      </c>
      <c r="L18" s="77"/>
      <c r="M18" s="78"/>
    </row>
    <row r="19" spans="2:16" s="4" customFormat="1" ht="12" customHeight="1">
      <c r="D19" s="15"/>
      <c r="E19" s="7"/>
      <c r="F19" s="13"/>
      <c r="G19" s="13"/>
      <c r="H19" s="13"/>
      <c r="I19" s="15"/>
      <c r="J19" s="13"/>
      <c r="L19" s="79"/>
      <c r="M19" s="78"/>
      <c r="P19" s="69"/>
    </row>
    <row r="20" spans="2:16" s="4" customFormat="1" ht="18" customHeight="1">
      <c r="B20" s="3" t="s">
        <v>9</v>
      </c>
      <c r="D20" s="54">
        <v>26000</v>
      </c>
      <c r="E20" s="7" t="s">
        <v>6</v>
      </c>
      <c r="F20" s="13">
        <v>1</v>
      </c>
      <c r="G20" s="13" t="s">
        <v>12</v>
      </c>
      <c r="H20" s="7" t="s">
        <v>8</v>
      </c>
      <c r="I20" s="54">
        <f>+D20*F20</f>
        <v>26000</v>
      </c>
      <c r="J20" s="15"/>
      <c r="K20" s="83" t="s">
        <v>17</v>
      </c>
      <c r="L20" s="77"/>
      <c r="M20" s="78"/>
    </row>
    <row r="21" spans="2:16" s="4" customFormat="1">
      <c r="D21" s="13"/>
      <c r="E21" s="13"/>
      <c r="F21" s="13"/>
      <c r="G21" s="13"/>
      <c r="H21" s="13"/>
      <c r="I21" s="13"/>
      <c r="J21" s="13"/>
      <c r="L21" s="79"/>
      <c r="M21" s="78"/>
    </row>
    <row r="22" spans="2:16" s="4" customFormat="1" ht="21" customHeight="1">
      <c r="D22" s="13"/>
      <c r="E22" s="120" t="s">
        <v>18</v>
      </c>
      <c r="F22" s="120"/>
      <c r="G22" s="120"/>
      <c r="H22" s="7" t="s">
        <v>8</v>
      </c>
      <c r="I22" s="54">
        <f>SUM(I16,I18,I20)</f>
        <v>192950</v>
      </c>
      <c r="J22" s="52" t="s">
        <v>65</v>
      </c>
      <c r="L22" s="79"/>
      <c r="M22" s="78"/>
    </row>
    <row r="23" spans="2:16" s="4" customFormat="1" ht="6.75" customHeight="1" thickBot="1">
      <c r="H23" s="8"/>
      <c r="L23" s="79"/>
      <c r="M23" s="78"/>
    </row>
    <row r="24" spans="2:16" s="4" customFormat="1" ht="23.25" customHeight="1" thickTop="1" thickBot="1">
      <c r="H24" s="8" t="s">
        <v>13</v>
      </c>
      <c r="I24" s="47">
        <f>ROUNDDOWN(IF(I22&gt;=660000,660000,ROUNDDOWN(I22,-2)),-2)</f>
        <v>192900</v>
      </c>
      <c r="J24" s="43" t="s">
        <v>35</v>
      </c>
      <c r="K24" s="39"/>
      <c r="L24" s="79"/>
      <c r="M24" s="80"/>
      <c r="P24" s="70"/>
    </row>
    <row r="25" spans="2:16" s="4" customFormat="1" ht="5.25" customHeight="1" thickTop="1">
      <c r="B25" s="9"/>
      <c r="C25" s="9"/>
      <c r="D25" s="9"/>
      <c r="E25" s="9"/>
      <c r="F25" s="9"/>
      <c r="G25" s="121"/>
      <c r="H25" s="121"/>
      <c r="I25" s="121"/>
      <c r="J25" s="36"/>
      <c r="K25" s="9"/>
      <c r="L25" s="79"/>
      <c r="M25" s="78"/>
    </row>
    <row r="26" spans="2:16" s="4" customFormat="1" ht="9.75" customHeight="1">
      <c r="L26" s="79"/>
      <c r="M26" s="78"/>
    </row>
    <row r="27" spans="2:16" s="4" customFormat="1" ht="29.25" customHeight="1">
      <c r="B27" s="14" t="s">
        <v>23</v>
      </c>
      <c r="D27" s="6"/>
      <c r="E27" s="5"/>
      <c r="L27" s="79"/>
      <c r="M27" s="78"/>
    </row>
    <row r="28" spans="2:16" s="4" customFormat="1" ht="19.5" customHeight="1">
      <c r="B28" s="3" t="s">
        <v>3</v>
      </c>
      <c r="D28" s="55">
        <f>$I$13</f>
        <v>1450000</v>
      </c>
      <c r="E28" s="7" t="s">
        <v>6</v>
      </c>
      <c r="F28" s="68">
        <v>2.4300000000000002</v>
      </c>
      <c r="G28" s="13" t="s">
        <v>7</v>
      </c>
      <c r="H28" s="7" t="s">
        <v>8</v>
      </c>
      <c r="I28" s="55">
        <f>+ROUNDDOWN(D28*F28,-2)/100</f>
        <v>35235</v>
      </c>
      <c r="J28" s="15"/>
      <c r="K28" s="8" t="s">
        <v>19</v>
      </c>
      <c r="L28" s="79"/>
      <c r="M28" s="78"/>
      <c r="P28" s="69"/>
    </row>
    <row r="29" spans="2:16" s="4" customFormat="1" ht="12" customHeight="1">
      <c r="D29" s="13"/>
      <c r="E29" s="7"/>
      <c r="F29" s="13"/>
      <c r="G29" s="13"/>
      <c r="H29" s="13"/>
      <c r="I29" s="13"/>
      <c r="J29" s="13"/>
      <c r="K29" s="8"/>
      <c r="L29" s="79"/>
      <c r="M29" s="78"/>
      <c r="P29" s="69"/>
    </row>
    <row r="30" spans="2:16" s="4" customFormat="1" ht="22.5" customHeight="1">
      <c r="B30" s="3" t="s">
        <v>4</v>
      </c>
      <c r="D30" s="54">
        <v>10700</v>
      </c>
      <c r="E30" s="7" t="s">
        <v>6</v>
      </c>
      <c r="F30" s="13">
        <f>+F18</f>
        <v>3</v>
      </c>
      <c r="G30" s="13" t="s">
        <v>11</v>
      </c>
      <c r="H30" s="7" t="s">
        <v>8</v>
      </c>
      <c r="I30" s="54">
        <f>+D30*F30</f>
        <v>32100</v>
      </c>
      <c r="J30" s="15"/>
      <c r="K30" s="82" t="s">
        <v>20</v>
      </c>
      <c r="L30" s="77"/>
      <c r="M30" s="78"/>
    </row>
    <row r="31" spans="2:16" s="4" customFormat="1" ht="12" customHeight="1">
      <c r="D31" s="15"/>
      <c r="E31" s="13"/>
      <c r="F31" s="13"/>
      <c r="G31" s="13"/>
      <c r="H31" s="13"/>
      <c r="I31" s="15"/>
      <c r="J31" s="13"/>
      <c r="L31" s="79"/>
      <c r="M31" s="78"/>
    </row>
    <row r="32" spans="2:16" s="4" customFormat="1" ht="22.5" customHeight="1">
      <c r="D32" s="13"/>
      <c r="E32" s="13"/>
      <c r="G32" s="38" t="s">
        <v>24</v>
      </c>
      <c r="H32" s="7" t="s">
        <v>8</v>
      </c>
      <c r="I32" s="54">
        <f>+I28+I30</f>
        <v>67335</v>
      </c>
      <c r="J32" s="52" t="s">
        <v>66</v>
      </c>
      <c r="L32" s="79"/>
      <c r="M32" s="78"/>
    </row>
    <row r="33" spans="2:16" s="4" customFormat="1" ht="8.25" customHeight="1" thickBot="1">
      <c r="F33" s="8"/>
      <c r="H33" s="8"/>
      <c r="I33" s="13"/>
      <c r="J33" s="13"/>
      <c r="L33" s="79"/>
      <c r="M33" s="78"/>
    </row>
    <row r="34" spans="2:16" s="4" customFormat="1" ht="23.25" customHeight="1" thickTop="1" thickBot="1">
      <c r="H34" s="8" t="s">
        <v>13</v>
      </c>
      <c r="I34" s="47">
        <f>ROUNDDOWN(IF(I32&gt;=260000,260000,ROUNDDOWN(I32,-2)),-2)</f>
        <v>67300</v>
      </c>
      <c r="J34" s="43" t="s">
        <v>37</v>
      </c>
      <c r="K34" s="39"/>
      <c r="L34" s="79"/>
      <c r="M34" s="80"/>
      <c r="P34" s="71"/>
    </row>
    <row r="35" spans="2:16" s="4" customFormat="1" ht="6.75" customHeight="1" thickTop="1">
      <c r="B35" s="9"/>
      <c r="C35" s="9"/>
      <c r="D35" s="9"/>
      <c r="E35" s="9"/>
      <c r="F35" s="9"/>
      <c r="G35" s="121"/>
      <c r="H35" s="121"/>
      <c r="I35" s="121"/>
      <c r="J35" s="36"/>
      <c r="K35" s="9"/>
      <c r="L35" s="79"/>
      <c r="M35" s="78"/>
    </row>
    <row r="36" spans="2:16" s="4" customFormat="1" ht="27" customHeight="1">
      <c r="B36" s="14" t="s">
        <v>14</v>
      </c>
      <c r="D36" s="6"/>
      <c r="E36" s="5"/>
      <c r="F36" s="3"/>
      <c r="L36" s="79"/>
      <c r="M36" s="78"/>
    </row>
    <row r="37" spans="2:16" s="4" customFormat="1" ht="21.75" customHeight="1">
      <c r="B37" s="3" t="s">
        <v>3</v>
      </c>
      <c r="D37" s="55">
        <f>IF(AND(E8&gt;=40,E8&lt;65),I8,0)+IF(AND(E9&gt;=40,E9&lt;65),I9,0)+IF(AND(E10&gt;=40,E10&lt;65),I10,0)+IF(AND(E11&gt;=40,E11&lt;65),I11,0)+IF(AND(E12&gt;=40,E12&lt;60),I12,0)</f>
        <v>1450000</v>
      </c>
      <c r="E37" s="7" t="s">
        <v>6</v>
      </c>
      <c r="F37" s="68">
        <v>2.33</v>
      </c>
      <c r="G37" s="13" t="s">
        <v>7</v>
      </c>
      <c r="H37" s="7" t="s">
        <v>8</v>
      </c>
      <c r="I37" s="55">
        <f>+ROUNDDOWN(D37*F37,-2)/100</f>
        <v>33785</v>
      </c>
      <c r="J37" s="30"/>
      <c r="K37" s="8" t="s">
        <v>21</v>
      </c>
      <c r="L37" s="79"/>
      <c r="M37" s="78"/>
      <c r="P37" s="69"/>
    </row>
    <row r="38" spans="2:16" s="4" customFormat="1" ht="12" customHeight="1">
      <c r="D38" s="13"/>
      <c r="E38" s="7"/>
      <c r="F38" s="13"/>
      <c r="G38" s="13"/>
      <c r="H38" s="13"/>
      <c r="I38" s="13"/>
      <c r="J38" s="13"/>
      <c r="K38" s="8"/>
      <c r="L38" s="79"/>
      <c r="M38" s="78"/>
      <c r="P38" s="69"/>
    </row>
    <row r="39" spans="2:16" s="4" customFormat="1" ht="21.75" customHeight="1">
      <c r="B39" s="3" t="s">
        <v>4</v>
      </c>
      <c r="D39" s="54">
        <v>13800</v>
      </c>
      <c r="E39" s="7" t="s">
        <v>6</v>
      </c>
      <c r="F39" s="13">
        <f>SUMPRODUCT((E8:E12&gt;39)*(E8:E12&lt;65))</f>
        <v>2</v>
      </c>
      <c r="G39" s="13" t="s">
        <v>11</v>
      </c>
      <c r="H39" s="7" t="s">
        <v>8</v>
      </c>
      <c r="I39" s="54">
        <f>ROUNDDOWN(D39*F39,0)</f>
        <v>27600</v>
      </c>
      <c r="J39" s="30"/>
      <c r="K39" s="82" t="s">
        <v>22</v>
      </c>
      <c r="L39" s="77"/>
      <c r="M39" s="78"/>
    </row>
    <row r="40" spans="2:16" s="4" customFormat="1" ht="12" customHeight="1">
      <c r="D40" s="15"/>
      <c r="E40" s="13"/>
      <c r="F40" s="13"/>
      <c r="G40" s="13"/>
      <c r="H40" s="13"/>
      <c r="I40" s="15"/>
      <c r="J40" s="13"/>
    </row>
    <row r="41" spans="2:16" ht="21.75" customHeight="1">
      <c r="B41" s="4"/>
      <c r="C41" s="4"/>
      <c r="D41" s="13"/>
      <c r="E41" s="13"/>
      <c r="G41" s="38" t="s">
        <v>25</v>
      </c>
      <c r="H41" s="7" t="s">
        <v>8</v>
      </c>
      <c r="I41" s="54">
        <f>+I37+I39</f>
        <v>61385</v>
      </c>
      <c r="J41" s="52" t="s">
        <v>53</v>
      </c>
    </row>
    <row r="42" spans="2:16" ht="7.5" customHeight="1" thickBot="1">
      <c r="B42" s="4"/>
      <c r="C42" s="4"/>
      <c r="D42" s="4"/>
      <c r="E42" s="4"/>
      <c r="F42" s="8"/>
      <c r="G42" s="4"/>
      <c r="H42" s="8"/>
      <c r="I42" s="13"/>
      <c r="J42" s="13"/>
      <c r="K42" s="4"/>
    </row>
    <row r="43" spans="2:16" ht="21.75" customHeight="1" thickTop="1" thickBot="1">
      <c r="B43" s="4"/>
      <c r="C43" s="4"/>
      <c r="D43" s="4"/>
      <c r="E43" s="4"/>
      <c r="F43" s="4"/>
      <c r="G43" s="4"/>
      <c r="H43" s="8" t="s">
        <v>13</v>
      </c>
      <c r="I43" s="47">
        <f>ROUNDDOWN(IF(I41&gt;=170000,170000,ROUNDDOWN(I41,-2)),-2)</f>
        <v>61300</v>
      </c>
      <c r="J43" s="43" t="s">
        <v>36</v>
      </c>
      <c r="K43" s="39"/>
      <c r="M43" s="42"/>
    </row>
    <row r="44" spans="2:16" ht="6.75" customHeight="1" thickTop="1">
      <c r="B44" s="9"/>
      <c r="C44" s="9"/>
      <c r="D44" s="9"/>
      <c r="E44" s="9"/>
      <c r="F44" s="9"/>
      <c r="G44" s="121"/>
      <c r="H44" s="121"/>
      <c r="I44" s="121"/>
      <c r="J44" s="36"/>
      <c r="K44" s="9"/>
    </row>
    <row r="45" spans="2:16" ht="9" customHeight="1"/>
    <row r="46" spans="2:16" ht="8.25" customHeight="1">
      <c r="B46" s="17"/>
      <c r="C46" s="18"/>
      <c r="D46" s="18"/>
      <c r="E46" s="18"/>
      <c r="F46" s="18"/>
      <c r="G46" s="18"/>
      <c r="H46" s="18"/>
      <c r="I46" s="18"/>
      <c r="J46" s="18"/>
      <c r="K46" s="18"/>
      <c r="L46" s="19"/>
    </row>
    <row r="47" spans="2:16" ht="18" customHeight="1" thickBot="1">
      <c r="B47" s="20" t="s">
        <v>33</v>
      </c>
      <c r="C47" s="21"/>
      <c r="D47" s="22"/>
      <c r="E47" s="21"/>
      <c r="F47" s="21"/>
      <c r="G47" s="21"/>
      <c r="H47" s="21"/>
      <c r="I47" s="21"/>
      <c r="J47" s="21"/>
      <c r="K47" s="21"/>
      <c r="L47" s="23"/>
    </row>
    <row r="48" spans="2:16" ht="26.25" customHeight="1" thickBot="1">
      <c r="B48" s="20" t="s">
        <v>63</v>
      </c>
      <c r="C48" s="21"/>
      <c r="D48" s="110"/>
      <c r="E48" s="110"/>
      <c r="F48" s="111"/>
      <c r="G48" s="44" t="s">
        <v>32</v>
      </c>
      <c r="H48" s="25" t="s">
        <v>8</v>
      </c>
      <c r="I48" s="61">
        <f>SUM(I24,I34,I43)</f>
        <v>321500</v>
      </c>
      <c r="J48" s="31"/>
      <c r="K48" s="24"/>
      <c r="L48" s="23"/>
    </row>
    <row r="49" spans="2:23" ht="10.5" customHeight="1">
      <c r="B49" s="112" t="s">
        <v>34</v>
      </c>
      <c r="C49" s="113"/>
      <c r="D49" s="113"/>
      <c r="E49" s="113"/>
      <c r="F49" s="21"/>
      <c r="G49" s="21"/>
      <c r="H49" s="21"/>
      <c r="I49" s="21"/>
      <c r="J49" s="21"/>
      <c r="K49" s="21"/>
      <c r="L49" s="23"/>
    </row>
    <row r="50" spans="2:23">
      <c r="B50" s="112"/>
      <c r="C50" s="113"/>
      <c r="D50" s="113"/>
      <c r="E50" s="113"/>
      <c r="F50" s="21"/>
      <c r="G50" s="21"/>
      <c r="H50" s="21"/>
      <c r="I50" s="51"/>
      <c r="J50" s="21"/>
      <c r="K50" s="21"/>
      <c r="L50" s="23"/>
    </row>
    <row r="51" spans="2:23">
      <c r="B51" s="26"/>
      <c r="C51" s="27"/>
      <c r="D51" s="27"/>
      <c r="E51" s="27"/>
      <c r="F51" s="27"/>
      <c r="G51" s="27"/>
      <c r="H51" s="27"/>
      <c r="I51" s="27"/>
      <c r="J51" s="27"/>
      <c r="K51" s="27"/>
      <c r="L51" s="28"/>
    </row>
    <row r="52" spans="2:23" ht="7.5" customHeight="1"/>
    <row r="54" spans="2:23">
      <c r="W54" s="72"/>
    </row>
    <row r="55" spans="2:23">
      <c r="W55" s="72"/>
    </row>
    <row r="56" spans="2:23">
      <c r="W56" s="85"/>
    </row>
    <row r="57" spans="2:23">
      <c r="W57" s="72"/>
    </row>
  </sheetData>
  <mergeCells count="16">
    <mergeCell ref="F8:G8"/>
    <mergeCell ref="C6:D6"/>
    <mergeCell ref="F6:H6"/>
    <mergeCell ref="I6:J6"/>
    <mergeCell ref="C7:E7"/>
    <mergeCell ref="F7:J7"/>
    <mergeCell ref="G25:I25"/>
    <mergeCell ref="G35:I35"/>
    <mergeCell ref="G44:I44"/>
    <mergeCell ref="B49:E50"/>
    <mergeCell ref="F9:G9"/>
    <mergeCell ref="F10:G10"/>
    <mergeCell ref="F11:G11"/>
    <mergeCell ref="F12:G12"/>
    <mergeCell ref="F13:G13"/>
    <mergeCell ref="E22:G22"/>
  </mergeCells>
  <phoneticPr fontId="1"/>
  <pageMargins left="0.23622047244094491" right="0.16" top="0.19685039370078741" bottom="0.19685039370078741" header="0.11811023622047245" footer="0.11811023622047245"/>
  <pageSetup paperSize="9" scale="70" orientation="landscape" cellComments="asDisplayed"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13"/>
  <sheetViews>
    <sheetView zoomScaleNormal="100" workbookViewId="0">
      <selection activeCell="B10" sqref="B10"/>
    </sheetView>
  </sheetViews>
  <sheetFormatPr defaultRowHeight="24.95" customHeight="1"/>
  <cols>
    <col min="1" max="1" width="2.75" style="97" customWidth="1"/>
    <col min="2" max="2" width="30.125" style="97" bestFit="1" customWidth="1"/>
    <col min="3" max="3" width="19.625" style="97" customWidth="1"/>
    <col min="4" max="5" width="16.875" style="97" customWidth="1"/>
    <col min="6" max="16384" width="9" style="97"/>
  </cols>
  <sheetData>
    <row r="1" spans="2:5" ht="24.95" customHeight="1">
      <c r="B1" s="135" t="s">
        <v>56</v>
      </c>
      <c r="C1" s="135"/>
      <c r="D1" s="135"/>
      <c r="E1" s="135"/>
    </row>
    <row r="3" spans="2:5" ht="24.95" customHeight="1">
      <c r="B3" s="97" t="s">
        <v>50</v>
      </c>
    </row>
    <row r="5" spans="2:5" ht="24.95" customHeight="1" thickBot="1">
      <c r="B5" s="108" t="s">
        <v>59</v>
      </c>
      <c r="D5" s="101"/>
    </row>
    <row r="6" spans="2:5" ht="30" customHeight="1">
      <c r="B6" s="99" t="s">
        <v>49</v>
      </c>
      <c r="C6" s="103" t="s">
        <v>58</v>
      </c>
      <c r="D6" s="105" t="s">
        <v>55</v>
      </c>
    </row>
    <row r="7" spans="2:5" ht="24.95" customHeight="1" thickBot="1">
      <c r="B7" s="102"/>
      <c r="C7" s="104"/>
      <c r="D7" s="107">
        <f>IF(AND(C7&lt;=10000000,B7&lt;600001),0,IF(AND(C7&lt;=10000000,B7&lt;1300000),B7-600000,IF(AND(C7&lt;=10000000,B7&lt;4100000),ROUNDDOWN(B7*0.75,0)-275000,IF(AND(C7&lt;=10000000,B7&lt;7700000),ROUNDDOWN(B7*0.85,0)-685000,IF(AND(C7&lt;=10000000,B7&lt;10000000),ROUNDDOWN(B7*0.95,0)-1455000,IF(AND(C7&lt;=10000000,10000000&lt;=B7),B7-1955000,IF(AND(C7&lt;=20000000,B7&lt;500001),0,IF(AND(C7&lt;=20000000,B7&lt;1300000),B7-500000,IF(AND(C7&lt;=20000000,B7&lt;4100000),ROUNDDOWN(B7*0.75,0)-175000,IF(AND(C7&lt;=20000000,B7&lt;7700000),ROUNDDOWN(B7*0.85,0)-585000,IF(AND(C7&lt;=20000000,B7&lt;10000000),ROUNDDOWN(B7*0.95,0)-1355000,IF(AND(C7&lt;=20000000,10000000&lt;=B7),B7-1855000,IF(AND(20000000&lt;C7,B7&lt;400001),0,IF(AND(20000000&lt;C7,B7&lt;1300000),B7-400000,IF(AND(20000000&lt;C7,B7&lt;4100000),ROUNDDOWN(B7*0.75,0)-75000,IF(AND(20000000&lt;C7,B7&lt;7700000),ROUNDDOWN(B7*0.85,0)-485000,IF(AND(20000000&lt;C7,B7&lt;10000000),ROUNDDOWN(B7*0.95,0)-1255000,IF(AND(20000000&lt;C7,10000000&lt;=B7),B7-1755000))))))))))))))))))</f>
        <v>0</v>
      </c>
      <c r="E7" s="98"/>
    </row>
    <row r="8" spans="2:5" ht="24.95" customHeight="1">
      <c r="D8" s="136" t="s">
        <v>57</v>
      </c>
      <c r="E8" s="137"/>
    </row>
    <row r="10" spans="2:5" ht="24.95" customHeight="1" thickBot="1">
      <c r="B10" s="108" t="s">
        <v>60</v>
      </c>
    </row>
    <row r="11" spans="2:5" ht="26.25" customHeight="1">
      <c r="B11" s="99" t="s">
        <v>49</v>
      </c>
      <c r="C11" s="103" t="s">
        <v>58</v>
      </c>
      <c r="D11" s="105" t="s">
        <v>55</v>
      </c>
    </row>
    <row r="12" spans="2:5" ht="24.95" customHeight="1" thickBot="1">
      <c r="B12" s="102"/>
      <c r="C12" s="104"/>
      <c r="D12" s="106">
        <f>IF(AND(C12&lt;=10000000,B12&lt;1100001),0,IF(AND(C12&lt;=10000000,B12&lt;3300000),B12-1100000,IF(AND(C12&lt;=10000000,B12&lt;4100000),ROUNDDOWN(B12*0.75,0)-275000,IF(AND(C12&lt;=10000000,B12&lt;7700000),ROUNDDOWN(B12*0.85,0)-685000,IF(AND(C12&lt;=10000000,B12&lt;10000000),ROUNDDOWN(B12*0.95,0)-1455000,IF(AND(C12&lt;=10000000,10000000&lt;=B12),B12-1955000,IF(AND(C12&lt;=20000000,B12&lt;1000001),0,IF(AND(C12&lt;=20000000,B12&lt;3300000),B12-1000000,IF(AND(C12&lt;=20000000,B12&lt;4100000),ROUNDDOWN(B12*0.75,0)-175000,IF(AND(C12&lt;=20000000,B12&lt;7700000),ROUNDDOWN(B12*0.85,0)-585000,IF(AND(C12&lt;=20000000,B12&lt;10000000),ROUNDDOWN(B12*0.95,0)-1355000,IF(AND(C12&lt;=20000000,10000000&lt;=B12),B12-1855000,IF(AND(20000000&lt;C12,B12&lt;900001),0,IF(AND(20000000&lt;C12,B12&lt;3300000),B12-900000,IF(AND(20000000&lt;C12,B12&lt;4100000),ROUNDDOWN(B12*0.75,0)-75000,IF(AND(20000000&lt;C12,B12&lt;7700000),ROUNDDOWN(B12*0.85,0)-485000,IF(AND(20000000&lt;C12,B12&lt;10000000),ROUNDDOWN(B12*0.95,0)-1255000,IF(AND(20000000&lt;C12,10000000&lt;=B12),B12-1755000))))))))))))))))))</f>
        <v>0</v>
      </c>
    </row>
    <row r="13" spans="2:5" ht="24.95" customHeight="1">
      <c r="D13" s="136" t="s">
        <v>57</v>
      </c>
      <c r="E13" s="137"/>
    </row>
  </sheetData>
  <mergeCells count="3">
    <mergeCell ref="B1:E1"/>
    <mergeCell ref="D8:E8"/>
    <mergeCell ref="D13:E13"/>
  </mergeCells>
  <phoneticPr fontId="6"/>
  <dataValidations count="1">
    <dataValidation type="whole" allowBlank="1" showInputMessage="1" showErrorMessage="1" errorTitle="入力エラー" error="0～1,200,000の数値を入力してください。" sqref="D12">
      <formula1>0</formula1>
      <formula2>1200000</formula2>
    </dataValidation>
  </dataValidations>
  <pageMargins left="0.7" right="0.7" top="0.75" bottom="0.75" header="0.3" footer="0.3"/>
  <pageSetup paperSize="9" scale="8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85" zoomScaleNormal="85" zoomScaleSheetLayoutView="85" workbookViewId="0">
      <selection activeCell="S1" sqref="S1"/>
    </sheetView>
  </sheetViews>
  <sheetFormatPr defaultRowHeight="13.5"/>
  <cols>
    <col min="1" max="16384" width="9" style="1"/>
  </cols>
  <sheetData/>
  <phoneticPr fontId="1"/>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3</vt:i4>
      </vt:variant>
    </vt:vector>
  </HeadingPairs>
  <TitlesOfParts>
    <vt:vector size="7" baseType="lpstr">
      <vt:lpstr>概算シート</vt:lpstr>
      <vt:lpstr>試算例</vt:lpstr>
      <vt:lpstr>公的年金所得計算表</vt:lpstr>
      <vt:lpstr>所得の見方</vt:lpstr>
      <vt:lpstr>概算シート!Print_Area</vt:lpstr>
      <vt:lpstr>試算例!Print_Area</vt:lpstr>
      <vt:lpstr>所得の見方!Print_Area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2025-03-23T02:34:27Z</dcterms:modified>
</cp:coreProperties>
</file>