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-olive\y045$\02 健康づくり推進課\01 健診・相談係\10働き盛り世代WG\R7年度　打合せ報告(はたらく人チーム)\HP更新\セルフチェックシート\"/>
    </mc:Choice>
  </mc:AlternateContent>
  <bookViews>
    <workbookView minimized="1" xWindow="0" yWindow="0" windowWidth="19200" windowHeight="11610"/>
  </bookViews>
  <sheets>
    <sheet name="①入力例" sheetId="13" r:id="rId1"/>
    <sheet name="②結果判定表" sheetId="12" r:id="rId2"/>
    <sheet name="③生活習慣病予防のための構造図（②より自動入力）" sheetId="1" r:id="rId3"/>
    <sheet name="データシート" sheetId="11" state="hidden" r:id="rId4"/>
    <sheet name="設定" sheetId="10" state="hidden" r:id="rId5"/>
    <sheet name="ワークシート" sheetId="6" state="hidden" r:id="rId6"/>
  </sheets>
  <definedNames>
    <definedName name="__records" localSheetId="3">データシート!$C$6:$ATQ$6</definedName>
    <definedName name="mm50Color">設定!$A$6:$F$6</definedName>
    <definedName name="mm50Version">設定!$A$2</definedName>
    <definedName name="_xlnm.Print_Area" localSheetId="0">①入力例!$A$1:$O$45</definedName>
    <definedName name="_xlnm.Print_Area" localSheetId="1">②結果判定表!$A$1:$N$45</definedName>
    <definedName name="_xlnm.Print_Area" localSheetId="2">'③生活習慣病予防のための構造図（②より自動入力）'!$A$1:$GV$307</definedName>
    <definedName name="SkipExpressionMarker" localSheetId="2">'③生活習慣病予防のための構造図（②より自動入力）'!$A$1</definedName>
    <definedName name="SkipExpressionMarker" localSheetId="5">ワークシート!$A$1</definedName>
    <definedName name="印刷情報">データシート!$AZO$1:$AZO$2</definedName>
    <definedName name="画面設定">データシート!$AZM$1:$AZM$2</definedName>
    <definedName name="危険因子判定閾値">データシート!$AYO$1:$AZB$2</definedName>
    <definedName name="経年データ件数">データシート!$A$1:$A$2</definedName>
    <definedName name="色コード設定">データシート!$AZD$1:$AZI$2</definedName>
    <definedName name="腎機能判定ルール">データシート!$AYL$1:$AYM$2</definedName>
    <definedName name="全情報ビュー">データシート!$C$1:$ATQ$105</definedName>
    <definedName name="帳票印刷設定HDR">データシート!$ATS$1:$AUK$2</definedName>
    <definedName name="帳票印刷設定追加健診項目">データシート!$AXP$1:$AYJ$2</definedName>
    <definedName name="帳票印刷設定追加表示項目">データシート!$AUM$1:$AXN$2</definedName>
    <definedName name="保健指導詳細">データシート!$AZK$1:$AZK$2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 l="1"/>
  <c r="FQ8" i="1" l="1"/>
  <c r="DL257" i="1"/>
  <c r="DP150" i="1"/>
  <c r="AC243" i="1"/>
  <c r="AI101" i="1"/>
  <c r="BF102" i="1"/>
  <c r="J8" i="12"/>
  <c r="DK228" i="1"/>
  <c r="CJ228" i="1"/>
  <c r="CA252" i="1"/>
  <c r="CA248" i="1"/>
  <c r="AC253" i="1"/>
  <c r="AC248" i="1"/>
  <c r="AI219" i="1"/>
  <c r="FY146" i="1"/>
  <c r="FK146" i="1"/>
  <c r="BV167" i="1"/>
  <c r="BV160" i="1"/>
  <c r="BV155" i="1"/>
  <c r="BV150" i="1"/>
  <c r="X174" i="1"/>
  <c r="Z158" i="1"/>
  <c r="Z150" i="1"/>
  <c r="FK238" i="1" l="1"/>
  <c r="R109" i="1"/>
  <c r="N11" i="13"/>
  <c r="M11" i="13"/>
  <c r="L11" i="13"/>
  <c r="K11" i="13"/>
  <c r="J11" i="13"/>
  <c r="N10" i="13"/>
  <c r="M10" i="13"/>
  <c r="L10" i="13"/>
  <c r="K10" i="13"/>
  <c r="J10" i="13"/>
  <c r="N8" i="13"/>
  <c r="M8" i="13"/>
  <c r="L8" i="13"/>
  <c r="K8" i="13"/>
  <c r="J8" i="13"/>
  <c r="N5" i="13"/>
  <c r="M5" i="13"/>
  <c r="L5" i="13"/>
  <c r="K5" i="13"/>
  <c r="J5" i="13"/>
  <c r="N11" i="12"/>
  <c r="M11" i="12"/>
  <c r="L11" i="12"/>
  <c r="K11" i="12"/>
  <c r="BT239" i="1"/>
  <c r="N10" i="12"/>
  <c r="M10" i="12"/>
  <c r="L10" i="12"/>
  <c r="K10" i="12"/>
  <c r="J10" i="12"/>
  <c r="N8" i="12"/>
  <c r="M8" i="12"/>
  <c r="L8" i="12"/>
  <c r="K8" i="12"/>
  <c r="N5" i="12"/>
  <c r="M5" i="12"/>
  <c r="L5" i="12"/>
  <c r="K5" i="12"/>
  <c r="J5" i="12"/>
  <c r="EQ8" i="1" s="1"/>
  <c r="X101" i="1" l="1"/>
  <c r="D120" i="6" l="1"/>
  <c r="D119" i="6"/>
  <c r="D118" i="6"/>
  <c r="D117" i="6"/>
  <c r="F117" i="6" s="1"/>
  <c r="D116" i="6"/>
  <c r="E117" i="6" l="1"/>
  <c r="A2" i="11"/>
  <c r="D18" i="10" l="1"/>
  <c r="C49" i="10" s="1"/>
  <c r="C27" i="10" l="1"/>
  <c r="C35" i="10"/>
  <c r="C47" i="10"/>
  <c r="C20" i="10"/>
  <c r="C24" i="10"/>
  <c r="C28" i="10"/>
  <c r="C32" i="10"/>
  <c r="C36" i="10"/>
  <c r="C40" i="10"/>
  <c r="C44" i="10"/>
  <c r="C48" i="10"/>
  <c r="C22" i="10"/>
  <c r="C26" i="10"/>
  <c r="C30" i="10"/>
  <c r="C34" i="10"/>
  <c r="C38" i="10"/>
  <c r="C42" i="10"/>
  <c r="C46" i="10"/>
  <c r="C23" i="10"/>
  <c r="C31" i="10"/>
  <c r="C39" i="10"/>
  <c r="C43" i="10"/>
  <c r="C21" i="10"/>
  <c r="C25" i="10"/>
  <c r="C29" i="10"/>
  <c r="C33" i="10"/>
  <c r="C37" i="10"/>
  <c r="C41" i="10"/>
  <c r="C45" i="10"/>
  <c r="D112" i="6" l="1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E60" i="6"/>
  <c r="C66" i="6"/>
  <c r="C68" i="6"/>
  <c r="C67" i="6"/>
  <c r="D81" i="6" l="1"/>
  <c r="D80" i="6"/>
  <c r="D73" i="6"/>
  <c r="C69" i="6"/>
  <c r="D67" i="6"/>
  <c r="E66" i="6"/>
  <c r="D75" i="6"/>
  <c r="D74" i="6"/>
  <c r="C86" i="6"/>
  <c r="E68" i="6" l="1"/>
  <c r="D68" i="6"/>
  <c r="E67" i="6"/>
  <c r="D66" i="6"/>
  <c r="DQ254" i="1" l="1"/>
  <c r="EA251" i="1"/>
  <c r="DQ251" i="1"/>
  <c r="DQ248" i="1"/>
  <c r="AR264" i="1"/>
  <c r="CT188" i="1"/>
  <c r="E61" i="6"/>
  <c r="E45" i="6"/>
  <c r="F45" i="6" s="1"/>
  <c r="CS66" i="1" s="1"/>
  <c r="E46" i="6"/>
  <c r="E47" i="6"/>
  <c r="E48" i="6"/>
  <c r="E49" i="6"/>
  <c r="E50" i="6"/>
  <c r="E51" i="6"/>
  <c r="F51" i="6" s="1"/>
  <c r="BU182" i="1" s="1"/>
  <c r="E52" i="6"/>
  <c r="E53" i="6"/>
  <c r="E54" i="6"/>
  <c r="E55" i="6"/>
  <c r="F55" i="6" s="1"/>
  <c r="FC181" i="1" s="1"/>
  <c r="E44" i="6"/>
  <c r="F44" i="6" s="1"/>
  <c r="U78" i="1" s="1"/>
  <c r="E39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10" i="6"/>
  <c r="D5" i="6"/>
  <c r="D4" i="6"/>
  <c r="D3" i="6"/>
  <c r="F60" i="6" l="1"/>
  <c r="AJ78" i="1" s="1"/>
  <c r="F46" i="6"/>
  <c r="EC66" i="1" s="1"/>
  <c r="F52" i="6"/>
  <c r="DP167" i="1" s="1"/>
  <c r="F49" i="6"/>
  <c r="FM66" i="1" s="1"/>
  <c r="F24" i="6"/>
  <c r="O143" i="1" s="1"/>
  <c r="F34" i="6"/>
  <c r="ES143" i="1" s="1"/>
  <c r="F36" i="6"/>
  <c r="AC212" i="1" s="1"/>
  <c r="F12" i="6"/>
  <c r="CM47" i="1" s="1"/>
  <c r="F38" i="6"/>
  <c r="O236" i="1" s="1"/>
  <c r="F26" i="6"/>
  <c r="O167" i="1" s="1"/>
  <c r="F14" i="6"/>
  <c r="DW47" i="1" s="1"/>
  <c r="F28" i="6"/>
  <c r="BK143" i="1" s="1"/>
  <c r="F31" i="6"/>
  <c r="DI143" i="1" s="1"/>
  <c r="F20" i="6"/>
  <c r="FG47" i="1" s="1"/>
  <c r="F10" i="6"/>
  <c r="O53" i="1" s="1"/>
</calcChain>
</file>

<file path=xl/sharedStrings.xml><?xml version="1.0" encoding="utf-8"?>
<sst xmlns="http://schemas.openxmlformats.org/spreadsheetml/2006/main" count="6376" uniqueCount="4872">
  <si>
    <t>「早世、障害の予防のために」</t>
    <rPh sb="1" eb="2">
      <t>ハヤ</t>
    </rPh>
    <rPh sb="2" eb="3">
      <t>ヨ</t>
    </rPh>
    <rPh sb="4" eb="6">
      <t>ショウガイ</t>
    </rPh>
    <rPh sb="7" eb="9">
      <t>ヨボウ</t>
    </rPh>
    <phoneticPr fontId="1"/>
  </si>
  <si>
    <t>様</t>
    <rPh sb="0" eb="1">
      <t>サマ</t>
    </rPh>
    <phoneticPr fontId="1"/>
  </si>
  <si>
    <t>歳</t>
    <rPh sb="0" eb="1">
      <t>サイ</t>
    </rPh>
    <phoneticPr fontId="1"/>
  </si>
  <si>
    <t>内臓脂肪から始まる生活習慣病を防ごう！</t>
    <rPh sb="0" eb="2">
      <t>ナイゾウ</t>
    </rPh>
    <rPh sb="2" eb="4">
      <t>シボウ</t>
    </rPh>
    <rPh sb="6" eb="7">
      <t>ハジ</t>
    </rPh>
    <rPh sb="9" eb="11">
      <t>セイカツ</t>
    </rPh>
    <rPh sb="11" eb="13">
      <t>シュウカン</t>
    </rPh>
    <rPh sb="13" eb="14">
      <t>ビョウ</t>
    </rPh>
    <rPh sb="15" eb="16">
      <t>フセ</t>
    </rPh>
    <phoneticPr fontId="1"/>
  </si>
  <si>
    <t>治療中の疾患は□の中に「治」を入れる。　点線枠は精密検査。判定値が４以上のデータには色が付いています。</t>
    <rPh sb="0" eb="3">
      <t>チリョウチュウ</t>
    </rPh>
    <rPh sb="4" eb="6">
      <t>シッカン</t>
    </rPh>
    <rPh sb="9" eb="10">
      <t>ナカ</t>
    </rPh>
    <rPh sb="12" eb="13">
      <t>ナオ</t>
    </rPh>
    <rPh sb="15" eb="16">
      <t>イ</t>
    </rPh>
    <rPh sb="20" eb="23">
      <t>テンセンワク</t>
    </rPh>
    <rPh sb="24" eb="26">
      <t>セイミツ</t>
    </rPh>
    <rPh sb="26" eb="28">
      <t>ケンサ</t>
    </rPh>
    <rPh sb="29" eb="31">
      <t>ハンテイ</t>
    </rPh>
    <rPh sb="31" eb="32">
      <t>チ</t>
    </rPh>
    <rPh sb="34" eb="36">
      <t>イジョウ</t>
    </rPh>
    <rPh sb="42" eb="43">
      <t>イロ</t>
    </rPh>
    <rPh sb="44" eb="45">
      <t>ツ</t>
    </rPh>
    <phoneticPr fontId="1"/>
  </si>
  <si>
    <t>健康障害</t>
    <rPh sb="0" eb="2">
      <t>ケンコウ</t>
    </rPh>
    <rPh sb="2" eb="4">
      <t>ショウガイ</t>
    </rPh>
    <phoneticPr fontId="1"/>
  </si>
  <si>
    <t>生活に影響が出ます</t>
    <rPh sb="0" eb="2">
      <t>セイカツ</t>
    </rPh>
    <rPh sb="3" eb="5">
      <t>エイキョウ</t>
    </rPh>
    <rPh sb="6" eb="7">
      <t>デ</t>
    </rPh>
    <phoneticPr fontId="1"/>
  </si>
  <si>
    <t>人工透析</t>
    <rPh sb="0" eb="2">
      <t>ジンコウ</t>
    </rPh>
    <rPh sb="2" eb="4">
      <t>トウセキ</t>
    </rPh>
    <phoneticPr fontId="1"/>
  </si>
  <si>
    <t>失明</t>
    <rPh sb="0" eb="2">
      <t>シツメイ</t>
    </rPh>
    <phoneticPr fontId="1"/>
  </si>
  <si>
    <t>壊死</t>
    <rPh sb="0" eb="2">
      <t>エシ</t>
    </rPh>
    <phoneticPr fontId="1"/>
  </si>
  <si>
    <t>切断</t>
    <phoneticPr fontId="1"/>
  </si>
  <si>
    <t>閉塞性
動脈硬化</t>
    <rPh sb="0" eb="3">
      <t>ヘイソクセイ</t>
    </rPh>
    <rPh sb="4" eb="6">
      <t>ドウミャク</t>
    </rPh>
    <rPh sb="6" eb="8">
      <t>コウカ</t>
    </rPh>
    <phoneticPr fontId="1"/>
  </si>
  <si>
    <t>慢性腎臓病</t>
    <rPh sb="0" eb="2">
      <t>マンセイ</t>
    </rPh>
    <rPh sb="2" eb="5">
      <t>ジンゾウビョウ</t>
    </rPh>
    <phoneticPr fontId="1"/>
  </si>
  <si>
    <t>糖尿病合併症</t>
    <rPh sb="0" eb="3">
      <t>トウニョウビョウ</t>
    </rPh>
    <rPh sb="3" eb="6">
      <t>ガッペイショウ</t>
    </rPh>
    <phoneticPr fontId="1"/>
  </si>
  <si>
    <t xml:space="preserve"> 遺伝(</t>
    <rPh sb="1" eb="3">
      <t>イデン</t>
    </rPh>
    <phoneticPr fontId="1"/>
  </si>
  <si>
    <t>)</t>
    <phoneticPr fontId="1"/>
  </si>
  <si>
    <t>)既往(</t>
    <rPh sb="1" eb="3">
      <t>キオウ</t>
    </rPh>
    <phoneticPr fontId="1"/>
  </si>
  <si>
    <t>動脈の変化</t>
    <rPh sb="0" eb="2">
      <t>ドウミャク</t>
    </rPh>
    <rPh sb="3" eb="5">
      <t>ヘンカ</t>
    </rPh>
    <phoneticPr fontId="1"/>
  </si>
  <si>
    <t>頚部動脈の変化</t>
    <phoneticPr fontId="1"/>
  </si>
  <si>
    <t>冠動脈の変化など</t>
    <phoneticPr fontId="1"/>
  </si>
  <si>
    <t>PWV(脈波伝播速度)</t>
    <phoneticPr fontId="1"/>
  </si>
  <si>
    <t>頚部エコー</t>
    <phoneticPr fontId="1"/>
  </si>
  <si>
    <t>心電図所見</t>
    <phoneticPr fontId="1"/>
  </si>
  <si>
    <t>血管の変化</t>
    <rPh sb="0" eb="2">
      <t>ケッカン</t>
    </rPh>
    <rPh sb="3" eb="5">
      <t>ヘンカ</t>
    </rPh>
    <phoneticPr fontId="1"/>
  </si>
  <si>
    <t>クレアチニン</t>
    <phoneticPr fontId="1"/>
  </si>
  <si>
    <t>細動脈の変化</t>
    <rPh sb="0" eb="1">
      <t>サイ</t>
    </rPh>
    <rPh sb="1" eb="3">
      <t>ドウミャク</t>
    </rPh>
    <rPh sb="4" eb="6">
      <t>ヘンカ</t>
    </rPh>
    <phoneticPr fontId="1"/>
  </si>
  <si>
    <t>尿蛋白</t>
    <rPh sb="0" eb="1">
      <t>ニョウ</t>
    </rPh>
    <rPh sb="1" eb="3">
      <t>タンパク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</si>
  <si>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</si>
  <si>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</si>
  <si>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内中膜複合肥厚度</t>
    <phoneticPr fontId="1"/>
  </si>
  <si>
    <t>眼底検査</t>
    <rPh sb="0" eb="2">
      <t>ガンテイ</t>
    </rPh>
    <rPh sb="2" eb="4">
      <t>ケンサ</t>
    </rPh>
    <phoneticPr fontId="1"/>
  </si>
  <si>
    <t>基準(～1400)　　cm/S</t>
    <phoneticPr fontId="1"/>
  </si>
  <si>
    <t>基準</t>
    <rPh sb="0" eb="2">
      <t>キジュン</t>
    </rPh>
    <phoneticPr fontId="1"/>
  </si>
  <si>
    <t>ABI(足関節/上腕血圧比)</t>
    <phoneticPr fontId="1"/>
  </si>
  <si>
    <t>(肥厚度の)年齢別基準値</t>
    <phoneticPr fontId="1"/>
  </si>
  <si>
    <t>20代 0.7mm</t>
    <phoneticPr fontId="1"/>
  </si>
  <si>
    <t>50代 1.0mm</t>
    <phoneticPr fontId="1"/>
  </si>
  <si>
    <t>基準(0.9～1.3)</t>
    <phoneticPr fontId="1"/>
  </si>
  <si>
    <t>30代 0.8mm</t>
    <phoneticPr fontId="1"/>
  </si>
  <si>
    <t>60代 1.1mm</t>
    <phoneticPr fontId="1"/>
  </si>
  <si>
    <t>微量アルブミン尿</t>
    <rPh sb="0" eb="2">
      <t>ビリョウ</t>
    </rPh>
    <rPh sb="7" eb="8">
      <t>ニョウ</t>
    </rPh>
    <phoneticPr fontId="1"/>
  </si>
  <si>
    <t>(</t>
    <phoneticPr fontId="1"/>
  </si>
  <si>
    <t>)</t>
    <phoneticPr fontId="1"/>
  </si>
  <si>
    <t>40代 0.9mm</t>
    <phoneticPr fontId="1"/>
  </si>
  <si>
    <t>70代 1.2mm</t>
    <phoneticPr fontId="1"/>
  </si>
  <si>
    <t>所見(</t>
    <phoneticPr fontId="1"/>
  </si>
  <si>
    <t>血管が傷み始める</t>
    <rPh sb="0" eb="2">
      <t>ケッカン</t>
    </rPh>
    <rPh sb="3" eb="4">
      <t>イタ</t>
    </rPh>
    <rPh sb="5" eb="6">
      <t>ハジ</t>
    </rPh>
    <phoneticPr fontId="1"/>
  </si>
  <si>
    <t>自覚症状はありません</t>
    <rPh sb="0" eb="2">
      <t>ジカク</t>
    </rPh>
    <rPh sb="2" eb="4">
      <t>ショウジョウ</t>
    </rPh>
    <phoneticPr fontId="1"/>
  </si>
  <si>
    <t>血糖</t>
    <rPh sb="0" eb="2">
      <t>ケットウ</t>
    </rPh>
    <phoneticPr fontId="1"/>
  </si>
  <si>
    <t>尿酸</t>
    <rPh sb="0" eb="2">
      <t>ニョウサン</t>
    </rPh>
    <phoneticPr fontId="1"/>
  </si>
  <si>
    <t>/</t>
    <phoneticPr fontId="1"/>
  </si>
  <si>
    <t>収縮期</t>
    <rPh sb="0" eb="2">
      <t>シュウシュク</t>
    </rPh>
    <rPh sb="2" eb="3">
      <t>キ</t>
    </rPh>
    <phoneticPr fontId="1"/>
  </si>
  <si>
    <t>拡張期</t>
    <rPh sb="0" eb="3">
      <t>カクチョウキ</t>
    </rPh>
    <phoneticPr fontId="1"/>
  </si>
  <si>
    <t>)</t>
    <phoneticPr fontId="1"/>
  </si>
  <si>
    <t>基準(～</t>
    <rPh sb="0" eb="2">
      <t>キジュン</t>
    </rPh>
    <phoneticPr fontId="1"/>
  </si>
  <si>
    <t>Ⅲ度高血圧</t>
    <rPh sb="1" eb="2">
      <t>ド</t>
    </rPh>
    <rPh sb="2" eb="5">
      <t>コウケツアツ</t>
    </rPh>
    <phoneticPr fontId="1"/>
  </si>
  <si>
    <t>180以上</t>
    <rPh sb="3" eb="5">
      <t>イジョウ</t>
    </rPh>
    <phoneticPr fontId="1"/>
  </si>
  <si>
    <t>または</t>
    <phoneticPr fontId="1"/>
  </si>
  <si>
    <t>110以上</t>
    <rPh sb="3" eb="5">
      <t>イジョウ</t>
    </rPh>
    <phoneticPr fontId="1"/>
  </si>
  <si>
    <t>Ⅱ度高血圧</t>
    <rPh sb="1" eb="2">
      <t>ド</t>
    </rPh>
    <rPh sb="2" eb="5">
      <t>コウケツアツ</t>
    </rPh>
    <phoneticPr fontId="1"/>
  </si>
  <si>
    <t>ＨＤＬコレステロール</t>
    <phoneticPr fontId="1"/>
  </si>
  <si>
    <t>遺伝(</t>
    <rPh sb="0" eb="2">
      <t>イデン</t>
    </rPh>
    <phoneticPr fontId="1"/>
  </si>
  <si>
    <t>Ⅰ度高血圧</t>
    <rPh sb="1" eb="2">
      <t>ド</t>
    </rPh>
    <rPh sb="2" eb="5">
      <t>コウケツアツ</t>
    </rPh>
    <phoneticPr fontId="1"/>
  </si>
  <si>
    <t>尿糖</t>
    <rPh sb="0" eb="1">
      <t>ニョウ</t>
    </rPh>
    <rPh sb="1" eb="2">
      <t>トウ</t>
    </rPh>
    <phoneticPr fontId="1"/>
  </si>
  <si>
    <t>正常</t>
    <rPh sb="0" eb="2">
      <t>セイジョウ</t>
    </rPh>
    <phoneticPr fontId="1"/>
  </si>
  <si>
    <t>120未満</t>
    <rPh sb="3" eb="5">
      <t>ミマン</t>
    </rPh>
    <phoneticPr fontId="1"/>
  </si>
  <si>
    <t>80未満</t>
    <rPh sb="2" eb="4">
      <t>ミマン</t>
    </rPh>
    <phoneticPr fontId="1"/>
  </si>
  <si>
    <t>75g糖負荷検査</t>
    <rPh sb="3" eb="4">
      <t>トウ</t>
    </rPh>
    <rPh sb="4" eb="6">
      <t>フカ</t>
    </rPh>
    <rPh sb="6" eb="8">
      <t>ケンサ</t>
    </rPh>
    <phoneticPr fontId="1"/>
  </si>
  <si>
    <t>潜在的に進行</t>
    <rPh sb="0" eb="3">
      <t>センザイテキ</t>
    </rPh>
    <rPh sb="4" eb="6">
      <t>シンコウ</t>
    </rPh>
    <phoneticPr fontId="1"/>
  </si>
  <si>
    <t>インスリン抵抗性</t>
    <rPh sb="5" eb="8">
      <t>テイコウセイ</t>
    </rPh>
    <phoneticPr fontId="1"/>
  </si>
  <si>
    <t>高インスリン血症</t>
    <rPh sb="0" eb="1">
      <t>コウ</t>
    </rPh>
    <rPh sb="6" eb="7">
      <t>チ</t>
    </rPh>
    <rPh sb="7" eb="8">
      <t>ショウ</t>
    </rPh>
    <phoneticPr fontId="1"/>
  </si>
  <si>
    <t>テロール</t>
    <phoneticPr fontId="1"/>
  </si>
  <si>
    <t>内臓肥満</t>
    <rPh sb="0" eb="2">
      <t>ナイゾウ</t>
    </rPh>
    <rPh sb="2" eb="4">
      <t>ヒマン</t>
    </rPh>
    <phoneticPr fontId="1"/>
  </si>
  <si>
    <t>現在の体重</t>
    <rPh sb="0" eb="2">
      <t>ゲンザイ</t>
    </rPh>
    <rPh sb="3" eb="5">
      <t>タイジュウ</t>
    </rPh>
    <phoneticPr fontId="1"/>
  </si>
  <si>
    <t>Ｋｇ</t>
    <phoneticPr fontId="1"/>
  </si>
  <si>
    <t>身長</t>
    <rPh sb="0" eb="2">
      <t>シンチョウ</t>
    </rPh>
    <phoneticPr fontId="1"/>
  </si>
  <si>
    <t>ｃｍ</t>
    <phoneticPr fontId="1"/>
  </si>
  <si>
    <t>肝機能</t>
    <rPh sb="0" eb="3">
      <t>カンキノウ</t>
    </rPh>
    <phoneticPr fontId="1"/>
  </si>
  <si>
    <t>ＢＭＩ</t>
    <phoneticPr fontId="1"/>
  </si>
  <si>
    <t>体重</t>
    <rPh sb="0" eb="2">
      <t>タイジュウ</t>
    </rPh>
    <phoneticPr fontId="1"/>
  </si>
  <si>
    <t>肥満</t>
    <rPh sb="0" eb="2">
      <t>ヒマン</t>
    </rPh>
    <phoneticPr fontId="1"/>
  </si>
  <si>
    <t>以上</t>
    <rPh sb="0" eb="2">
      <t>イジョウ</t>
    </rPh>
    <phoneticPr fontId="1"/>
  </si>
  <si>
    <t>普通</t>
    <rPh sb="0" eb="2">
      <t>フツウ</t>
    </rPh>
    <phoneticPr fontId="1"/>
  </si>
  <si>
    <t>ＡＳＴ(ＧＯＴ)</t>
    <phoneticPr fontId="1"/>
  </si>
  <si>
    <t>痩せ</t>
    <rPh sb="0" eb="1">
      <t>ヤ</t>
    </rPh>
    <phoneticPr fontId="1"/>
  </si>
  <si>
    <t>ウエスト径</t>
    <rPh sb="4" eb="5">
      <t>ケイ</t>
    </rPh>
    <phoneticPr fontId="1"/>
  </si>
  <si>
    <t>体脂肪率</t>
    <rPh sb="0" eb="1">
      <t>タイ</t>
    </rPh>
    <rPh sb="1" eb="3">
      <t>シボウ</t>
    </rPh>
    <rPh sb="3" eb="4">
      <t>リツ</t>
    </rPh>
    <phoneticPr fontId="1"/>
  </si>
  <si>
    <t>ＢＭＩが２２である体重</t>
    <rPh sb="9" eb="11">
      <t>タイジュウ</t>
    </rPh>
    <phoneticPr fontId="1"/>
  </si>
  <si>
    <t>ＡＬＴ(ＧＰＴ)</t>
    <phoneticPr fontId="1"/>
  </si>
  <si>
    <t>cm未満</t>
    <rPh sb="2" eb="4">
      <t>ミマン</t>
    </rPh>
    <phoneticPr fontId="1"/>
  </si>
  <si>
    <t>過去の体重</t>
    <rPh sb="0" eb="2">
      <t>カコ</t>
    </rPh>
    <rPh sb="3" eb="5">
      <t>タイジュウ</t>
    </rPh>
    <phoneticPr fontId="1"/>
  </si>
  <si>
    <t>20歳頃の体重</t>
    <rPh sb="2" eb="3">
      <t>サイ</t>
    </rPh>
    <rPh sb="3" eb="4">
      <t>コロ</t>
    </rPh>
    <rPh sb="5" eb="7">
      <t>タイジュウ</t>
    </rPh>
    <phoneticPr fontId="1"/>
  </si>
  <si>
    <t>（</t>
    <phoneticPr fontId="1"/>
  </si>
  <si>
    <t>）Ｋｇ</t>
    <phoneticPr fontId="1"/>
  </si>
  <si>
    <t>）歳頃</t>
    <rPh sb="1" eb="2">
      <t>サイ</t>
    </rPh>
    <rPh sb="2" eb="3">
      <t>コロ</t>
    </rPh>
    <phoneticPr fontId="1"/>
  </si>
  <si>
    <t>見つめる</t>
    <rPh sb="0" eb="1">
      <t>ミ</t>
    </rPh>
    <phoneticPr fontId="1"/>
  </si>
  <si>
    <t>暮らしを</t>
    <rPh sb="0" eb="1">
      <t>ク</t>
    </rPh>
    <phoneticPr fontId="1"/>
  </si>
  <si>
    <t>職種</t>
    <rPh sb="0" eb="2">
      <t>ショクシュ</t>
    </rPh>
    <phoneticPr fontId="1"/>
  </si>
  <si>
    <t>飲酒量（日本酒、ビール、焼酎）</t>
    <rPh sb="0" eb="2">
      <t>インシュ</t>
    </rPh>
    <rPh sb="2" eb="3">
      <t>リョウ</t>
    </rPh>
    <rPh sb="4" eb="7">
      <t>ニホンシュ</t>
    </rPh>
    <rPh sb="12" eb="14">
      <t>ショウチュウ</t>
    </rPh>
    <phoneticPr fontId="1"/>
  </si>
  <si>
    <t>たばこ</t>
    <phoneticPr fontId="1"/>
  </si>
  <si>
    <t>（</t>
    <phoneticPr fontId="1"/>
  </si>
  <si>
    <t>本／日）</t>
    <rPh sb="0" eb="1">
      <t>ホン</t>
    </rPh>
    <rPh sb="2" eb="3">
      <t>ニチ</t>
    </rPh>
    <phoneticPr fontId="1"/>
  </si>
  <si>
    <t>酒の肴の種類</t>
    <rPh sb="0" eb="1">
      <t>サケ</t>
    </rPh>
    <rPh sb="2" eb="3">
      <t>サカナ</t>
    </rPh>
    <rPh sb="4" eb="6">
      <t>シュルイ</t>
    </rPh>
    <phoneticPr fontId="1"/>
  </si>
  <si>
    <t>0時</t>
    <rPh sb="1" eb="2">
      <t>ジ</t>
    </rPh>
    <phoneticPr fontId="1"/>
  </si>
  <si>
    <t>6時</t>
    <rPh sb="1" eb="2">
      <t>ジ</t>
    </rPh>
    <phoneticPr fontId="1"/>
  </si>
  <si>
    <t>12時</t>
    <rPh sb="2" eb="3">
      <t>ジ</t>
    </rPh>
    <phoneticPr fontId="1"/>
  </si>
  <si>
    <t>18時</t>
    <rPh sb="2" eb="3">
      <t>ジ</t>
    </rPh>
    <phoneticPr fontId="1"/>
  </si>
  <si>
    <t>24時</t>
    <rPh sb="2" eb="3">
      <t>ジ</t>
    </rPh>
    <phoneticPr fontId="1"/>
  </si>
  <si>
    <t>脳卒中</t>
    <phoneticPr fontId="1"/>
  </si>
  <si>
    <t>心臓病</t>
    <phoneticPr fontId="1"/>
  </si>
  <si>
    <t>～</t>
    <phoneticPr fontId="1"/>
  </si>
  <si>
    <t>以下</t>
    <rPh sb="0" eb="2">
      <t>イカ</t>
    </rPh>
    <phoneticPr fontId="1"/>
  </si>
  <si>
    <t>標準体重</t>
    <rPh sb="0" eb="2">
      <t>ヒョウジュン</t>
    </rPh>
    <rPh sb="2" eb="4">
      <t>タイジュウ</t>
    </rPh>
    <phoneticPr fontId="1"/>
  </si>
  <si>
    <t>血圧</t>
    <rPh sb="0" eb="2">
      <t>ケツアツ</t>
    </rPh>
    <phoneticPr fontId="1"/>
  </si>
  <si>
    <t>中性脂肪</t>
    <phoneticPr fontId="1"/>
  </si>
  <si>
    <t>mm</t>
    <phoneticPr fontId="1"/>
  </si>
  <si>
    <t>γ－ＧＴ</t>
    <phoneticPr fontId="1"/>
  </si>
  <si>
    <t>（γ－ＧＴＰ）</t>
    <phoneticPr fontId="1"/>
  </si>
  <si>
    <t>種別</t>
  </si>
  <si>
    <t>送付元機関</t>
  </si>
  <si>
    <t>送付先機関</t>
  </si>
  <si>
    <t>作成年月日</t>
  </si>
  <si>
    <t>取りまとめ機関</t>
  </si>
  <si>
    <t>実施区分</t>
  </si>
  <si>
    <t>実施区分２</t>
  </si>
  <si>
    <t>実施年月日</t>
  </si>
  <si>
    <t>年度</t>
  </si>
  <si>
    <t>健診名</t>
  </si>
  <si>
    <t>健診回数</t>
  </si>
  <si>
    <t>健診会場</t>
  </si>
  <si>
    <t>健診機関番号</t>
  </si>
  <si>
    <t>健診機関_名称</t>
  </si>
  <si>
    <t>健診機関_郵便番号</t>
  </si>
  <si>
    <t>健診機関_所在地</t>
  </si>
  <si>
    <t>健診機関_電話番号</t>
  </si>
  <si>
    <t>健診_医師名</t>
  </si>
  <si>
    <t>個人番号</t>
  </si>
  <si>
    <t>個人_年度末年齢</t>
  </si>
  <si>
    <t>個人_健診日年齢</t>
  </si>
  <si>
    <t>個人_受診券整理番号</t>
  </si>
  <si>
    <t>個人_受診券有効期限</t>
  </si>
  <si>
    <t>個人_利用券整理番号</t>
  </si>
  <si>
    <t>身長</t>
  </si>
  <si>
    <t>体重</t>
  </si>
  <si>
    <t>ＢＭＩ</t>
  </si>
  <si>
    <t>腹囲</t>
  </si>
  <si>
    <t>内臓脂肪面積</t>
  </si>
  <si>
    <t>体脂肪率</t>
  </si>
  <si>
    <t>既往歴</t>
  </si>
  <si>
    <t>具体的な既往歴</t>
  </si>
  <si>
    <t>自覚症状</t>
  </si>
  <si>
    <t>自覚症状所見</t>
  </si>
  <si>
    <t>他覚症状</t>
  </si>
  <si>
    <t>他覚症状所見</t>
  </si>
  <si>
    <t>収縮期血圧１</t>
  </si>
  <si>
    <t>拡張期血圧１</t>
  </si>
  <si>
    <t>収縮期血圧２</t>
  </si>
  <si>
    <t>拡張期血圧２</t>
  </si>
  <si>
    <t>収縮期血圧その他</t>
  </si>
  <si>
    <t>拡張期血圧その他</t>
  </si>
  <si>
    <t>収縮期血圧</t>
  </si>
  <si>
    <t>拡張期血圧</t>
  </si>
  <si>
    <t>採血時間(食後)</t>
  </si>
  <si>
    <t>中性脂肪</t>
  </si>
  <si>
    <t>ＨＤＬコレステロール</t>
  </si>
  <si>
    <t>ＬＤＬコレステロール</t>
  </si>
  <si>
    <t>総コレステロール</t>
  </si>
  <si>
    <t>ＡＳＴ</t>
  </si>
  <si>
    <t>ＡＬＴ</t>
  </si>
  <si>
    <t>γ－ＧＴ</t>
  </si>
  <si>
    <t>空腹時血糖</t>
  </si>
  <si>
    <t>随時血糖</t>
  </si>
  <si>
    <t>ＨｂＡ１ｃ</t>
  </si>
  <si>
    <t>ヘマトクリット値</t>
  </si>
  <si>
    <t>血色素量</t>
  </si>
  <si>
    <t>赤血球数</t>
  </si>
  <si>
    <t>貧血検査実施理由</t>
  </si>
  <si>
    <t>尿糖</t>
  </si>
  <si>
    <t>血清尿酸</t>
  </si>
  <si>
    <t>血清クレアチニン</t>
  </si>
  <si>
    <t>尿中アルブミン</t>
  </si>
  <si>
    <t>眼底検査_キースワグナー分類</t>
  </si>
  <si>
    <t>眼底検査_シェイエ分類Ｈ</t>
  </si>
  <si>
    <t>眼底検査_シェイエ分類Ｓ</t>
  </si>
  <si>
    <t>眼底検査_ＳＣＯＴＴ分類</t>
  </si>
  <si>
    <t>眼底検査_その他の所見</t>
  </si>
  <si>
    <t>眼底検査_その他</t>
  </si>
  <si>
    <t>眼底検査_実施理由</t>
  </si>
  <si>
    <t>心電図所見１</t>
  </si>
  <si>
    <t>心電図所見２</t>
  </si>
  <si>
    <t>心電図所見３</t>
  </si>
  <si>
    <t>心電図コード１</t>
  </si>
  <si>
    <t>心電図コード２</t>
  </si>
  <si>
    <t>心電図コード３</t>
  </si>
  <si>
    <t>心電図実施理由</t>
  </si>
  <si>
    <t>心電図判定</t>
  </si>
  <si>
    <t>心電図結果</t>
  </si>
  <si>
    <t>メタボリックシンドローム判定</t>
  </si>
  <si>
    <t>保健指導レベル</t>
  </si>
  <si>
    <t>医師の診断</t>
  </si>
  <si>
    <t>グリコアルブミン</t>
  </si>
  <si>
    <t>初受診年度</t>
  </si>
  <si>
    <t>白血球数</t>
  </si>
  <si>
    <t>血小板数</t>
  </si>
  <si>
    <t>総蛋白</t>
  </si>
  <si>
    <t>Ａ／Ｇ</t>
  </si>
  <si>
    <t>ＡＬＰ</t>
  </si>
  <si>
    <t>血清アルブミン</t>
  </si>
  <si>
    <t>総ビリルビン</t>
  </si>
  <si>
    <t>直接ビリルビン</t>
  </si>
  <si>
    <t>ＺＴＴ</t>
  </si>
  <si>
    <t>ＬＡＰ</t>
  </si>
  <si>
    <t>ＬＤＨ</t>
  </si>
  <si>
    <t>ＣＨ－ｅ</t>
  </si>
  <si>
    <t>ＢＵＮ</t>
  </si>
  <si>
    <t>クレアチニン補正測定</t>
  </si>
  <si>
    <t>尿ウロビリ</t>
  </si>
  <si>
    <t>尿塩分</t>
  </si>
  <si>
    <t>血液性状_乳び</t>
  </si>
  <si>
    <t>血液性状_溶血</t>
  </si>
  <si>
    <t>血液性状_凝集</t>
  </si>
  <si>
    <t>胸部所見１</t>
  </si>
  <si>
    <t>胸部所見２</t>
  </si>
  <si>
    <t>胸部判定</t>
  </si>
  <si>
    <t>胸部結果</t>
  </si>
  <si>
    <t>胃所見１</t>
  </si>
  <si>
    <t>胃所見２</t>
  </si>
  <si>
    <t>胃所見３</t>
  </si>
  <si>
    <t>胃判定</t>
  </si>
  <si>
    <t>胃結果</t>
  </si>
  <si>
    <t>心臓エコー</t>
  </si>
  <si>
    <t>健診_作成日時</t>
  </si>
  <si>
    <t>健診_更新日時</t>
  </si>
  <si>
    <t>健診_備考１</t>
  </si>
  <si>
    <t>健診_備考２</t>
  </si>
  <si>
    <t>健診_備考３</t>
  </si>
  <si>
    <t>健診_備考４</t>
  </si>
  <si>
    <t>健診_備考５</t>
  </si>
  <si>
    <t>健診_備考６</t>
  </si>
  <si>
    <t>健診_備考７</t>
  </si>
  <si>
    <t>健診_備考８</t>
  </si>
  <si>
    <t>健診_備考９</t>
  </si>
  <si>
    <t>健診_備考１０</t>
  </si>
  <si>
    <t>健診_備考１１</t>
  </si>
  <si>
    <t>健診_備考１２</t>
  </si>
  <si>
    <t>健診_備考１３</t>
  </si>
  <si>
    <t>健診_備考１４</t>
  </si>
  <si>
    <t>健診_備考１５</t>
  </si>
  <si>
    <t>健診_備考１６</t>
  </si>
  <si>
    <t>健診_備考１７</t>
  </si>
  <si>
    <t>健診_備考１８</t>
  </si>
  <si>
    <t>健診_備考１９</t>
  </si>
  <si>
    <t>健診_備考２０</t>
  </si>
  <si>
    <t>健診_数値１</t>
  </si>
  <si>
    <t>健診_数値２</t>
  </si>
  <si>
    <t>健診_数値３</t>
  </si>
  <si>
    <t>健診_数値４</t>
  </si>
  <si>
    <t>健診_数値５</t>
  </si>
  <si>
    <t>健診_数値６</t>
  </si>
  <si>
    <t>健診_数値７</t>
  </si>
  <si>
    <t>健診_数値８</t>
  </si>
  <si>
    <t>健診_数値９</t>
  </si>
  <si>
    <t>健診_数値１０</t>
  </si>
  <si>
    <t>健診_数値１１</t>
  </si>
  <si>
    <t>健診_数値１２</t>
  </si>
  <si>
    <t>健診_数値１３</t>
  </si>
  <si>
    <t>健診_数値１４</t>
  </si>
  <si>
    <t>健診_数値１５</t>
  </si>
  <si>
    <t>健診_数値１６</t>
  </si>
  <si>
    <t>健診_数値１７</t>
  </si>
  <si>
    <t>健診_数値１８</t>
  </si>
  <si>
    <t>健診_数値１９</t>
  </si>
  <si>
    <t>健診_数値２０</t>
  </si>
  <si>
    <t>健診_一時健診データ番号</t>
  </si>
  <si>
    <t>職種</t>
  </si>
  <si>
    <t>食後時間</t>
  </si>
  <si>
    <t>服薬１_血圧</t>
  </si>
  <si>
    <t>服薬１_血圧_薬剤</t>
  </si>
  <si>
    <t>服薬１_血圧_服薬理由</t>
  </si>
  <si>
    <t>服薬２_血糖</t>
  </si>
  <si>
    <t>服薬２_血糖_薬剤</t>
  </si>
  <si>
    <t>服薬２_血糖_服薬理由</t>
  </si>
  <si>
    <t>服薬３_脂質</t>
  </si>
  <si>
    <t>服薬３_脂質_薬剤</t>
  </si>
  <si>
    <t>服薬３_脂質_服薬理由</t>
  </si>
  <si>
    <t>既往歴１_脳血管</t>
  </si>
  <si>
    <t>既往歴２_心血管</t>
  </si>
  <si>
    <t>既往歴３_腎不全</t>
  </si>
  <si>
    <t>貧血</t>
  </si>
  <si>
    <t>喫煙</t>
  </si>
  <si>
    <t>喫煙数</t>
  </si>
  <si>
    <t>２０歳からの体重変化</t>
  </si>
  <si>
    <t>３０分以上の運動習慣</t>
  </si>
  <si>
    <t>歩行または身体活動</t>
  </si>
  <si>
    <t>歩行速度</t>
  </si>
  <si>
    <t>１年間の体重変化</t>
  </si>
  <si>
    <t>食べ方１_早食い</t>
  </si>
  <si>
    <t>食べ方２_就寝前</t>
  </si>
  <si>
    <t>食べ方３_夜食</t>
  </si>
  <si>
    <t>食習慣</t>
  </si>
  <si>
    <t>飲酒</t>
  </si>
  <si>
    <t>飲酒量</t>
  </si>
  <si>
    <t>睡眠</t>
  </si>
  <si>
    <t>生活習慣の改善</t>
  </si>
  <si>
    <t>保健指導の意識</t>
  </si>
  <si>
    <t>２０歳時体重</t>
  </si>
  <si>
    <t>軽体重・年齢</t>
  </si>
  <si>
    <t>軽体重・ｋｇ</t>
  </si>
  <si>
    <t>重体重・年齢</t>
  </si>
  <si>
    <t>重体重・ｋｇ</t>
  </si>
  <si>
    <t>既往歴_糖尿病</t>
  </si>
  <si>
    <t>既往歴_高血圧症</t>
  </si>
  <si>
    <t>既往歴_脂質異常症</t>
  </si>
  <si>
    <t>既往歴_脳卒中</t>
  </si>
  <si>
    <t>既往歴_心臓病</t>
  </si>
  <si>
    <t>既往歴_腎臓病</t>
  </si>
  <si>
    <t>既往歴_急性腎不全</t>
  </si>
  <si>
    <t>既往歴_閉塞性動脈硬化</t>
  </si>
  <si>
    <t>既往歴_腎・尿路結石</t>
  </si>
  <si>
    <t>既往歴_痛風関節炎</t>
  </si>
  <si>
    <t>既往歴_痛風</t>
  </si>
  <si>
    <t>既往歴_高尿酸血症</t>
  </si>
  <si>
    <t>既往歴_肝臓病</t>
  </si>
  <si>
    <t>既往歴_高中性脂肪血症</t>
  </si>
  <si>
    <t>既往歴_低ＨＤＬコレステロール血症</t>
  </si>
  <si>
    <t>既往歴_高ＬＤＬコレステロール血症</t>
  </si>
  <si>
    <t>既往歴_高コレステロール血症</t>
  </si>
  <si>
    <t>既往歴_脳梗塞</t>
  </si>
  <si>
    <t>既往歴_脳出血</t>
  </si>
  <si>
    <t>既往歴_無症候性脳血管疾患</t>
  </si>
  <si>
    <t>既往歴_一過性脳虚血発作</t>
  </si>
  <si>
    <t>既往歴_心筋梗塞・狭心症</t>
  </si>
  <si>
    <t>既往歴_心不全</t>
  </si>
  <si>
    <t>既往歴_大動脈解離</t>
  </si>
  <si>
    <t>既往歴_貧血</t>
  </si>
  <si>
    <t>既往歴_認知機能障害</t>
  </si>
  <si>
    <t>既往歴_精神疾患</t>
  </si>
  <si>
    <t>既往歴_その他</t>
  </si>
  <si>
    <t>治療中_糖尿病</t>
  </si>
  <si>
    <t>治療中_高血圧症</t>
  </si>
  <si>
    <t>治療中_脂質異常症</t>
  </si>
  <si>
    <t>治療中_脳卒中</t>
  </si>
  <si>
    <t>治療中_心臓病</t>
  </si>
  <si>
    <t>治療中_腎臓病</t>
  </si>
  <si>
    <t>治療中_急性腎不全</t>
  </si>
  <si>
    <t>治療中_閉塞性動脈硬化</t>
  </si>
  <si>
    <t>治療中_腎・尿路結石</t>
  </si>
  <si>
    <t>治療中_痛風関節炎</t>
  </si>
  <si>
    <t>治療中_痛風</t>
  </si>
  <si>
    <t>治療中_高尿酸血症</t>
  </si>
  <si>
    <t>治療中_肝臓病</t>
  </si>
  <si>
    <t>治療中_高中性脂肪血症</t>
  </si>
  <si>
    <t>治療中_低ＨＤＬコレステロール血症</t>
  </si>
  <si>
    <t>治療中_高ＬＤＬコレステロール血症</t>
  </si>
  <si>
    <t>治療中_高コレステロール血症</t>
  </si>
  <si>
    <t>治療中_脳梗塞</t>
  </si>
  <si>
    <t>治療中_脳出血</t>
  </si>
  <si>
    <t>治療中_無症候性脳血管疾患</t>
  </si>
  <si>
    <t>治療中_一過性脳虚血発作</t>
  </si>
  <si>
    <t>治療中_心筋梗塞・狭心症</t>
  </si>
  <si>
    <t>治療中_心不全</t>
  </si>
  <si>
    <t>治療中_大動脈解離</t>
  </si>
  <si>
    <t>治療中_貧血</t>
  </si>
  <si>
    <t>治療中_認知機能障害</t>
  </si>
  <si>
    <t>治療中_精神疾患</t>
  </si>
  <si>
    <t>治療中_人工透析</t>
  </si>
  <si>
    <t>治療中_その他</t>
  </si>
  <si>
    <t>服薬中_糖尿病</t>
  </si>
  <si>
    <t>服薬中_インスリン</t>
  </si>
  <si>
    <t>服薬中_高血圧症</t>
  </si>
  <si>
    <t>服薬中_脂質異常症</t>
  </si>
  <si>
    <t>服薬中_脳卒中</t>
  </si>
  <si>
    <t>服薬中_心臓病</t>
  </si>
  <si>
    <t>服薬中_腎臓病</t>
  </si>
  <si>
    <t>服薬中_急性腎不全</t>
  </si>
  <si>
    <t>服薬中_閉塞性動脈硬化</t>
  </si>
  <si>
    <t>服薬中_腎・尿路結石</t>
  </si>
  <si>
    <t>服薬中_痛風関節炎</t>
  </si>
  <si>
    <t>服薬中_痛風</t>
  </si>
  <si>
    <t>服薬中_高尿酸血症</t>
  </si>
  <si>
    <t>服薬中_肝臓病</t>
  </si>
  <si>
    <t>服薬中_高中性脂肪血症</t>
  </si>
  <si>
    <t>服薬中_低ＨＤＬコレステロール血症</t>
  </si>
  <si>
    <t>服薬中_高ＬＤＬコレステロール血症</t>
  </si>
  <si>
    <t>服薬中_高コレステロール血症</t>
  </si>
  <si>
    <t>服薬中_脳梗塞</t>
  </si>
  <si>
    <t>服薬中_脳出血</t>
  </si>
  <si>
    <t>服薬中_無症候性脳血管疾患</t>
  </si>
  <si>
    <t>服薬中_一過性脳虚血発作</t>
  </si>
  <si>
    <t>服薬中_心筋梗塞・狭心症</t>
  </si>
  <si>
    <t>服薬中_心不全</t>
  </si>
  <si>
    <t>服薬中_大動脈解離</t>
  </si>
  <si>
    <t>服薬中_貧血</t>
  </si>
  <si>
    <t>服薬中_認知機能障害</t>
  </si>
  <si>
    <t>服薬中_精神疾患</t>
  </si>
  <si>
    <t>服薬中_その他</t>
  </si>
  <si>
    <t>家族歴_糖尿病</t>
  </si>
  <si>
    <t>家族歴_高血圧症</t>
  </si>
  <si>
    <t>家族歴_脂質異常症</t>
  </si>
  <si>
    <t>家族歴_脳卒中</t>
  </si>
  <si>
    <t>家族歴_心臓病</t>
  </si>
  <si>
    <t>家族歴_腎臓病</t>
  </si>
  <si>
    <t>家族歴_急性腎不全</t>
  </si>
  <si>
    <t>家族歴_閉塞性動脈硬化</t>
  </si>
  <si>
    <t>家族歴_腎・尿路結石</t>
  </si>
  <si>
    <t>家族歴_痛風関節炎</t>
  </si>
  <si>
    <t>家族歴_痛風</t>
  </si>
  <si>
    <t>家族歴_高尿酸血症</t>
  </si>
  <si>
    <t>家族歴_肝臓病</t>
  </si>
  <si>
    <t>家族歴_高中性脂肪血症</t>
  </si>
  <si>
    <t>家族歴_低ＨＤＬコレステロール血症</t>
  </si>
  <si>
    <t>家族歴_高ＬＤＬコレステロール血症</t>
  </si>
  <si>
    <t>家族歴_高コレステロール血症</t>
  </si>
  <si>
    <t>家族歴_脳梗塞</t>
  </si>
  <si>
    <t>家族歴_脳出血</t>
  </si>
  <si>
    <t>家族歴_無症候性脳血管疾患</t>
  </si>
  <si>
    <t>家族歴_一過性脳虚血発作</t>
  </si>
  <si>
    <t>家族歴_心筋梗塞・狭心症</t>
  </si>
  <si>
    <t>家族歴_心不全</t>
  </si>
  <si>
    <t>家族歴_大動脈解離</t>
  </si>
  <si>
    <t>家族歴_貧血</t>
  </si>
  <si>
    <t>家族歴_認知機能障害</t>
  </si>
  <si>
    <t>家族歴_精神疾患</t>
  </si>
  <si>
    <t>家族歴_（若）心筋梗塞・狭心症</t>
  </si>
  <si>
    <t>家族歴_その他</t>
  </si>
  <si>
    <t>自覚症状有無</t>
  </si>
  <si>
    <t>自覚症状内容</t>
  </si>
  <si>
    <t>低出生有無</t>
  </si>
  <si>
    <t>低出生体重</t>
  </si>
  <si>
    <t>蛋白尿有無</t>
  </si>
  <si>
    <t>蛋白尿年齢</t>
  </si>
  <si>
    <t>血尿有無</t>
  </si>
  <si>
    <t>腎臓奇形有無</t>
  </si>
  <si>
    <t>胃・十二指腸手術有無</t>
  </si>
  <si>
    <t>食事開始時間・朝食</t>
  </si>
  <si>
    <t>食事開始時間・昼食</t>
  </si>
  <si>
    <t>食事開始時間・夕食</t>
  </si>
  <si>
    <t>食事開始時間・間食</t>
  </si>
  <si>
    <t>睡眠時間</t>
  </si>
  <si>
    <t>起床時刻</t>
  </si>
  <si>
    <t>就寝時刻</t>
  </si>
  <si>
    <t>生活活動強度</t>
  </si>
  <si>
    <t>妊娠時_尿糖</t>
  </si>
  <si>
    <t>妊娠時_高血圧</t>
  </si>
  <si>
    <t>妊娠中</t>
  </si>
  <si>
    <t>生理中</t>
  </si>
  <si>
    <t>問診_作成日時</t>
  </si>
  <si>
    <t>問診_更新日時</t>
  </si>
  <si>
    <t>問診_備考１</t>
  </si>
  <si>
    <t>問診_備考２</t>
  </si>
  <si>
    <t>問診_備考３</t>
  </si>
  <si>
    <t>問診_備考４</t>
  </si>
  <si>
    <t>問診_備考５</t>
  </si>
  <si>
    <t>問診_数値１</t>
  </si>
  <si>
    <t>問診_数値２</t>
  </si>
  <si>
    <t>問診_数値３</t>
  </si>
  <si>
    <t>問診_数値４</t>
  </si>
  <si>
    <t>問診_数値５</t>
  </si>
  <si>
    <t>脈波_実施年月日</t>
  </si>
  <si>
    <t>脈波_健診機関番号</t>
  </si>
  <si>
    <t>脈波_健診機関名称</t>
  </si>
  <si>
    <t>脈波_健診会場</t>
  </si>
  <si>
    <t>脈波_医師名</t>
  </si>
  <si>
    <t>脈波_受診番号</t>
  </si>
  <si>
    <t>脈波_判定結果</t>
  </si>
  <si>
    <t>脈波_所見</t>
  </si>
  <si>
    <t>間歇性跛行有無</t>
  </si>
  <si>
    <t>右上腕血圧_最高</t>
  </si>
  <si>
    <t>右上腕血圧_平均</t>
  </si>
  <si>
    <t>右上腕血圧_最低</t>
  </si>
  <si>
    <t>右上腕血圧_脈圧</t>
  </si>
  <si>
    <t>右足首血圧_最高</t>
  </si>
  <si>
    <t>右足首血圧_平均</t>
  </si>
  <si>
    <t>右足首血圧_最低</t>
  </si>
  <si>
    <t>右足首血圧_脈圧</t>
  </si>
  <si>
    <t>右ＡＢＩ</t>
  </si>
  <si>
    <t>右ＰＷＶ</t>
  </si>
  <si>
    <t>左上腕血圧_最高</t>
  </si>
  <si>
    <t>左上腕血圧_平均</t>
  </si>
  <si>
    <t>左上腕血圧_最低</t>
  </si>
  <si>
    <t>左上腕血圧_脈圧</t>
  </si>
  <si>
    <t>左足首血圧_最高</t>
  </si>
  <si>
    <t>左足首血圧_平均</t>
  </si>
  <si>
    <t>左足首血圧_最低</t>
  </si>
  <si>
    <t>左足首血圧_脈圧</t>
  </si>
  <si>
    <t>左ＡＢＩ</t>
  </si>
  <si>
    <t>左ＰＷＶ</t>
  </si>
  <si>
    <t>脈波_作成日時</t>
  </si>
  <si>
    <t>脈波_更新日時</t>
  </si>
  <si>
    <t>脈波_備考１</t>
  </si>
  <si>
    <t>脈波_備考２</t>
  </si>
  <si>
    <t>脈波_備考３</t>
  </si>
  <si>
    <t>脈波_備考４</t>
  </si>
  <si>
    <t>脈波_備考５</t>
  </si>
  <si>
    <t>脈波_数値１</t>
  </si>
  <si>
    <t>脈波_数値２</t>
  </si>
  <si>
    <t>脈波_数値３</t>
  </si>
  <si>
    <t>脈波_数値４</t>
  </si>
  <si>
    <t>脈波_数値５</t>
  </si>
  <si>
    <t>頚部_実施年月日</t>
  </si>
  <si>
    <t>頚部_健診機関番号</t>
  </si>
  <si>
    <t>頚部_健診機関名称</t>
  </si>
  <si>
    <t>頚部_健診会場</t>
  </si>
  <si>
    <t>頚部_医師名</t>
  </si>
  <si>
    <t>頚部_受診番号</t>
  </si>
  <si>
    <t>ＩＭＴ右</t>
  </si>
  <si>
    <t>ＩＭＴ左</t>
  </si>
  <si>
    <t>総頚動脈径右</t>
  </si>
  <si>
    <t>総頚動脈径左</t>
  </si>
  <si>
    <t>内頚動脈径右</t>
  </si>
  <si>
    <t>内頚動脈径左</t>
  </si>
  <si>
    <t>頚部プラーク有無</t>
  </si>
  <si>
    <t>プラーク部位１</t>
  </si>
  <si>
    <t>プラーク径１</t>
  </si>
  <si>
    <t>プラーク部位２</t>
  </si>
  <si>
    <t>プラーク径２</t>
  </si>
  <si>
    <t>プラーク部位３</t>
  </si>
  <si>
    <t>プラーク径３</t>
  </si>
  <si>
    <t>蛇行右</t>
  </si>
  <si>
    <t>蛇行左</t>
  </si>
  <si>
    <t>頚部_判定コード</t>
  </si>
  <si>
    <t>頚部_判定結果</t>
  </si>
  <si>
    <t>頚部_所見</t>
  </si>
  <si>
    <t>甲状腺所見</t>
  </si>
  <si>
    <t>頚部_その他０１</t>
  </si>
  <si>
    <t>頚部_その他０２</t>
  </si>
  <si>
    <t>頚部_その他０３</t>
  </si>
  <si>
    <t>頚部_作成日時</t>
  </si>
  <si>
    <t>頚部_更新日時</t>
  </si>
  <si>
    <t>頚部_備考１</t>
  </si>
  <si>
    <t>頚部_備考２</t>
  </si>
  <si>
    <t>頚部_備考３</t>
  </si>
  <si>
    <t>頚部_備考４</t>
  </si>
  <si>
    <t>頚部_備考５</t>
  </si>
  <si>
    <t>頚部_数値１</t>
  </si>
  <si>
    <t>頚部_数値２</t>
  </si>
  <si>
    <t>頚部_数値３</t>
  </si>
  <si>
    <t>頚部_数値４</t>
  </si>
  <si>
    <t>頚部_数値５</t>
  </si>
  <si>
    <t>糖負荷_実施年月日</t>
  </si>
  <si>
    <t>糖負荷_健診機関番号</t>
  </si>
  <si>
    <t>糖負荷_健診機関名称</t>
  </si>
  <si>
    <t>糖負荷_健診会場</t>
  </si>
  <si>
    <t>糖負荷_医師名</t>
  </si>
  <si>
    <t>糖負荷_受診番号</t>
  </si>
  <si>
    <t>糖負荷_ＨｂＡ１ｃ</t>
  </si>
  <si>
    <t>血糖_負荷前</t>
  </si>
  <si>
    <t>血糖_負荷３０分</t>
  </si>
  <si>
    <t>血糖_負荷６０分</t>
  </si>
  <si>
    <t>血糖_負荷１２０分</t>
  </si>
  <si>
    <t>インスリン_負荷前</t>
  </si>
  <si>
    <t>インスリン_負荷３０分</t>
  </si>
  <si>
    <t>インスリン_負荷６０分</t>
  </si>
  <si>
    <t>インスリン_負荷１２０分</t>
  </si>
  <si>
    <t>Ｉ_Ｉ</t>
  </si>
  <si>
    <t>ＨＯＭＡ－Ｒ</t>
  </si>
  <si>
    <t>糖負荷_判定結果</t>
  </si>
  <si>
    <t>糖負荷_判定コード</t>
  </si>
  <si>
    <t>糖負荷_所見</t>
  </si>
  <si>
    <t>糖負荷_その他０１</t>
  </si>
  <si>
    <t>糖負荷_その他０２</t>
  </si>
  <si>
    <t>糖負荷_その他０３</t>
  </si>
  <si>
    <t>糖負荷_作成日時</t>
  </si>
  <si>
    <t>糖負荷_更新日時</t>
  </si>
  <si>
    <t>糖負荷_備考１</t>
  </si>
  <si>
    <t>糖負荷_備考２</t>
  </si>
  <si>
    <t>糖負荷_備考３</t>
  </si>
  <si>
    <t>糖負荷_備考４</t>
  </si>
  <si>
    <t>糖負荷_備考５</t>
  </si>
  <si>
    <t>糖負荷_数値１</t>
  </si>
  <si>
    <t>糖負荷_数値２</t>
  </si>
  <si>
    <t>糖負荷_数値３</t>
  </si>
  <si>
    <t>糖負荷_数値４</t>
  </si>
  <si>
    <t>糖負荷_数値５</t>
  </si>
  <si>
    <t>冠動脈_カテゴリー</t>
  </si>
  <si>
    <t>冠動脈_目標値_ＬＤＬ</t>
  </si>
  <si>
    <t>冠動脈_目標値_ＬＤＬ_超過</t>
  </si>
  <si>
    <t>冠動脈_既往</t>
  </si>
  <si>
    <t>冠動脈_病態</t>
  </si>
  <si>
    <t>冠動脈_因子_高血圧</t>
  </si>
  <si>
    <t>冠動脈_因子_喫煙</t>
  </si>
  <si>
    <t>冠動脈_因子_低ＨＤＬ</t>
  </si>
  <si>
    <t>冠動脈_因子_家族歴</t>
  </si>
  <si>
    <t>冠動脈_因子_耐糖能異常</t>
  </si>
  <si>
    <t>冠動脈_因子数</t>
  </si>
  <si>
    <t>冠動脈_総コレ代用値</t>
  </si>
  <si>
    <t>冠動脈_総コレ区分</t>
  </si>
  <si>
    <t>冠動脈_血圧区分</t>
  </si>
  <si>
    <t>冠動脈_相対リスク値</t>
  </si>
  <si>
    <t>腎機能_昨年度ｅＧＦＲ</t>
  </si>
  <si>
    <t>階層化_ステップ１</t>
  </si>
  <si>
    <t>階層化_ステップ２_血糖</t>
  </si>
  <si>
    <t>階層化_ステップ２_脂質</t>
  </si>
  <si>
    <t>階層化_ステップ２_血圧</t>
  </si>
  <si>
    <t>階層化_ステップ２_喫煙</t>
  </si>
  <si>
    <t>階層化_ステップ２_危険因子数</t>
  </si>
  <si>
    <t>階層化_ステップ２_危険因子</t>
  </si>
  <si>
    <t>階層化_ステップ２</t>
  </si>
  <si>
    <t>階層化_ステップ３</t>
  </si>
  <si>
    <t>階層化_ステップ４_前期高齢者</t>
  </si>
  <si>
    <t>階層化_ステップ４_治療中</t>
  </si>
  <si>
    <t>階層化_ステップ４</t>
  </si>
  <si>
    <t>階層化_判定値_血糖</t>
  </si>
  <si>
    <t>階層化_判定値_血圧</t>
  </si>
  <si>
    <t>階層化_判定値_脂質</t>
  </si>
  <si>
    <t>階層化_判定値_肝機能</t>
  </si>
  <si>
    <t>階層化_判定値_貧血</t>
  </si>
  <si>
    <t>階層化_受診勧奨</t>
  </si>
  <si>
    <t>階層化_受診勧奨_危険因子</t>
  </si>
  <si>
    <t>階層化_保健指導</t>
  </si>
  <si>
    <t>階層化_保健指導_危険因子</t>
  </si>
  <si>
    <t>階層化_健診結果分類</t>
  </si>
  <si>
    <t>階層化_服薬で情報提供</t>
  </si>
  <si>
    <t>階層化_次年度詳細健診対象</t>
  </si>
  <si>
    <t>階層化_６－１０該当コード</t>
  </si>
  <si>
    <t>危険因子_中性脂肪判定</t>
  </si>
  <si>
    <t>危険因子_腹囲判定</t>
  </si>
  <si>
    <t>危険因子_糖負荷_ＨｂＡ１ｃ判定</t>
  </si>
  <si>
    <t>危険因子_クレアチニン判定</t>
  </si>
  <si>
    <t>危険因子_尿蛋白判定</t>
  </si>
  <si>
    <t>危険因子_尿潜血判定</t>
  </si>
  <si>
    <t>危険因子_微量アルブミン尿判定</t>
  </si>
  <si>
    <t>危険因子_眼底ＫＷ分類判定</t>
  </si>
  <si>
    <t>危険因子_眼底Ｈ判定</t>
  </si>
  <si>
    <t>危険因子_眼底Ｓ判定</t>
  </si>
  <si>
    <t>危険因子_尿糖判定</t>
  </si>
  <si>
    <t>危険因子_体脂肪率判定</t>
  </si>
  <si>
    <t>危険因子_ヘマトクリット判定</t>
  </si>
  <si>
    <t>危険因子_血色素判定</t>
  </si>
  <si>
    <t>危険因子_赤血球判定</t>
  </si>
  <si>
    <t>危険因子_総蛋白判定</t>
  </si>
  <si>
    <t>危険因子_血清アルブミン判定</t>
  </si>
  <si>
    <t>危険因子_ｅＧＦＲ判定</t>
  </si>
  <si>
    <t>危険因子_階層化判定</t>
  </si>
  <si>
    <t>危険因子_メタボリック判定</t>
  </si>
  <si>
    <t>危険因子_血圧分類判定</t>
  </si>
  <si>
    <t>危険因子_収縮期高血圧分類判定</t>
  </si>
  <si>
    <t>危険因子_脳心血管リスク判定</t>
  </si>
  <si>
    <t>危険因子_脳心血管_リスク層判定</t>
  </si>
  <si>
    <t>危険因子_危険因子個数</t>
  </si>
  <si>
    <t>危険因子_有効危険因子個数</t>
  </si>
  <si>
    <t>危険因子_総コレ_条件１</t>
  </si>
  <si>
    <t>危険因子_総コレ_条件２</t>
  </si>
  <si>
    <t>危険因子_総コレ_条件３</t>
  </si>
  <si>
    <t>危険因子_総コレ_条件４</t>
  </si>
  <si>
    <t>危険因子_総コレ_条件５</t>
  </si>
  <si>
    <t>危険因子_総コレ_条件６</t>
  </si>
  <si>
    <t>危険因子_総コレ_条件７</t>
  </si>
  <si>
    <t>危険因子_総コレ_条件</t>
  </si>
  <si>
    <t>危険因子_尿酸_条件１</t>
  </si>
  <si>
    <t>危険因子_尿酸_条件２</t>
  </si>
  <si>
    <t>危険因子_尿酸_条件３</t>
  </si>
  <si>
    <t>危険因子_尿酸_条件４</t>
  </si>
  <si>
    <t>危険因子_尿酸_条件５</t>
  </si>
  <si>
    <t>危険因子_尿酸_条件６</t>
  </si>
  <si>
    <t>危険因子_尿酸_条件</t>
  </si>
  <si>
    <t>危険因子_判定値合計</t>
  </si>
  <si>
    <t>メタボ_判定</t>
  </si>
  <si>
    <t>メタボ_内臓脂肪</t>
  </si>
  <si>
    <t>メタボ_脂質</t>
  </si>
  <si>
    <t>メタボ_血圧</t>
  </si>
  <si>
    <t>メタボ_血糖</t>
  </si>
  <si>
    <t>メタボ_危険因子数</t>
  </si>
  <si>
    <t>メタボ_危険因子</t>
  </si>
  <si>
    <t>メタボ_腹囲のみ</t>
  </si>
  <si>
    <t>腎機能_ｅＧＦＲ</t>
  </si>
  <si>
    <t>腎機能_ＣＣＲ</t>
  </si>
  <si>
    <t>腎機能_ステージ</t>
  </si>
  <si>
    <t>腎機能_腎専門医紹介</t>
  </si>
  <si>
    <t>血圧_分類コード</t>
  </si>
  <si>
    <t>血圧_収縮期高血圧分類コード</t>
  </si>
  <si>
    <t>脳心血管_リスク層コード</t>
  </si>
  <si>
    <t>脳心血管_年齢</t>
  </si>
  <si>
    <t>脳心血管_喫煙</t>
  </si>
  <si>
    <t>脳心血管_脂質異常症</t>
  </si>
  <si>
    <t>脳心血管_肥満</t>
  </si>
  <si>
    <t>脳心血管_若年心血管病家族歴</t>
  </si>
  <si>
    <t>脳心血管_メタボ</t>
  </si>
  <si>
    <t>脳心血管_糖尿病</t>
  </si>
  <si>
    <t>脳心血管_ＣＫＤ</t>
  </si>
  <si>
    <t>脳心血管_臓器障害_脳</t>
  </si>
  <si>
    <t>脳心血管_臓器障害_心臓</t>
  </si>
  <si>
    <t>脳心血管_臓器障害_腎臓</t>
  </si>
  <si>
    <t>脳心血管_臓器障害_血管</t>
  </si>
  <si>
    <t>脳心血管_臓器障害_眼底</t>
  </si>
  <si>
    <t>脳心血管_危険因子数</t>
  </si>
  <si>
    <t>脳心血管_判定要因</t>
  </si>
  <si>
    <t>脳心血管_降圧目標</t>
  </si>
  <si>
    <t>脳心血管_降圧目標値オーバー</t>
  </si>
  <si>
    <t>保健指導_開始日</t>
  </si>
  <si>
    <t>保健指導_支援レベル</t>
  </si>
  <si>
    <t>保健指導_実施時点コード</t>
  </si>
  <si>
    <t>保健指導_実施者</t>
  </si>
  <si>
    <t>保健指導_終了日</t>
  </si>
  <si>
    <t>保健指導_対象者</t>
  </si>
  <si>
    <t>保健指導_６か月後_腹囲</t>
  </si>
  <si>
    <t>保健指導_６か月後_体重</t>
  </si>
  <si>
    <t>保健指導_６か月後_収縮期血圧</t>
  </si>
  <si>
    <t>保健指導_６か月後_拡張期血圧</t>
  </si>
  <si>
    <t>糖負荷_ＨｂＡ１ｃ_ＮＧＳＰ</t>
  </si>
  <si>
    <t>ｎｏｎ－ＨＤＬ</t>
  </si>
  <si>
    <t>ＬＨ比</t>
  </si>
  <si>
    <t>SYS_ＨｂＡ１ｃ_種別</t>
  </si>
  <si>
    <t>階層化_ゾーン_血圧</t>
  </si>
  <si>
    <t>階層化_ゾーン_血糖</t>
  </si>
  <si>
    <t>階層化_ゾーン_脂質</t>
  </si>
  <si>
    <t>)</t>
    <phoneticPr fontId="1"/>
  </si>
  <si>
    <t>健診日:</t>
    <rPh sb="0" eb="2">
      <t>ケンシン</t>
    </rPh>
    <rPh sb="2" eb="3">
      <t>ビ</t>
    </rPh>
    <phoneticPr fontId="1"/>
  </si>
  <si>
    <r>
      <t>(身長ｍ)</t>
    </r>
    <r>
      <rPr>
        <vertAlign val="superscript"/>
        <sz val="10"/>
        <color theme="1"/>
        <rFont val="HGSｺﾞｼｯｸM"/>
        <family val="3"/>
        <charset val="128"/>
      </rPr>
      <t>2</t>
    </r>
    <rPh sb="1" eb="3">
      <t>シンチョウ</t>
    </rPh>
    <phoneticPr fontId="1"/>
  </si>
  <si>
    <t>最高体重（</t>
    <rPh sb="0" eb="2">
      <t>サイコウ</t>
    </rPh>
    <rPh sb="2" eb="4">
      <t>タイジュウ</t>
    </rPh>
    <phoneticPr fontId="1"/>
  </si>
  <si>
    <t>基準(60～)</t>
    <rPh sb="0" eb="2">
      <t>キジュン</t>
    </rPh>
    <phoneticPr fontId="1"/>
  </si>
  <si>
    <r>
      <t>eGFR</t>
    </r>
    <r>
      <rPr>
        <sz val="7"/>
        <color theme="1"/>
        <rFont val="HGPｺﾞｼｯｸM"/>
        <family val="3"/>
        <charset val="128"/>
      </rPr>
      <t>（換算値)</t>
    </r>
    <rPh sb="5" eb="7">
      <t>カンサン</t>
    </rPh>
    <rPh sb="7" eb="8">
      <t>チ</t>
    </rPh>
    <phoneticPr fontId="1"/>
  </si>
  <si>
    <t>間歇性跛行(</t>
    <phoneticPr fontId="1"/>
  </si>
  <si>
    <t>・</t>
    <phoneticPr fontId="1"/>
  </si>
  <si>
    <t>)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</si>
  <si>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</si>
  <si>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</si>
  <si>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HbA1c</t>
    <phoneticPr fontId="1"/>
  </si>
  <si>
    <t>(～99)</t>
    <phoneticPr fontId="1"/>
  </si>
  <si>
    <t>(～139)</t>
    <phoneticPr fontId="1"/>
  </si>
  <si>
    <t>(～5.5)</t>
    <phoneticPr fontId="1"/>
  </si>
  <si>
    <r>
      <t>胃</t>
    </r>
    <r>
      <rPr>
        <sz val="8"/>
        <color theme="1"/>
        <rFont val="HGPｺﾞｼｯｸM"/>
        <family val="3"/>
        <charset val="128"/>
      </rPr>
      <t>・</t>
    </r>
    <r>
      <rPr>
        <sz val="8"/>
        <color theme="1"/>
        <rFont val="HGSｺﾞｼｯｸM"/>
        <family val="3"/>
        <charset val="128"/>
      </rPr>
      <t>十二指腸の手術(</t>
    </r>
    <rPh sb="0" eb="1">
      <t>イ</t>
    </rPh>
    <rPh sb="2" eb="6">
      <t>ジュウニシチョウ</t>
    </rPh>
    <rPh sb="7" eb="9">
      <t>シュジュツ</t>
    </rPh>
    <phoneticPr fontId="1"/>
  </si>
  <si>
    <t>妊娠時の尿糖陽性(</t>
    <rPh sb="0" eb="2">
      <t>ニンシン</t>
    </rPh>
    <rPh sb="2" eb="3">
      <t>ジ</t>
    </rPh>
    <rPh sb="4" eb="5">
      <t>ニョウ</t>
    </rPh>
    <rPh sb="5" eb="6">
      <t>トウ</t>
    </rPh>
    <rPh sb="6" eb="8">
      <t>ヨウセイ</t>
    </rPh>
    <phoneticPr fontId="1"/>
  </si>
  <si>
    <t>)女性</t>
    <rPh sb="1" eb="3">
      <t>ジョセイ</t>
    </rPh>
    <phoneticPr fontId="1"/>
  </si>
  <si>
    <t>LDLコレス</t>
    <phoneticPr fontId="1"/>
  </si>
  <si>
    <t>カナ氏名</t>
  </si>
  <si>
    <t>氏名</t>
  </si>
  <si>
    <t>生年月日</t>
  </si>
  <si>
    <t>前住所</t>
  </si>
  <si>
    <t>転出先住所</t>
  </si>
  <si>
    <t>住民区分ID</t>
  </si>
  <si>
    <t>送付先・カスタマバーコード</t>
  </si>
  <si>
    <t>保護者名</t>
  </si>
  <si>
    <t>記載事由ID</t>
  </si>
  <si>
    <t>記載日</t>
  </si>
  <si>
    <t>消除事由ID</t>
  </si>
  <si>
    <t>消除日</t>
  </si>
  <si>
    <t>所属ID</t>
  </si>
  <si>
    <t>世帯番号</t>
  </si>
  <si>
    <t>続柄ID01</t>
  </si>
  <si>
    <t>続柄ID02</t>
  </si>
  <si>
    <t>続柄ID03</t>
  </si>
  <si>
    <t>続柄ID04</t>
  </si>
  <si>
    <t>続柄ID05</t>
  </si>
  <si>
    <t>清音通称名（カナ）</t>
  </si>
  <si>
    <t>カスタマバーコード</t>
  </si>
  <si>
    <t>メールアドレス</t>
  </si>
  <si>
    <t>家族コード</t>
  </si>
  <si>
    <t>分類１</t>
  </si>
  <si>
    <t>分類２</t>
  </si>
  <si>
    <t>分類３</t>
  </si>
  <si>
    <t>整理用番号１</t>
  </si>
  <si>
    <t>整理用番号２</t>
  </si>
  <si>
    <t>保険者番号</t>
  </si>
  <si>
    <t>問診_健診データID</t>
  </si>
  <si>
    <t>脈波_健診データID</t>
  </si>
  <si>
    <t>頚部_健診データID</t>
  </si>
  <si>
    <t>糖負荷_健診データID</t>
  </si>
  <si>
    <t>階層化_健診データID</t>
  </si>
  <si>
    <t>危険因子_健診データID</t>
  </si>
  <si>
    <t>メタボ_健診データID</t>
  </si>
  <si>
    <t>冠動脈_健診データID</t>
  </si>
  <si>
    <t>腎機能_健診データID</t>
  </si>
  <si>
    <t>血圧_健診データID</t>
  </si>
  <si>
    <t>脳心血管_健診データID</t>
  </si>
  <si>
    <t>保健指導_健診データID</t>
  </si>
  <si>
    <t>コース見出しID</t>
  </si>
  <si>
    <t>行動計画</t>
  </si>
  <si>
    <t>行動変容ステージ</t>
  </si>
  <si>
    <t>中断事由</t>
  </si>
  <si>
    <t>中断日</t>
  </si>
  <si>
    <t>栞_フラグ</t>
  </si>
  <si>
    <t>コメント</t>
  </si>
  <si>
    <t>マイデータ_健診データID</t>
  </si>
  <si>
    <t>03治療中表示設定</t>
  </si>
  <si>
    <t>03個人番号記号</t>
  </si>
  <si>
    <t>03氏名表示設定</t>
    <rPh sb="2" eb="8">
      <t>シメイヒョウジセッテイ</t>
    </rPh>
    <phoneticPr fontId="31"/>
  </si>
  <si>
    <t>03表題</t>
    <rPh sb="2" eb="4">
      <t>ヒョウダイ</t>
    </rPh>
    <phoneticPr fontId="31"/>
  </si>
  <si>
    <t>03改行</t>
    <rPh sb="2" eb="4">
      <t>カイギョウ</t>
    </rPh>
    <phoneticPr fontId="31"/>
  </si>
  <si>
    <t>03フッター</t>
  </si>
  <si>
    <t>06氏名表示設定</t>
    <rPh sb="2" eb="8">
      <t>シメイヒョウジセッテイ</t>
    </rPh>
    <phoneticPr fontId="31"/>
  </si>
  <si>
    <t>06改行</t>
    <rPh sb="2" eb="4">
      <t>カイギョウ</t>
    </rPh>
    <phoneticPr fontId="31"/>
  </si>
  <si>
    <t>07氏名表示設定</t>
    <rPh sb="2" eb="8">
      <t>シメイヒョウジセッテイ</t>
    </rPh>
    <phoneticPr fontId="31"/>
  </si>
  <si>
    <t>07改行</t>
    <rPh sb="2" eb="4">
      <t>カイギョウ</t>
    </rPh>
    <phoneticPr fontId="31"/>
  </si>
  <si>
    <t>10氏名表示設定</t>
    <rPh sb="2" eb="8">
      <t>シメイヒョウジセッテイ</t>
    </rPh>
    <phoneticPr fontId="31"/>
  </si>
  <si>
    <t>10表題</t>
    <rPh sb="2" eb="4">
      <t>ヒョウダイ</t>
    </rPh>
    <phoneticPr fontId="31"/>
  </si>
  <si>
    <t>10改行</t>
    <rPh sb="2" eb="4">
      <t>カイギョウ</t>
    </rPh>
    <phoneticPr fontId="31"/>
  </si>
  <si>
    <t>03項目種別１_データ種別</t>
    <rPh sb="2" eb="6">
      <t>コウモクシュベツ</t>
    </rPh>
    <rPh sb="11" eb="13">
      <t>シュベツ</t>
    </rPh>
    <phoneticPr fontId="31"/>
  </si>
  <si>
    <t>03項目種別１_テキスト</t>
    <rPh sb="2" eb="4">
      <t>コウモク</t>
    </rPh>
    <rPh sb="4" eb="6">
      <t>シュベツ</t>
    </rPh>
    <phoneticPr fontId="31"/>
  </si>
  <si>
    <t>03項目種別１_データ項目</t>
    <rPh sb="2" eb="4">
      <t>コウモク</t>
    </rPh>
    <rPh sb="4" eb="6">
      <t>シュベツ</t>
    </rPh>
    <rPh sb="11" eb="13">
      <t>コウモク</t>
    </rPh>
    <phoneticPr fontId="31"/>
  </si>
  <si>
    <t>03項目種別２_データ種別</t>
    <rPh sb="2" eb="6">
      <t>コウモクシュベツ</t>
    </rPh>
    <rPh sb="11" eb="13">
      <t>シュベツ</t>
    </rPh>
    <phoneticPr fontId="31"/>
  </si>
  <si>
    <t>03項目種別２_テキスト</t>
    <rPh sb="2" eb="4">
      <t>コウモク</t>
    </rPh>
    <rPh sb="4" eb="6">
      <t>シュベツ</t>
    </rPh>
    <phoneticPr fontId="31"/>
  </si>
  <si>
    <t>03項目種別２_データ項目</t>
    <rPh sb="2" eb="4">
      <t>コウモク</t>
    </rPh>
    <rPh sb="4" eb="6">
      <t>シュベツ</t>
    </rPh>
    <rPh sb="11" eb="13">
      <t>コウモク</t>
    </rPh>
    <phoneticPr fontId="31"/>
  </si>
  <si>
    <t>03項目種別３_データ種別</t>
    <rPh sb="2" eb="6">
      <t>コウモクシュベツ</t>
    </rPh>
    <rPh sb="11" eb="13">
      <t>シュベツ</t>
    </rPh>
    <phoneticPr fontId="31"/>
  </si>
  <si>
    <t>03項目種別３_テキスト</t>
    <rPh sb="2" eb="4">
      <t>コウモク</t>
    </rPh>
    <rPh sb="4" eb="6">
      <t>シュベツ</t>
    </rPh>
    <phoneticPr fontId="31"/>
  </si>
  <si>
    <t>03項目種別３_データ項目</t>
    <rPh sb="2" eb="4">
      <t>コウモク</t>
    </rPh>
    <rPh sb="4" eb="6">
      <t>シュベツ</t>
    </rPh>
    <rPh sb="11" eb="13">
      <t>コウモク</t>
    </rPh>
    <phoneticPr fontId="31"/>
  </si>
  <si>
    <t>03項目種別４_データ種別</t>
    <rPh sb="2" eb="6">
      <t>コウモクシュベツ</t>
    </rPh>
    <rPh sb="11" eb="13">
      <t>シュベツ</t>
    </rPh>
    <phoneticPr fontId="31"/>
  </si>
  <si>
    <t>03項目種別４_テキスト</t>
    <rPh sb="2" eb="4">
      <t>コウモク</t>
    </rPh>
    <rPh sb="4" eb="6">
      <t>シュベツ</t>
    </rPh>
    <phoneticPr fontId="31"/>
  </si>
  <si>
    <t>03項目種別４_データ項目</t>
    <rPh sb="2" eb="4">
      <t>コウモク</t>
    </rPh>
    <rPh sb="4" eb="6">
      <t>シュベツ</t>
    </rPh>
    <rPh sb="11" eb="13">
      <t>コウモク</t>
    </rPh>
    <phoneticPr fontId="31"/>
  </si>
  <si>
    <t>03項目種別５_データ種別</t>
    <rPh sb="2" eb="6">
      <t>コウモクシュベツ</t>
    </rPh>
    <rPh sb="11" eb="13">
      <t>シュベツ</t>
    </rPh>
    <phoneticPr fontId="31"/>
  </si>
  <si>
    <t>03項目種別５_テキスト</t>
    <rPh sb="2" eb="4">
      <t>コウモク</t>
    </rPh>
    <rPh sb="4" eb="6">
      <t>シュベツ</t>
    </rPh>
    <phoneticPr fontId="31"/>
  </si>
  <si>
    <t>03項目種別５_データ項目</t>
    <rPh sb="2" eb="4">
      <t>コウモク</t>
    </rPh>
    <rPh sb="4" eb="6">
      <t>シュベツ</t>
    </rPh>
    <rPh sb="11" eb="13">
      <t>コウモク</t>
    </rPh>
    <phoneticPr fontId="31"/>
  </si>
  <si>
    <t>03項目種別６_データ種別</t>
    <rPh sb="2" eb="6">
      <t>コウモクシュベツ</t>
    </rPh>
    <rPh sb="11" eb="13">
      <t>シュベツ</t>
    </rPh>
    <phoneticPr fontId="31"/>
  </si>
  <si>
    <t>03項目種別６_テキスト</t>
    <rPh sb="2" eb="4">
      <t>コウモク</t>
    </rPh>
    <rPh sb="4" eb="6">
      <t>シュベツ</t>
    </rPh>
    <phoneticPr fontId="31"/>
  </si>
  <si>
    <t>03項目種別７_データ種別</t>
    <rPh sb="2" eb="6">
      <t>コウモクシュベツ</t>
    </rPh>
    <rPh sb="11" eb="13">
      <t>シュベツ</t>
    </rPh>
    <phoneticPr fontId="31"/>
  </si>
  <si>
    <t>03項目種別７_テキスト</t>
    <rPh sb="2" eb="4">
      <t>コウモク</t>
    </rPh>
    <rPh sb="4" eb="6">
      <t>シュベツ</t>
    </rPh>
    <phoneticPr fontId="31"/>
  </si>
  <si>
    <t>03項目種別７_データ項目</t>
    <rPh sb="2" eb="4">
      <t>コウモク</t>
    </rPh>
    <rPh sb="4" eb="6">
      <t>シュベツ</t>
    </rPh>
    <rPh sb="11" eb="13">
      <t>コウモク</t>
    </rPh>
    <phoneticPr fontId="31"/>
  </si>
  <si>
    <t>03項目種別８_データ種別</t>
    <rPh sb="2" eb="6">
      <t>コウモクシュベツ</t>
    </rPh>
    <rPh sb="11" eb="13">
      <t>シュベツ</t>
    </rPh>
    <phoneticPr fontId="31"/>
  </si>
  <si>
    <t>03項目種別８_テキスト</t>
    <rPh sb="2" eb="4">
      <t>コウモク</t>
    </rPh>
    <rPh sb="4" eb="6">
      <t>シュベツ</t>
    </rPh>
    <phoneticPr fontId="31"/>
  </si>
  <si>
    <t>03項目種別９_データ種別</t>
    <rPh sb="2" eb="6">
      <t>コウモクシュベツ</t>
    </rPh>
    <rPh sb="11" eb="13">
      <t>シュベツ</t>
    </rPh>
    <phoneticPr fontId="31"/>
  </si>
  <si>
    <t>03項目種別９_テキスト</t>
    <rPh sb="2" eb="4">
      <t>コウモク</t>
    </rPh>
    <rPh sb="4" eb="6">
      <t>シュベツ</t>
    </rPh>
    <phoneticPr fontId="31"/>
  </si>
  <si>
    <t>03項目種別９_データ項目</t>
    <rPh sb="2" eb="4">
      <t>コウモク</t>
    </rPh>
    <rPh sb="4" eb="6">
      <t>シュベツ</t>
    </rPh>
    <rPh sb="11" eb="13">
      <t>コウモク</t>
    </rPh>
    <phoneticPr fontId="31"/>
  </si>
  <si>
    <t>06項目種別１_データ種別</t>
    <rPh sb="2" eb="6">
      <t>コウモクシュベツ</t>
    </rPh>
    <rPh sb="11" eb="13">
      <t>シュベツ</t>
    </rPh>
    <phoneticPr fontId="31"/>
  </si>
  <si>
    <t>06項目種別１_テキスト</t>
    <rPh sb="2" eb="4">
      <t>コウモク</t>
    </rPh>
    <rPh sb="4" eb="6">
      <t>シュベツ</t>
    </rPh>
    <phoneticPr fontId="31"/>
  </si>
  <si>
    <t>06項目種別１_データ項目</t>
    <rPh sb="2" eb="4">
      <t>コウモク</t>
    </rPh>
    <rPh sb="4" eb="6">
      <t>シュベツ</t>
    </rPh>
    <rPh sb="11" eb="13">
      <t>コウモク</t>
    </rPh>
    <phoneticPr fontId="31"/>
  </si>
  <si>
    <t>06項目種別２_データ種別</t>
    <rPh sb="2" eb="6">
      <t>コウモクシュベツ</t>
    </rPh>
    <rPh sb="11" eb="13">
      <t>シュベツ</t>
    </rPh>
    <phoneticPr fontId="31"/>
  </si>
  <si>
    <t>06項目種別２_テキスト</t>
    <rPh sb="2" eb="4">
      <t>コウモク</t>
    </rPh>
    <rPh sb="4" eb="6">
      <t>シュベツ</t>
    </rPh>
    <phoneticPr fontId="31"/>
  </si>
  <si>
    <t>06項目種別２_データ項目</t>
    <rPh sb="2" eb="4">
      <t>コウモク</t>
    </rPh>
    <rPh sb="4" eb="6">
      <t>シュベツ</t>
    </rPh>
    <rPh sb="11" eb="13">
      <t>コウモク</t>
    </rPh>
    <phoneticPr fontId="31"/>
  </si>
  <si>
    <t>06項目種別３_データ種別</t>
    <rPh sb="2" eb="6">
      <t>コウモクシュベツ</t>
    </rPh>
    <rPh sb="11" eb="13">
      <t>シュベツ</t>
    </rPh>
    <phoneticPr fontId="31"/>
  </si>
  <si>
    <t>06項目種別３_テキスト</t>
    <rPh sb="2" eb="4">
      <t>コウモク</t>
    </rPh>
    <rPh sb="4" eb="6">
      <t>シュベツ</t>
    </rPh>
    <phoneticPr fontId="31"/>
  </si>
  <si>
    <t>06項目種別３_データ項目</t>
    <rPh sb="2" eb="4">
      <t>コウモク</t>
    </rPh>
    <rPh sb="4" eb="6">
      <t>シュベツ</t>
    </rPh>
    <rPh sb="11" eb="13">
      <t>コウモク</t>
    </rPh>
    <phoneticPr fontId="31"/>
  </si>
  <si>
    <t>06項目種別４_データ種別</t>
    <rPh sb="2" eb="6">
      <t>コウモクシュベツ</t>
    </rPh>
    <rPh sb="11" eb="13">
      <t>シュベツ</t>
    </rPh>
    <phoneticPr fontId="31"/>
  </si>
  <si>
    <t>06項目種別４_テキスト</t>
    <rPh sb="2" eb="4">
      <t>コウモク</t>
    </rPh>
    <rPh sb="4" eb="6">
      <t>シュベツ</t>
    </rPh>
    <phoneticPr fontId="31"/>
  </si>
  <si>
    <t>06項目種別４_データ項目</t>
    <rPh sb="2" eb="4">
      <t>コウモク</t>
    </rPh>
    <rPh sb="4" eb="6">
      <t>シュベツ</t>
    </rPh>
    <rPh sb="11" eb="13">
      <t>コウモク</t>
    </rPh>
    <phoneticPr fontId="31"/>
  </si>
  <si>
    <t>06項目種別５_データ種別</t>
    <rPh sb="2" eb="6">
      <t>コウモクシュベツ</t>
    </rPh>
    <rPh sb="11" eb="13">
      <t>シュベツ</t>
    </rPh>
    <phoneticPr fontId="31"/>
  </si>
  <si>
    <t>06項目種別５_テキスト</t>
    <rPh sb="2" eb="4">
      <t>コウモク</t>
    </rPh>
    <rPh sb="4" eb="6">
      <t>シュベツ</t>
    </rPh>
    <phoneticPr fontId="31"/>
  </si>
  <si>
    <t>06項目種別５_データ項目</t>
    <rPh sb="2" eb="4">
      <t>コウモク</t>
    </rPh>
    <rPh sb="4" eb="6">
      <t>シュベツ</t>
    </rPh>
    <rPh sb="11" eb="13">
      <t>コウモク</t>
    </rPh>
    <phoneticPr fontId="31"/>
  </si>
  <si>
    <t>07項目種別１_データ種別</t>
    <rPh sb="2" eb="6">
      <t>コウモクシュベツ</t>
    </rPh>
    <rPh sb="11" eb="13">
      <t>シュベツ</t>
    </rPh>
    <phoneticPr fontId="31"/>
  </si>
  <si>
    <t>07項目種別１_テキスト</t>
    <rPh sb="2" eb="4">
      <t>コウモク</t>
    </rPh>
    <rPh sb="4" eb="6">
      <t>シュベツ</t>
    </rPh>
    <phoneticPr fontId="31"/>
  </si>
  <si>
    <t>07項目種別１_データ項目</t>
    <rPh sb="2" eb="4">
      <t>コウモク</t>
    </rPh>
    <rPh sb="4" eb="6">
      <t>シュベツ</t>
    </rPh>
    <rPh sb="11" eb="13">
      <t>コウモク</t>
    </rPh>
    <phoneticPr fontId="31"/>
  </si>
  <si>
    <t>07項目種別２_データ種別</t>
    <rPh sb="2" eb="6">
      <t>コウモクシュベツ</t>
    </rPh>
    <rPh sb="11" eb="13">
      <t>シュベツ</t>
    </rPh>
    <phoneticPr fontId="31"/>
  </si>
  <si>
    <t>07項目種別２_テキスト</t>
    <rPh sb="2" eb="4">
      <t>コウモク</t>
    </rPh>
    <rPh sb="4" eb="6">
      <t>シュベツ</t>
    </rPh>
    <phoneticPr fontId="31"/>
  </si>
  <si>
    <t>07項目種別２_データ項目</t>
    <rPh sb="2" eb="4">
      <t>コウモク</t>
    </rPh>
    <rPh sb="4" eb="6">
      <t>シュベツ</t>
    </rPh>
    <rPh sb="11" eb="13">
      <t>コウモク</t>
    </rPh>
    <phoneticPr fontId="31"/>
  </si>
  <si>
    <t>07項目種別３_データ種別</t>
    <rPh sb="2" eb="6">
      <t>コウモクシュベツ</t>
    </rPh>
    <rPh sb="11" eb="13">
      <t>シュベツ</t>
    </rPh>
    <phoneticPr fontId="31"/>
  </si>
  <si>
    <t>07項目種別３_テキスト</t>
    <rPh sb="2" eb="4">
      <t>コウモク</t>
    </rPh>
    <rPh sb="4" eb="6">
      <t>シュベツ</t>
    </rPh>
    <phoneticPr fontId="31"/>
  </si>
  <si>
    <t>07項目種別３_データ項目</t>
    <rPh sb="2" eb="4">
      <t>コウモク</t>
    </rPh>
    <rPh sb="4" eb="6">
      <t>シュベツ</t>
    </rPh>
    <rPh sb="11" eb="13">
      <t>コウモク</t>
    </rPh>
    <phoneticPr fontId="31"/>
  </si>
  <si>
    <t>07項目種別４_データ種別</t>
    <rPh sb="2" eb="6">
      <t>コウモクシュベツ</t>
    </rPh>
    <rPh sb="11" eb="13">
      <t>シュベツ</t>
    </rPh>
    <phoneticPr fontId="31"/>
  </si>
  <si>
    <t>07項目種別４_テキスト</t>
    <rPh sb="2" eb="4">
      <t>コウモク</t>
    </rPh>
    <rPh sb="4" eb="6">
      <t>シュベツ</t>
    </rPh>
    <phoneticPr fontId="31"/>
  </si>
  <si>
    <t>07項目種別４_データ項目</t>
    <rPh sb="2" eb="4">
      <t>コウモク</t>
    </rPh>
    <rPh sb="4" eb="6">
      <t>シュベツ</t>
    </rPh>
    <rPh sb="11" eb="13">
      <t>コウモク</t>
    </rPh>
    <phoneticPr fontId="31"/>
  </si>
  <si>
    <t>07項目種別５_データ種別</t>
    <rPh sb="2" eb="6">
      <t>コウモクシュベツ</t>
    </rPh>
    <rPh sb="11" eb="13">
      <t>シュベツ</t>
    </rPh>
    <phoneticPr fontId="31"/>
  </si>
  <si>
    <t>07項目種別５_テキスト</t>
    <rPh sb="2" eb="4">
      <t>コウモク</t>
    </rPh>
    <rPh sb="4" eb="6">
      <t>シュベツ</t>
    </rPh>
    <phoneticPr fontId="31"/>
  </si>
  <si>
    <t>07項目種別５_データ項目</t>
    <rPh sb="2" eb="4">
      <t>コウモク</t>
    </rPh>
    <rPh sb="4" eb="6">
      <t>シュベツ</t>
    </rPh>
    <rPh sb="11" eb="13">
      <t>コウモク</t>
    </rPh>
    <phoneticPr fontId="31"/>
  </si>
  <si>
    <t>10項目種別１_データ種別</t>
    <rPh sb="2" eb="6">
      <t>コウモクシュベツ</t>
    </rPh>
    <rPh sb="11" eb="13">
      <t>シュベツ</t>
    </rPh>
    <phoneticPr fontId="31"/>
  </si>
  <si>
    <t>10項目種別１_テキスト</t>
    <rPh sb="2" eb="4">
      <t>コウモク</t>
    </rPh>
    <rPh sb="4" eb="6">
      <t>シュベツ</t>
    </rPh>
    <phoneticPr fontId="31"/>
  </si>
  <si>
    <t>10項目種別１_データ項目</t>
    <rPh sb="2" eb="4">
      <t>コウモク</t>
    </rPh>
    <rPh sb="4" eb="6">
      <t>シュベツ</t>
    </rPh>
    <rPh sb="11" eb="13">
      <t>コウモク</t>
    </rPh>
    <phoneticPr fontId="31"/>
  </si>
  <si>
    <t>10項目種別２_データ種別</t>
    <rPh sb="2" eb="6">
      <t>コウモクシュベツ</t>
    </rPh>
    <rPh sb="11" eb="13">
      <t>シュベツ</t>
    </rPh>
    <phoneticPr fontId="31"/>
  </si>
  <si>
    <t>10項目種別２_テキスト</t>
    <rPh sb="2" eb="4">
      <t>コウモク</t>
    </rPh>
    <rPh sb="4" eb="6">
      <t>シュベツ</t>
    </rPh>
    <phoneticPr fontId="31"/>
  </si>
  <si>
    <t>10項目種別２_データ項目</t>
    <rPh sb="2" eb="4">
      <t>コウモク</t>
    </rPh>
    <rPh sb="4" eb="6">
      <t>シュベツ</t>
    </rPh>
    <rPh sb="11" eb="13">
      <t>コウモク</t>
    </rPh>
    <phoneticPr fontId="31"/>
  </si>
  <si>
    <t>10項目種別３_データ種別</t>
    <rPh sb="2" eb="6">
      <t>コウモクシュベツ</t>
    </rPh>
    <rPh sb="11" eb="13">
      <t>シュベツ</t>
    </rPh>
    <phoneticPr fontId="31"/>
  </si>
  <si>
    <t>10項目種別３_テキスト</t>
    <rPh sb="2" eb="4">
      <t>コウモク</t>
    </rPh>
    <rPh sb="4" eb="6">
      <t>シュベツ</t>
    </rPh>
    <phoneticPr fontId="31"/>
  </si>
  <si>
    <t>10項目種別３_データ項目</t>
    <rPh sb="2" eb="4">
      <t>コウモク</t>
    </rPh>
    <rPh sb="4" eb="6">
      <t>シュベツ</t>
    </rPh>
    <rPh sb="11" eb="13">
      <t>コウモク</t>
    </rPh>
    <phoneticPr fontId="31"/>
  </si>
  <si>
    <t>10項目種別４_データ種別</t>
    <rPh sb="2" eb="6">
      <t>コウモクシュベツ</t>
    </rPh>
    <rPh sb="11" eb="13">
      <t>シュベツ</t>
    </rPh>
    <phoneticPr fontId="31"/>
  </si>
  <si>
    <t>10項目種別４_テキスト</t>
    <rPh sb="2" eb="4">
      <t>コウモク</t>
    </rPh>
    <rPh sb="4" eb="6">
      <t>シュベツ</t>
    </rPh>
    <phoneticPr fontId="31"/>
  </si>
  <si>
    <t>10項目種別４_データ項目</t>
    <rPh sb="2" eb="4">
      <t>コウモク</t>
    </rPh>
    <rPh sb="4" eb="6">
      <t>シュベツ</t>
    </rPh>
    <rPh sb="11" eb="13">
      <t>コウモク</t>
    </rPh>
    <phoneticPr fontId="31"/>
  </si>
  <si>
    <t>10項目種別５_データ種別</t>
    <rPh sb="2" eb="6">
      <t>コウモクシュベツ</t>
    </rPh>
    <rPh sb="11" eb="13">
      <t>シュベツ</t>
    </rPh>
    <phoneticPr fontId="31"/>
  </si>
  <si>
    <t>10項目種別５_テキスト</t>
    <rPh sb="2" eb="4">
      <t>コウモク</t>
    </rPh>
    <rPh sb="4" eb="6">
      <t>シュベツ</t>
    </rPh>
    <phoneticPr fontId="31"/>
  </si>
  <si>
    <t>10項目種別５_データ項目</t>
    <rPh sb="2" eb="4">
      <t>コウモク</t>
    </rPh>
    <rPh sb="4" eb="6">
      <t>シュベツ</t>
    </rPh>
    <rPh sb="11" eb="13">
      <t>コウモク</t>
    </rPh>
    <phoneticPr fontId="31"/>
  </si>
  <si>
    <t>10項目種別６_データ種別</t>
    <rPh sb="2" eb="6">
      <t>コウモクシュベツ</t>
    </rPh>
    <rPh sb="11" eb="13">
      <t>シュベツ</t>
    </rPh>
    <phoneticPr fontId="31"/>
  </si>
  <si>
    <t>10項目種別６_テキスト</t>
    <rPh sb="2" eb="4">
      <t>コウモク</t>
    </rPh>
    <rPh sb="4" eb="6">
      <t>シュベツ</t>
    </rPh>
    <phoneticPr fontId="31"/>
  </si>
  <si>
    <t>10項目種別７_データ種別</t>
    <rPh sb="2" eb="6">
      <t>コウモクシュベツ</t>
    </rPh>
    <rPh sb="11" eb="13">
      <t>シュベツ</t>
    </rPh>
    <phoneticPr fontId="31"/>
  </si>
  <si>
    <t>10項目種別７_テキスト</t>
    <rPh sb="2" eb="4">
      <t>コウモク</t>
    </rPh>
    <rPh sb="4" eb="6">
      <t>シュベツ</t>
    </rPh>
    <phoneticPr fontId="31"/>
  </si>
  <si>
    <t>10項目種別７_データ項目</t>
    <rPh sb="2" eb="4">
      <t>コウモク</t>
    </rPh>
    <rPh sb="4" eb="6">
      <t>シュベツ</t>
    </rPh>
    <rPh sb="11" eb="13">
      <t>コウモク</t>
    </rPh>
    <phoneticPr fontId="31"/>
  </si>
  <si>
    <t>10項目種別８_データ種別</t>
    <rPh sb="2" eb="6">
      <t>コウモクシュベツ</t>
    </rPh>
    <rPh sb="11" eb="13">
      <t>シュベツ</t>
    </rPh>
    <phoneticPr fontId="31"/>
  </si>
  <si>
    <t>10項目種別８_テキスト</t>
    <rPh sb="2" eb="4">
      <t>コウモク</t>
    </rPh>
    <rPh sb="4" eb="6">
      <t>シュベツ</t>
    </rPh>
    <phoneticPr fontId="31"/>
  </si>
  <si>
    <t>10項目種別９_データ種別</t>
    <rPh sb="2" eb="6">
      <t>コウモクシュベツ</t>
    </rPh>
    <rPh sb="11" eb="13">
      <t>シュベツ</t>
    </rPh>
    <phoneticPr fontId="31"/>
  </si>
  <si>
    <t>10項目種別９_テキスト</t>
    <rPh sb="2" eb="4">
      <t>コウモク</t>
    </rPh>
    <rPh sb="4" eb="6">
      <t>シュベツ</t>
    </rPh>
    <phoneticPr fontId="31"/>
  </si>
  <si>
    <t>10項目種別９_データ項目</t>
    <rPh sb="2" eb="4">
      <t>コウモク</t>
    </rPh>
    <rPh sb="4" eb="6">
      <t>シュベツ</t>
    </rPh>
    <rPh sb="11" eb="13">
      <t>コウモク</t>
    </rPh>
    <phoneticPr fontId="31"/>
  </si>
  <si>
    <t>追加印字１_データ項目</t>
    <rPh sb="0" eb="2">
      <t>ツイカ</t>
    </rPh>
    <rPh sb="2" eb="4">
      <t>インジ</t>
    </rPh>
    <rPh sb="9" eb="11">
      <t>コウモク</t>
    </rPh>
    <phoneticPr fontId="31"/>
  </si>
  <si>
    <t>追加印字１_タイトル</t>
    <rPh sb="0" eb="2">
      <t>ツイカ</t>
    </rPh>
    <rPh sb="2" eb="4">
      <t>インジ</t>
    </rPh>
    <phoneticPr fontId="30"/>
  </si>
  <si>
    <t>追加印字１_基準値テキスト</t>
    <rPh sb="0" eb="2">
      <t>ツイカ</t>
    </rPh>
    <rPh sb="2" eb="4">
      <t>インジ</t>
    </rPh>
    <rPh sb="6" eb="9">
      <t>キジュンチ</t>
    </rPh>
    <phoneticPr fontId="31"/>
  </si>
  <si>
    <t>追加印字２_データ項目</t>
    <rPh sb="0" eb="2">
      <t>ツイカ</t>
    </rPh>
    <rPh sb="2" eb="4">
      <t>インジ</t>
    </rPh>
    <rPh sb="9" eb="11">
      <t>コウモク</t>
    </rPh>
    <phoneticPr fontId="31"/>
  </si>
  <si>
    <t>追加印字２_タイトル</t>
    <rPh sb="0" eb="2">
      <t>ツイカ</t>
    </rPh>
    <rPh sb="2" eb="4">
      <t>インジ</t>
    </rPh>
    <phoneticPr fontId="30"/>
  </si>
  <si>
    <t>追加印字２_基準値テキスト</t>
    <rPh sb="0" eb="2">
      <t>ツイカ</t>
    </rPh>
    <rPh sb="2" eb="4">
      <t>インジ</t>
    </rPh>
    <rPh sb="6" eb="9">
      <t>キジュンチ</t>
    </rPh>
    <phoneticPr fontId="31"/>
  </si>
  <si>
    <t>追加印字３_データ項目</t>
    <rPh sb="0" eb="2">
      <t>ツイカ</t>
    </rPh>
    <rPh sb="2" eb="4">
      <t>インジ</t>
    </rPh>
    <rPh sb="9" eb="11">
      <t>コウモク</t>
    </rPh>
    <phoneticPr fontId="31"/>
  </si>
  <si>
    <t>追加印字３_タイトル</t>
    <rPh sb="0" eb="2">
      <t>ツイカ</t>
    </rPh>
    <rPh sb="2" eb="4">
      <t>インジ</t>
    </rPh>
    <phoneticPr fontId="30"/>
  </si>
  <si>
    <t>追加印字３_基準値テキスト</t>
    <rPh sb="0" eb="2">
      <t>ツイカ</t>
    </rPh>
    <rPh sb="2" eb="4">
      <t>インジ</t>
    </rPh>
    <rPh sb="6" eb="9">
      <t>キジュンチ</t>
    </rPh>
    <phoneticPr fontId="31"/>
  </si>
  <si>
    <t>心電図_データ項目</t>
    <rPh sb="0" eb="3">
      <t>シンデンズ</t>
    </rPh>
    <rPh sb="7" eb="9">
      <t>コウモク</t>
    </rPh>
    <phoneticPr fontId="31"/>
  </si>
  <si>
    <t>心電図_基準値テキスト</t>
    <rPh sb="0" eb="3">
      <t>シンデンズ</t>
    </rPh>
    <rPh sb="4" eb="7">
      <t>キジュンチ</t>
    </rPh>
    <phoneticPr fontId="31"/>
  </si>
  <si>
    <t>眼底検査１_データ項目</t>
    <rPh sb="0" eb="2">
      <t>ガンテイ</t>
    </rPh>
    <rPh sb="2" eb="4">
      <t>ケンサ</t>
    </rPh>
    <rPh sb="9" eb="11">
      <t>コウモク</t>
    </rPh>
    <phoneticPr fontId="31"/>
  </si>
  <si>
    <t>眼底検査１_基準値テキスト</t>
    <rPh sb="0" eb="2">
      <t>ガンテイ</t>
    </rPh>
    <rPh sb="2" eb="4">
      <t>ケンサ</t>
    </rPh>
    <rPh sb="6" eb="9">
      <t>キジュンチ</t>
    </rPh>
    <phoneticPr fontId="31"/>
  </si>
  <si>
    <t>眼底検査２_データ項目</t>
    <rPh sb="0" eb="2">
      <t>ガンテイ</t>
    </rPh>
    <rPh sb="2" eb="4">
      <t>ケンサ</t>
    </rPh>
    <rPh sb="9" eb="11">
      <t>コウモク</t>
    </rPh>
    <phoneticPr fontId="31"/>
  </si>
  <si>
    <t>眼底検査２_基準値テキスト</t>
    <rPh sb="0" eb="2">
      <t>ガンテイ</t>
    </rPh>
    <rPh sb="2" eb="4">
      <t>ケンサ</t>
    </rPh>
    <rPh sb="6" eb="9">
      <t>キジュンチ</t>
    </rPh>
    <phoneticPr fontId="31"/>
  </si>
  <si>
    <t>メタボリックシンドローム判定_データ項目</t>
    <rPh sb="12" eb="14">
      <t>ハンテイ</t>
    </rPh>
    <rPh sb="18" eb="20">
      <t>コウモク</t>
    </rPh>
    <phoneticPr fontId="31"/>
  </si>
  <si>
    <t>階層化_データ項目</t>
    <rPh sb="0" eb="3">
      <t>カイソウカ</t>
    </rPh>
    <rPh sb="7" eb="9">
      <t>コウモク</t>
    </rPh>
    <phoneticPr fontId="31"/>
  </si>
  <si>
    <t>狭窄率右_データ項目</t>
    <rPh sb="0" eb="3">
      <t>キョウサクリツ</t>
    </rPh>
    <rPh sb="3" eb="4">
      <t>ミギ</t>
    </rPh>
    <phoneticPr fontId="31"/>
  </si>
  <si>
    <t>狭窄率左_データ項目</t>
    <rPh sb="0" eb="3">
      <t>キョウサクリツ</t>
    </rPh>
    <rPh sb="3" eb="4">
      <t>ヒダリ</t>
    </rPh>
    <phoneticPr fontId="31"/>
  </si>
  <si>
    <t>空腹時血中Ｃペプチド_データ項目</t>
    <rPh sb="0" eb="3">
      <t>クウフクジ</t>
    </rPh>
    <rPh sb="3" eb="5">
      <t>ケッチュウ</t>
    </rPh>
    <phoneticPr fontId="31"/>
  </si>
  <si>
    <t>24時間尿中Ｃペプチド排泄量_データ項目</t>
    <rPh sb="2" eb="4">
      <t>ジカン</t>
    </rPh>
    <rPh sb="4" eb="5">
      <t>ニョウ</t>
    </rPh>
    <rPh sb="5" eb="6">
      <t>チュウ</t>
    </rPh>
    <rPh sb="11" eb="14">
      <t>ハイセツリョウ</t>
    </rPh>
    <phoneticPr fontId="31"/>
  </si>
  <si>
    <t>昨年度_eGFR閾値</t>
    <rPh sb="0" eb="3">
      <t>サクネンド</t>
    </rPh>
    <rPh sb="8" eb="10">
      <t>シキイチ</t>
    </rPh>
    <phoneticPr fontId="31"/>
  </si>
  <si>
    <t>収縮期血圧_有効</t>
    <rPh sb="0" eb="2">
      <t>シュウシュク</t>
    </rPh>
    <rPh sb="2" eb="3">
      <t>キ</t>
    </rPh>
    <rPh sb="3" eb="5">
      <t>ケツアツ</t>
    </rPh>
    <rPh sb="6" eb="8">
      <t>ユウコウ</t>
    </rPh>
    <phoneticPr fontId="31"/>
  </si>
  <si>
    <t>拡張期血圧_有効</t>
    <rPh sb="0" eb="3">
      <t>カクチョウキ</t>
    </rPh>
    <rPh sb="3" eb="5">
      <t>ケツアツ</t>
    </rPh>
    <rPh sb="6" eb="8">
      <t>ユウコウ</t>
    </rPh>
    <phoneticPr fontId="31"/>
  </si>
  <si>
    <t>ＡＳＴ_有効</t>
    <rPh sb="4" eb="6">
      <t>ユウコウ</t>
    </rPh>
    <phoneticPr fontId="31"/>
  </si>
  <si>
    <t>ＡＬＴ_有効</t>
    <rPh sb="4" eb="6">
      <t>ユウコウ</t>
    </rPh>
    <phoneticPr fontId="31"/>
  </si>
  <si>
    <t>γ－ＧＴ_有効</t>
    <rPh sb="5" eb="7">
      <t>ユウコウ</t>
    </rPh>
    <phoneticPr fontId="31"/>
  </si>
  <si>
    <t>総コレステロール_有効</t>
    <rPh sb="0" eb="1">
      <t>ソウ</t>
    </rPh>
    <rPh sb="9" eb="11">
      <t>ユウコウ</t>
    </rPh>
    <phoneticPr fontId="31"/>
  </si>
  <si>
    <t>ＬＤＬコレステロール_有効</t>
    <rPh sb="11" eb="13">
      <t>ユウコウ</t>
    </rPh>
    <phoneticPr fontId="31"/>
  </si>
  <si>
    <t>ＨＤＬコレステロール_有効</t>
    <rPh sb="11" eb="13">
      <t>ユウコウ</t>
    </rPh>
    <phoneticPr fontId="31"/>
  </si>
  <si>
    <t>中性脂肪_有効</t>
    <rPh sb="0" eb="2">
      <t>チュウセイ</t>
    </rPh>
    <rPh sb="2" eb="4">
      <t>シボウ</t>
    </rPh>
    <rPh sb="5" eb="7">
      <t>ユウコウ</t>
    </rPh>
    <phoneticPr fontId="31"/>
  </si>
  <si>
    <t>血糖_有効</t>
    <rPh sb="0" eb="2">
      <t>ケットウ</t>
    </rPh>
    <rPh sb="3" eb="5">
      <t>ユウコウ</t>
    </rPh>
    <phoneticPr fontId="31"/>
  </si>
  <si>
    <t>ＨｂＡ１ｃ_有効</t>
    <rPh sb="6" eb="8">
      <t>ユウコウ</t>
    </rPh>
    <phoneticPr fontId="31"/>
  </si>
  <si>
    <t>腹囲_有効</t>
    <rPh sb="0" eb="2">
      <t>フクイ</t>
    </rPh>
    <rPh sb="3" eb="5">
      <t>ユウコウ</t>
    </rPh>
    <phoneticPr fontId="31"/>
  </si>
  <si>
    <t>ＢＭＩ_有効</t>
    <rPh sb="4" eb="6">
      <t>ユウコウ</t>
    </rPh>
    <phoneticPr fontId="31"/>
  </si>
  <si>
    <t>尿酸_有効</t>
    <rPh sb="0" eb="2">
      <t>ニョウサン</t>
    </rPh>
    <rPh sb="3" eb="5">
      <t>ユウコウ</t>
    </rPh>
    <phoneticPr fontId="31"/>
  </si>
  <si>
    <t>コード4ラベル名略称</t>
    <rPh sb="7" eb="8">
      <t>メイ</t>
    </rPh>
    <rPh sb="8" eb="10">
      <t>リャクショウ</t>
    </rPh>
    <phoneticPr fontId="31"/>
  </si>
  <si>
    <t>コード5ラベル名略称</t>
    <rPh sb="7" eb="8">
      <t>メイ</t>
    </rPh>
    <rPh sb="8" eb="10">
      <t>リャクショウ</t>
    </rPh>
    <phoneticPr fontId="31"/>
  </si>
  <si>
    <t>コード6ラベル名略称</t>
    <rPh sb="7" eb="8">
      <t>メイ</t>
    </rPh>
    <rPh sb="8" eb="10">
      <t>リャクショウ</t>
    </rPh>
    <phoneticPr fontId="31"/>
  </si>
  <si>
    <t>コード7ラベル名略称</t>
    <rPh sb="7" eb="8">
      <t>メイ</t>
    </rPh>
    <rPh sb="8" eb="10">
      <t>リャクショウ</t>
    </rPh>
    <phoneticPr fontId="31"/>
  </si>
  <si>
    <t>コード8ラベル名略称</t>
    <rPh sb="7" eb="8">
      <t>メイ</t>
    </rPh>
    <rPh sb="8" eb="10">
      <t>リャクショウ</t>
    </rPh>
    <phoneticPr fontId="31"/>
  </si>
  <si>
    <t>コード9ラベル名略称</t>
    <rPh sb="7" eb="8">
      <t>メイ</t>
    </rPh>
    <rPh sb="8" eb="10">
      <t>リャクショウ</t>
    </rPh>
    <phoneticPr fontId="31"/>
  </si>
  <si>
    <t>印刷する年齢</t>
    <rPh sb="0" eb="2">
      <t>インサツ</t>
    </rPh>
    <rPh sb="4" eb="6">
      <t>ネンレイ</t>
    </rPh>
    <phoneticPr fontId="31"/>
  </si>
  <si>
    <t>経年データ件数</t>
    <rPh sb="0" eb="2">
      <t>ケイネン</t>
    </rPh>
    <rPh sb="5" eb="7">
      <t>ケンスウ</t>
    </rPh>
    <phoneticPr fontId="31"/>
  </si>
  <si>
    <t>性別ID</t>
  </si>
  <si>
    <t>[ken_dantai_id]</t>
  </si>
  <si>
    <t>[ken_kojin_id]</t>
  </si>
  <si>
    <t>[tsunen_kojin_info_id]</t>
  </si>
  <si>
    <t>[kojin_no]</t>
  </si>
  <si>
    <t>[kana_name]</t>
  </si>
  <si>
    <t>[seion_kana_name]</t>
  </si>
  <si>
    <t>[name]</t>
  </si>
  <si>
    <t>[sex_id]</t>
  </si>
  <si>
    <t>[sex_text]</t>
  </si>
  <si>
    <t>[birth_date_str]</t>
  </si>
  <si>
    <t>[zen_address]</t>
  </si>
  <si>
    <t>[tenshutsu_post_no]</t>
  </si>
  <si>
    <t>[tenshutsu_address]</t>
  </si>
  <si>
    <t>[jumin_id]</t>
  </si>
  <si>
    <t>[sofu_post_no]</t>
  </si>
  <si>
    <t>[sofu_address1]</t>
  </si>
  <si>
    <t>[sofu_address2]</t>
  </si>
  <si>
    <t>[sofu_address3]</t>
  </si>
  <si>
    <t>[sofu_customer_barcode]</t>
  </si>
  <si>
    <t>[hogosha_name]</t>
  </si>
  <si>
    <t>[hogosha_kojin_no]</t>
  </si>
  <si>
    <t>[ido_jiyu_cd]</t>
  </si>
  <si>
    <t>[ido_date]</t>
  </si>
  <si>
    <t>[ido_date_str]</t>
  </si>
  <si>
    <t>[kisai_id]</t>
  </si>
  <si>
    <t>[kisai_date]</t>
  </si>
  <si>
    <t>[kisai_date_str]</t>
  </si>
  <si>
    <t>[shojo_id]</t>
  </si>
  <si>
    <t>[shojo_date]</t>
  </si>
  <si>
    <t>[shojo_date_str]</t>
  </si>
  <si>
    <t>[shozoku_id]</t>
  </si>
  <si>
    <t>[setai_no]</t>
  </si>
  <si>
    <t>[kaigo_no]</t>
  </si>
  <si>
    <t>[togo_atena_no]</t>
  </si>
  <si>
    <t>[shakai_hosho_no]</t>
  </si>
  <si>
    <t>[tsuzuki_id1]</t>
  </si>
  <si>
    <t>[tsuzuki_id2]</t>
  </si>
  <si>
    <t>[tsuzuki_id3]</t>
  </si>
  <si>
    <t>[tsuzuki_id4]</t>
  </si>
  <si>
    <t>[tsuzuki_id5]</t>
  </si>
  <si>
    <t>[tenkyomae_jusho]</t>
  </si>
  <si>
    <t>[henkomae_name]</t>
  </si>
  <si>
    <t>[tsusho_name]</t>
  </si>
  <si>
    <t>[tsusho_kana_name]</t>
  </si>
  <si>
    <t>[seion_tsusho_kana]</t>
  </si>
  <si>
    <t>[tsusho_name_flg]</t>
  </si>
  <si>
    <t>[post_no]</t>
  </si>
  <si>
    <t>[address]</t>
  </si>
  <si>
    <t>[customer_barcode]</t>
  </si>
  <si>
    <t>[todofuken_id]</t>
  </si>
  <si>
    <t>[shikuchoson_id]</t>
  </si>
  <si>
    <t>[gyosei_kukaku_id]</t>
  </si>
  <si>
    <t>[gyoseiku_id]</t>
  </si>
  <si>
    <t>[chiku1_id]</t>
  </si>
  <si>
    <t>[chiku2_id]</t>
  </si>
  <si>
    <t>[chiku3_id]</t>
  </si>
  <si>
    <t>[shogaku_id]</t>
  </si>
  <si>
    <t>[chugaku_id]</t>
  </si>
  <si>
    <t>[tel]</t>
  </si>
  <si>
    <t>[email]</t>
  </si>
  <si>
    <t>[hihokenshasho_kigo]</t>
  </si>
  <si>
    <t>[hihokenshasho_no]</t>
  </si>
  <si>
    <t>[family_cd]</t>
  </si>
  <si>
    <t>[bun1]</t>
  </si>
  <si>
    <t>[bun2]</t>
  </si>
  <si>
    <t>[bun3]</t>
  </si>
  <si>
    <t>[seiri_no1]</t>
  </si>
  <si>
    <t>[seiri_no2]</t>
  </si>
  <si>
    <t>[hokensha_no]</t>
  </si>
  <si>
    <t>[ken_hantei_rireki_id]</t>
  </si>
  <si>
    <t>[ken_shubetsu]</t>
  </si>
  <si>
    <t>[ken_moto_kikan]</t>
  </si>
  <si>
    <t>[ken_saki_kikan]</t>
  </si>
  <si>
    <t>[ken_edit_date]</t>
  </si>
  <si>
    <t>[ken_matome_kikan]</t>
  </si>
  <si>
    <t>[ken_jisshi_kbn]</t>
  </si>
  <si>
    <t>[ken_jisshi_kbn2]</t>
  </si>
  <si>
    <t>[ken_kenshin_name]</t>
  </si>
  <si>
    <t>[ken_kaisu]</t>
  </si>
  <si>
    <t>[ken_kaijo]</t>
  </si>
  <si>
    <t>[ken_kikan_no]</t>
  </si>
  <si>
    <t>[ken_kikan_name]</t>
  </si>
  <si>
    <t>[ken_kikan_yubin]</t>
  </si>
  <si>
    <t>[ken_kikan_shozai]</t>
  </si>
  <si>
    <t>[ken_kikan_tel]</t>
  </si>
  <si>
    <t>[ken_ishi_name]</t>
  </si>
  <si>
    <t>[ken_hantei_flg]</t>
  </si>
  <si>
    <t>[ken_renkei_flg]</t>
  </si>
  <si>
    <t>[ken_ju_seiri_no]</t>
  </si>
  <si>
    <t>[ken_ju_yuko]</t>
  </si>
  <si>
    <t>[ken_riyoseiri_no]</t>
  </si>
  <si>
    <t>[ken_naizo_shibo]</t>
  </si>
  <si>
    <t>[ken_taishibo]</t>
  </si>
  <si>
    <t>[ken_kioreki]</t>
  </si>
  <si>
    <t>[ken_gutai_kioreki]</t>
  </si>
  <si>
    <t>[ken_jikaku]</t>
  </si>
  <si>
    <t>[ken_jikaku_sho]</t>
  </si>
  <si>
    <t>[ken_takaku]</t>
  </si>
  <si>
    <t>[ken_takaku_sho]</t>
  </si>
  <si>
    <t>[ken_shu_ketsu1]</t>
  </si>
  <si>
    <t>[ken_kaku_ketsu1]</t>
  </si>
  <si>
    <t>[ken_shu_ketsu2]</t>
  </si>
  <si>
    <t>[ken_kaku_ketsu2]</t>
  </si>
  <si>
    <t>[ken_hinketsu_riyu]</t>
  </si>
  <si>
    <t>[ken_nyo_tanpaku]</t>
  </si>
  <si>
    <t>[ken_nyo_kessen]</t>
  </si>
  <si>
    <t>[ken_gan_keith_wagener]</t>
  </si>
  <si>
    <t>[ken_gan_scott]</t>
  </si>
  <si>
    <t>[ken_gan_etc]</t>
  </si>
  <si>
    <t>[ken_gan_jisshi_riyu]</t>
  </si>
  <si>
    <t>[ken_shin_sho_umu]</t>
  </si>
  <si>
    <t>[ken_shin_sho2]</t>
  </si>
  <si>
    <t>[ken_shin_sho3]</t>
  </si>
  <si>
    <t>[ken_shin_cd1]</t>
  </si>
  <si>
    <t>[ken_shin_cd2]</t>
  </si>
  <si>
    <t>[ken_shin_cd3]</t>
  </si>
  <si>
    <t>[ken_shin_jisshi_riyu]</t>
  </si>
  <si>
    <t>[ken_shin_hantei]</t>
  </si>
  <si>
    <t>[ken_shin_kekka]</t>
  </si>
  <si>
    <t>[ken_metabo_hantei]</t>
  </si>
  <si>
    <t>[ken_hoken_lvl]</t>
  </si>
  <si>
    <t>[ken_ishi_shindan]</t>
  </si>
  <si>
    <t>[ken_glycoalbumin]</t>
  </si>
  <si>
    <t>[ken_shokai_nendo]</t>
  </si>
  <si>
    <t>[ken_hakkekyu]</t>
  </si>
  <si>
    <t>[ken_kesshouban]</t>
  </si>
  <si>
    <t>[ken_ag]</t>
  </si>
  <si>
    <t>[ken_alp]</t>
  </si>
  <si>
    <t>[ken_sou_bilirubin]</t>
  </si>
  <si>
    <t>[ken_choku_bilirubin]</t>
  </si>
  <si>
    <t>[ken_ztt]</t>
  </si>
  <si>
    <t>[ken_lap]</t>
  </si>
  <si>
    <t>[ken_ldh]</t>
  </si>
  <si>
    <t>[ken_ch_e]</t>
  </si>
  <si>
    <t>[ken_bun]</t>
  </si>
  <si>
    <t>[ken_creatinine_hosei]</t>
  </si>
  <si>
    <t>[ken_urobili]</t>
  </si>
  <si>
    <t>[ken_nyo_enbun]</t>
  </si>
  <si>
    <t>[ken_ketsueki_chichi]</t>
  </si>
  <si>
    <t>[ken_ketsueki_yoketsu]</t>
  </si>
  <si>
    <t>[ken_ketsueki_gishu]</t>
  </si>
  <si>
    <t>[ken_kyou_sho1]</t>
  </si>
  <si>
    <t>[ken_kyou_sho2]</t>
  </si>
  <si>
    <t>[ken_kyou_hantei]</t>
  </si>
  <si>
    <t>[ken_kyou_kekka]</t>
  </si>
  <si>
    <t>[ken_i_sho1]</t>
  </si>
  <si>
    <t>[ken_i_sho2]</t>
  </si>
  <si>
    <t>[ken_i_sho3]</t>
  </si>
  <si>
    <t>[ken_i_hantei]</t>
  </si>
  <si>
    <t>[ken_i_kekka]</t>
  </si>
  <si>
    <t>[ken_shin_echo]</t>
  </si>
  <si>
    <t>[ken_biko2]</t>
  </si>
  <si>
    <t>[ken_biko3]</t>
  </si>
  <si>
    <t>[ken_biko4]</t>
  </si>
  <si>
    <t>[ken_biko5]</t>
  </si>
  <si>
    <t>[ken_biko6]</t>
  </si>
  <si>
    <t>[ken_biko7]</t>
  </si>
  <si>
    <t>[ken_biko8]</t>
  </si>
  <si>
    <t>[ken_biko9]</t>
  </si>
  <si>
    <t>[ken_biko10]</t>
  </si>
  <si>
    <t>[ken_biko11]</t>
  </si>
  <si>
    <t>[ken_biko12]</t>
  </si>
  <si>
    <t>[ken_biko13]</t>
  </si>
  <si>
    <t>[ken_biko14]</t>
  </si>
  <si>
    <t>[ken_biko15]</t>
  </si>
  <si>
    <t>[ken_biko16]</t>
  </si>
  <si>
    <t>[ken_biko17]</t>
  </si>
  <si>
    <t>[ken_biko18]</t>
  </si>
  <si>
    <t>[ken_biko19]</t>
  </si>
  <si>
    <t>[ken_biko20]</t>
  </si>
  <si>
    <t>[ken_suchi1]</t>
  </si>
  <si>
    <t>[ken_suchi2]</t>
  </si>
  <si>
    <t>[ken_suchi3]</t>
  </si>
  <si>
    <t>[ken_suchi4]</t>
  </si>
  <si>
    <t>[ken_suchi5]</t>
  </si>
  <si>
    <t>[ken_suchi6]</t>
  </si>
  <si>
    <t>[ken_suchi7]</t>
  </si>
  <si>
    <t>[ken_suchi8]</t>
  </si>
  <si>
    <t>[ken_suchi9]</t>
  </si>
  <si>
    <t>[ken_suchi10]</t>
  </si>
  <si>
    <t>[ken_suchi11]</t>
  </si>
  <si>
    <t>[ken_suchi12]</t>
  </si>
  <si>
    <t>[ken_suchi13]</t>
  </si>
  <si>
    <t>[ken_suchi14]</t>
  </si>
  <si>
    <t>[ken_suchi15]</t>
  </si>
  <si>
    <t>[ken_suchi16]</t>
  </si>
  <si>
    <t>[ken_suchi17]</t>
  </si>
  <si>
    <t>[ken_suchi18]</t>
  </si>
  <si>
    <t>[ken_suchi19]</t>
  </si>
  <si>
    <t>[ken_suchi20]</t>
  </si>
  <si>
    <t>[ken_ichiji_datano]</t>
  </si>
  <si>
    <t>[ken_reg_date]</t>
  </si>
  <si>
    <t>[ken_upd_date]</t>
  </si>
  <si>
    <t>[mon_kenshin_id]</t>
  </si>
  <si>
    <t>[mon_shokushu]</t>
  </si>
  <si>
    <t>[mon_shokugo_jikan]</t>
  </si>
  <si>
    <t>[mon_fuku_ketsu_yaku]</t>
  </si>
  <si>
    <t>[mon_fuku_ketsu_riyu]</t>
  </si>
  <si>
    <t>[mon_fuku_keto_yaku]</t>
  </si>
  <si>
    <t>[mon_fuku_keto_riyu]</t>
  </si>
  <si>
    <t>[mon_fuku_shishitsu_yaku]</t>
  </si>
  <si>
    <t>[mon_fuku_shishitsu_riyu]</t>
  </si>
  <si>
    <t>[mon_kio1_nou]</t>
  </si>
  <si>
    <t>[mon_kio2_sin]</t>
  </si>
  <si>
    <t>[mon_kio3_jin]</t>
  </si>
  <si>
    <t>[mon_hinketsu]</t>
  </si>
  <si>
    <t>[mon_smoking_su]</t>
  </si>
  <si>
    <t>[mon_wgtchg_from_20age]</t>
  </si>
  <si>
    <t>[mon_30m_undo]</t>
  </si>
  <si>
    <t>[mon_hoko_shintai]</t>
  </si>
  <si>
    <t>[mon_hoko_sokudo]</t>
  </si>
  <si>
    <t>[mon_1y_wgt]</t>
  </si>
  <si>
    <t>[mon_eat1]</t>
  </si>
  <si>
    <t>[mon_eat2]</t>
  </si>
  <si>
    <t>[mon_eat3]</t>
  </si>
  <si>
    <t>[mon_shokushukan]</t>
  </si>
  <si>
    <t>[mon_inshu]</t>
  </si>
  <si>
    <t>[mon_inshu_ryo]</t>
  </si>
  <si>
    <t>[mon_suimin]</t>
  </si>
  <si>
    <t>[mon_life_chg]</t>
  </si>
  <si>
    <t>[mon_hoken_ishiki]</t>
  </si>
  <si>
    <t>[mon_20age_wgt]</t>
  </si>
  <si>
    <t>[mon_kei_age]</t>
  </si>
  <si>
    <t>[mon_kei_kg]</t>
  </si>
  <si>
    <t>[mon_ju_age]</t>
  </si>
  <si>
    <t>[mon_ju_kg]</t>
  </si>
  <si>
    <t>[mon_kio_tonyo]</t>
  </si>
  <si>
    <t>[mon_kio_kouketsu]</t>
  </si>
  <si>
    <t>[mon_kio_shishitsu]</t>
  </si>
  <si>
    <t>[mon_kio_nosocchu]</t>
  </si>
  <si>
    <t>[mon_kio_shinzo]</t>
  </si>
  <si>
    <t>[mon_kio_jinzo]</t>
  </si>
  <si>
    <t>[mon_kio_jinfuzen]</t>
  </si>
  <si>
    <t>[mon_kio_domyaku]</t>
  </si>
  <si>
    <t>[mon_kio_kesseki]</t>
  </si>
  <si>
    <t>[mon_kio_tsuufu_kansetsu]</t>
  </si>
  <si>
    <t>[mon_kio_tsuufu]</t>
  </si>
  <si>
    <t>[mon_kio_konyosan]</t>
  </si>
  <si>
    <t>[mon_kio_kanzo]</t>
  </si>
  <si>
    <t>[mon_kio_kouchuseishi]</t>
  </si>
  <si>
    <t>[mon_kio_low_core]</t>
  </si>
  <si>
    <t>[mon_kio_hldl_core]</t>
  </si>
  <si>
    <t>[mon_kio_hight_core]</t>
  </si>
  <si>
    <t>[mon_kio_nokousoku]</t>
  </si>
  <si>
    <t>[mon_kio_noshuketsu]</t>
  </si>
  <si>
    <t>[mon_kio_noukekkan]</t>
  </si>
  <si>
    <t>[mon_kio_ikasei]</t>
  </si>
  <si>
    <t>[mon_kio_shinkin]</t>
  </si>
  <si>
    <t>[mon_kio_shinfuzen]</t>
  </si>
  <si>
    <t>[mon_kio_kairi]</t>
  </si>
  <si>
    <t>[mon_kio_hinketsu]</t>
  </si>
  <si>
    <t>[mon_kio_ninchi]</t>
  </si>
  <si>
    <t>[mon_kio_seishin]</t>
  </si>
  <si>
    <t>[mon_kio_etc]</t>
  </si>
  <si>
    <t>[mon_crc_tonyo]</t>
  </si>
  <si>
    <t>[mon_crc_kouketsu]</t>
  </si>
  <si>
    <t>[mon_crc_shishitsu]</t>
  </si>
  <si>
    <t>[mon_crc_nosocchu]</t>
  </si>
  <si>
    <t>[mon_crc_shinzo]</t>
  </si>
  <si>
    <t>[mon_crc_jinzo]</t>
  </si>
  <si>
    <t>[mon_crc_jinfuzen]</t>
  </si>
  <si>
    <t>[mon_crc_domyaku]</t>
  </si>
  <si>
    <t>[mon_crc_kesseki]</t>
  </si>
  <si>
    <t>[mon_crc_tsuufu_kansetsu]</t>
  </si>
  <si>
    <t>[mon_crc_tsuufu]</t>
  </si>
  <si>
    <t>[mon_crc_konyosan]</t>
  </si>
  <si>
    <t>[mon_crc_kanzo]</t>
  </si>
  <si>
    <t>[mon_crc_kouchuseishi]</t>
  </si>
  <si>
    <t>[mon_crc_low_core]</t>
  </si>
  <si>
    <t>[mon_crc_hldl_core]</t>
  </si>
  <si>
    <t>[mon_crc_hight_core]</t>
  </si>
  <si>
    <t>[mon_crc_nokousoku]</t>
  </si>
  <si>
    <t>[mon_crc_noshuketsu]</t>
  </si>
  <si>
    <t>[mon_crc_noukekkan]</t>
  </si>
  <si>
    <t>[mon_crc_ikasei]</t>
  </si>
  <si>
    <t>[mon_crc_shinkin]</t>
  </si>
  <si>
    <t>[mon_crc_shinfuzen]</t>
  </si>
  <si>
    <t>[mon_crc_kairi]</t>
  </si>
  <si>
    <t>[mon_crc_hinketsu]</t>
  </si>
  <si>
    <t>[mon_crc_ninchi]</t>
  </si>
  <si>
    <t>[mon_crc_seishin]</t>
  </si>
  <si>
    <t>[mon_crc_toseki]</t>
  </si>
  <si>
    <t>[mon_crc_etc]</t>
  </si>
  <si>
    <t>[mon_fyc_tonyo]</t>
  </si>
  <si>
    <t>[mon_fyc_insu]</t>
  </si>
  <si>
    <t>[mon_fyc_kouketsu]</t>
  </si>
  <si>
    <t>[mon_fyc_shishitsu]</t>
  </si>
  <si>
    <t>[mon_fyc_nosocchu]</t>
  </si>
  <si>
    <t>[mon_fyc_shinzo]</t>
  </si>
  <si>
    <t>[mon_fyc_jinzo]</t>
  </si>
  <si>
    <t>[mon_fyc_jinfuzen]</t>
  </si>
  <si>
    <t>[mon_fyc_domyaku]</t>
  </si>
  <si>
    <t>[mon_fyc_kesseki]</t>
  </si>
  <si>
    <t>[mon_fyc_tsuufu_kansetsu]</t>
  </si>
  <si>
    <t>[mon_fyc_tsuufu]</t>
  </si>
  <si>
    <t>[mon_fyc_konyosan]</t>
  </si>
  <si>
    <t>[mon_fyc_kanzo]</t>
  </si>
  <si>
    <t>[mon_fyc_kouchuseishi]</t>
  </si>
  <si>
    <t>[mon_fyc_low_core]</t>
  </si>
  <si>
    <t>[mon_fyc_hldl_core]</t>
  </si>
  <si>
    <t>[mon_fyc_hight_core]</t>
  </si>
  <si>
    <t>[mon_fyc_nokousoku]</t>
  </si>
  <si>
    <t>[mon_fyc_noshuketsu]</t>
  </si>
  <si>
    <t>[mon_fyc_noukekkan]</t>
  </si>
  <si>
    <t>[mon_fyc_ikasei]</t>
  </si>
  <si>
    <t>[mon_fyc_shinkin]</t>
  </si>
  <si>
    <t>[mon_fyc_shinfuzen]</t>
  </si>
  <si>
    <t>[mon_fyc_kairi]</t>
  </si>
  <si>
    <t>[mon_fyc_hinketsu]</t>
  </si>
  <si>
    <t>[mon_fyc_ninchi]</t>
  </si>
  <si>
    <t>[mon_fyc_seishin]</t>
  </si>
  <si>
    <t>[mon_fyc_etc]</t>
  </si>
  <si>
    <t>[mon_kzk_tonyo]</t>
  </si>
  <si>
    <t>[mon_kzk_kouketsu]</t>
  </si>
  <si>
    <t>[mon_kzk_shishitsu]</t>
  </si>
  <si>
    <t>[mon_kzk_nosocchu]</t>
  </si>
  <si>
    <t>[mon_kzk_shinzo]</t>
  </si>
  <si>
    <t>[mon_kzk_jinzo]</t>
  </si>
  <si>
    <t>[mon_kzk_jinfuzen]</t>
  </si>
  <si>
    <t>[mon_kzk_domyaku]</t>
  </si>
  <si>
    <t>[mon_kzk_kesseki]</t>
  </si>
  <si>
    <t>[mon_kzk_tsuufu_kansetsu]</t>
  </si>
  <si>
    <t>[mon_kzk_tsuufu]</t>
  </si>
  <si>
    <t>[mon_kzk_konyosan]</t>
  </si>
  <si>
    <t>[mon_kzk_kanzo]</t>
  </si>
  <si>
    <t>[mon_kzk_kouchuseishi]</t>
  </si>
  <si>
    <t>[mon_kzk_low_core]</t>
  </si>
  <si>
    <t>[mon_kzk_hldl_core]</t>
  </si>
  <si>
    <t>[mon_kzk_hight_core]</t>
  </si>
  <si>
    <t>[mon_kzk_nokousoku]</t>
  </si>
  <si>
    <t>[mon_kzk_noshuketsu]</t>
  </si>
  <si>
    <t>[mon_kzk_noukekkan]</t>
  </si>
  <si>
    <t>[mon_kzk_ikasei]</t>
  </si>
  <si>
    <t>[mon_kzk_shinkin]</t>
  </si>
  <si>
    <t>[mon_kzk_shinfuzen]</t>
  </si>
  <si>
    <t>[mon_kzk_kairi]</t>
  </si>
  <si>
    <t>[mon_kzk_hinketsu]</t>
  </si>
  <si>
    <t>[mon_kzk_ninchi]</t>
  </si>
  <si>
    <t>[mon_kzk_seishin]</t>
  </si>
  <si>
    <t>[mon_kzk_jakunen_shin]</t>
  </si>
  <si>
    <t>[mon_kzk_etc]</t>
  </si>
  <si>
    <t>[mon_jikaku_umu]</t>
  </si>
  <si>
    <t>[mon_jikaku_naiyo]</t>
  </si>
  <si>
    <t>[mon_teishusei_umu]</t>
  </si>
  <si>
    <t>[mon_teishusei_wgt]</t>
  </si>
  <si>
    <t>[mon_tanpaku_umu]</t>
  </si>
  <si>
    <t>[mon_tanpaku_age]</t>
  </si>
  <si>
    <t>[mon_ketsunyo_umu]</t>
  </si>
  <si>
    <t>[mon_12shicho_umu]</t>
  </si>
  <si>
    <t>[mon_strtime_asa]</t>
  </si>
  <si>
    <t>[mon_strtime_hiru]</t>
  </si>
  <si>
    <t>[mon_strtime_yuu]</t>
  </si>
  <si>
    <t>[mon_strtime_kan]</t>
  </si>
  <si>
    <t>[mon_suimin_jikan]</t>
  </si>
  <si>
    <t>[mon_kisho]</t>
  </si>
  <si>
    <t>[mon_shushin]</t>
  </si>
  <si>
    <t>[mon_seikatsu_katsudo]</t>
  </si>
  <si>
    <t>[mon_ninshin_nyo]</t>
  </si>
  <si>
    <t>[mon_ninshin_kou]</t>
  </si>
  <si>
    <t>[mon_ninshin_now]</t>
  </si>
  <si>
    <t>[mon_biko1]</t>
  </si>
  <si>
    <t>[mon_biko2]</t>
  </si>
  <si>
    <t>[mon_biko3]</t>
  </si>
  <si>
    <t>[mon_biko4]</t>
  </si>
  <si>
    <t>[mon_biko5]</t>
  </si>
  <si>
    <t>[mon_suchi1]</t>
  </si>
  <si>
    <t>[mon_suchi2]</t>
  </si>
  <si>
    <t>[mon_suchi3]</t>
  </si>
  <si>
    <t>[mon_suchi4]</t>
  </si>
  <si>
    <t>[mon_suchi5]</t>
  </si>
  <si>
    <t>[mon_reg_date]</t>
  </si>
  <si>
    <t>[mon_upd_date]</t>
  </si>
  <si>
    <t>[mya_kenshin_id]</t>
  </si>
  <si>
    <t>[mya_jisshi_date]</t>
  </si>
  <si>
    <t>[mya_kenshin_no]</t>
  </si>
  <si>
    <t>[mya_kikan_name]</t>
  </si>
  <si>
    <t>[mya_kaijo]</t>
  </si>
  <si>
    <t>[mya_ishi_name]</t>
  </si>
  <si>
    <t>[mya_jushin_no]</t>
  </si>
  <si>
    <t>[mya_hantei]</t>
  </si>
  <si>
    <t>[mya_shoken]</t>
  </si>
  <si>
    <t>[mya_kanketsu_umu]</t>
  </si>
  <si>
    <t>[mya_r_jo_ketsu_h]</t>
  </si>
  <si>
    <t>[mya_r_jo_ketsu_a]</t>
  </si>
  <si>
    <t>[mya_r_jo_ketsu_l]</t>
  </si>
  <si>
    <t>[mya_r_jo_ketsu_mya]</t>
  </si>
  <si>
    <t>[mya_r_ashi_ketsu_h]</t>
  </si>
  <si>
    <t>[mya_r_ashi_ketsu_a]</t>
  </si>
  <si>
    <t>[mya_r_ashi_ketsu_l]</t>
  </si>
  <si>
    <t>[mya_r_ashi_ketsu_mya]</t>
  </si>
  <si>
    <t>[mya_r_abi]</t>
  </si>
  <si>
    <t>[mya_r_pwv]</t>
  </si>
  <si>
    <t>[mya_l_jo_ketsu_h]</t>
  </si>
  <si>
    <t>[mya_l_jo_ketsu_a]</t>
  </si>
  <si>
    <t>[mya_l_jo_ketsu_l]</t>
  </si>
  <si>
    <t>[mya_l_jo_ketsu_mya]</t>
  </si>
  <si>
    <t>[mya_l_ashi_ketsu_h]</t>
  </si>
  <si>
    <t>[mya_l_ashi_ketsu_a]</t>
  </si>
  <si>
    <t>[mya_l_ashi_ketsu_l]</t>
  </si>
  <si>
    <t>[mya_l_ashi_ketsu_mya]</t>
  </si>
  <si>
    <t>[mya_l_abi]</t>
  </si>
  <si>
    <t>[mya_l_pwv]</t>
  </si>
  <si>
    <t>[mya_biko1]</t>
  </si>
  <si>
    <t>[mya_biko2]</t>
  </si>
  <si>
    <t>[mya_biko3]</t>
  </si>
  <si>
    <t>[mya_biko4]</t>
  </si>
  <si>
    <t>[mya_biko5]</t>
  </si>
  <si>
    <t>[mya_suchi1]</t>
  </si>
  <si>
    <t>[mya_suchi2]</t>
  </si>
  <si>
    <t>[mya_suchi3]</t>
  </si>
  <si>
    <t>[mya_suchi4]</t>
  </si>
  <si>
    <t>[mya_suchi5]</t>
  </si>
  <si>
    <t>[mya_reg_date]</t>
  </si>
  <si>
    <t>[mya_upd_date]</t>
  </si>
  <si>
    <t>[kei_kenshin_id]</t>
  </si>
  <si>
    <t>[kei_kenshin_no]</t>
  </si>
  <si>
    <t>[kei_kikan_name]</t>
  </si>
  <si>
    <t>[kei_kaijo]</t>
  </si>
  <si>
    <t>[kei_ishi_name]</t>
  </si>
  <si>
    <t>[kei_jushin_no]</t>
  </si>
  <si>
    <t>[kei_hantei_cd]</t>
  </si>
  <si>
    <t>[kei_hantei]</t>
  </si>
  <si>
    <t>[kei_shoken]</t>
  </si>
  <si>
    <t>[kei_kojo_shoken]</t>
  </si>
  <si>
    <t>[kei_etc1]</t>
  </si>
  <si>
    <t>[kei_etc2]</t>
  </si>
  <si>
    <t>[kei_etc3]</t>
  </si>
  <si>
    <t>[kei_biko1]</t>
  </si>
  <si>
    <t>[kei_biko2]</t>
  </si>
  <si>
    <t>[kei_biko3]</t>
  </si>
  <si>
    <t>[kei_biko4]</t>
  </si>
  <si>
    <t>[kei_biko5]</t>
  </si>
  <si>
    <t>[kei_suchi1]</t>
  </si>
  <si>
    <t>[kei_suchi2]</t>
  </si>
  <si>
    <t>[kei_suchi3]</t>
  </si>
  <si>
    <t>[kei_suchi4]</t>
  </si>
  <si>
    <t>[kei_suchi5]</t>
  </si>
  <si>
    <t>[kei_reg_date]</t>
  </si>
  <si>
    <t>[kei_upd_date]</t>
  </si>
  <si>
    <t>[tou_kenshin_id]</t>
  </si>
  <si>
    <t>[tou_kenshin_no]</t>
  </si>
  <si>
    <t>[tou_kikan_name]</t>
  </si>
  <si>
    <t>[tou_kaijo]</t>
  </si>
  <si>
    <t>[tou_ishi_name]</t>
  </si>
  <si>
    <t>[tou_jushin_no]</t>
  </si>
  <si>
    <t>[tou_ketto_mae]</t>
  </si>
  <si>
    <t>[tou_ketto_30]</t>
  </si>
  <si>
    <t>[tou_ketto_60]</t>
  </si>
  <si>
    <t>[tou_ketto_120]</t>
  </si>
  <si>
    <t>[tou_insu_mae]</t>
  </si>
  <si>
    <t>[tou_insu_30]</t>
  </si>
  <si>
    <t>[tou_insu_60]</t>
  </si>
  <si>
    <t>[tou_insu_120]</t>
  </si>
  <si>
    <t>[tou_i_i]</t>
  </si>
  <si>
    <t>[tou_homa_r]</t>
  </si>
  <si>
    <t>[tou_hantei_cd]</t>
  </si>
  <si>
    <t>[tou_shoken]</t>
  </si>
  <si>
    <t>[tou_etc1]</t>
  </si>
  <si>
    <t>[tou_etc2]</t>
  </si>
  <si>
    <t>[tou_etc3]</t>
  </si>
  <si>
    <t>[tou_biko1]</t>
  </si>
  <si>
    <t>[tou_biko2]</t>
  </si>
  <si>
    <t>[tou_biko3]</t>
  </si>
  <si>
    <t>[tou_biko4]</t>
  </si>
  <si>
    <t>[tou_biko5]</t>
  </si>
  <si>
    <t>[tou_suchi1]</t>
  </si>
  <si>
    <t>[tou_suchi2]</t>
  </si>
  <si>
    <t>[tou_suchi3]</t>
  </si>
  <si>
    <t>[tou_suchi4]</t>
  </si>
  <si>
    <t>[tou_suchi5]</t>
  </si>
  <si>
    <t>[tou_reg_date]</t>
  </si>
  <si>
    <t>[tou_upd_date]</t>
  </si>
  <si>
    <t>[kai_kenshin_id]</t>
  </si>
  <si>
    <t>[kai_step1]</t>
  </si>
  <si>
    <t>[kai_step2_kt]</t>
  </si>
  <si>
    <t>[kai_step2_sh]</t>
  </si>
  <si>
    <t>[kai_step2_ka]</t>
  </si>
  <si>
    <t>[kai_step2_sm]</t>
  </si>
  <si>
    <t>[kai_step2_kks]</t>
  </si>
  <si>
    <t>[kai_step2_kk]</t>
  </si>
  <si>
    <t>[kai_step2]</t>
  </si>
  <si>
    <t>[kai_step3]</t>
  </si>
  <si>
    <t>[kai_step4_zenki]</t>
  </si>
  <si>
    <t>[kai_step4_chiryo]</t>
  </si>
  <si>
    <t>[kai_step4]</t>
  </si>
  <si>
    <t>[kai_han_kt]</t>
  </si>
  <si>
    <t>[kai_han_ka]</t>
  </si>
  <si>
    <t>[kai_han_sh]</t>
  </si>
  <si>
    <t>[kai_han_kn]</t>
  </si>
  <si>
    <t>[kai_han_hn]</t>
  </si>
  <si>
    <t>[kai_jushin]</t>
  </si>
  <si>
    <t>[kai_jushin_kkn]</t>
  </si>
  <si>
    <t>[kai_hoken]</t>
  </si>
  <si>
    <t>[kai_hoken_kkn]</t>
  </si>
  <si>
    <t>[kai_kekka_bunrui]</t>
  </si>
  <si>
    <t>[kai_fukuyaku]</t>
  </si>
  <si>
    <t>[kai_jinendo]</t>
  </si>
  <si>
    <t>[kai_6_10gaito_cd]</t>
  </si>
  <si>
    <t>[hki_kenshin_id]</t>
  </si>
  <si>
    <t>[hki_ketsu_bun_jg]</t>
  </si>
  <si>
    <t>[hki_shu_ketsu_bun_jg]</t>
  </si>
  <si>
    <t>[hki_noshin_jg]</t>
  </si>
  <si>
    <t>[hki_noshinsou_jg]</t>
  </si>
  <si>
    <t>[hki_kiken_kosu]</t>
  </si>
  <si>
    <t>[hki_yuko_kosu]</t>
  </si>
  <si>
    <t>[hki_so_core_jk1]</t>
  </si>
  <si>
    <t>[hki_so_core_jk2]</t>
  </si>
  <si>
    <t>[hki_so_core_jk3]</t>
  </si>
  <si>
    <t>[hki_so_core_jk4]</t>
  </si>
  <si>
    <t>[hki_so_core_jk5]</t>
  </si>
  <si>
    <t>[hki_so_core_jk6]</t>
  </si>
  <si>
    <t>[hki_so_core_jk7]</t>
  </si>
  <si>
    <t>[hki_so_core_jk]</t>
  </si>
  <si>
    <t>[hki_nyosan_jk1]</t>
  </si>
  <si>
    <t>[hki_nyosan_jk2]</t>
  </si>
  <si>
    <t>[hki_nyosan_jk3]</t>
  </si>
  <si>
    <t>[hki_nyosan_jk4]</t>
  </si>
  <si>
    <t>[hki_nyosan_jk5]</t>
  </si>
  <si>
    <t>[hki_nyosan_jk6]</t>
  </si>
  <si>
    <t>[hki_nyosan_jk]</t>
  </si>
  <si>
    <t>[hki_hantei_total]</t>
  </si>
  <si>
    <t>[met_kenshin_id]</t>
  </si>
  <si>
    <t>[met_hantei]</t>
  </si>
  <si>
    <t>[met_naizo]</t>
  </si>
  <si>
    <t>[met_shishitsu]</t>
  </si>
  <si>
    <t>[met_ketsuatsu]</t>
  </si>
  <si>
    <t>[met_keto]</t>
  </si>
  <si>
    <t>[met_kiken_su]</t>
  </si>
  <si>
    <t>[met_kiken]</t>
  </si>
  <si>
    <t>[met_fukui]</t>
  </si>
  <si>
    <t>[hkd_kenshin_id]</t>
  </si>
  <si>
    <t>[hkd_category]</t>
  </si>
  <si>
    <t>[hkd_kiou]</t>
  </si>
  <si>
    <t>[hkd_byotai]</t>
  </si>
  <si>
    <t>[hkd_koketsu]</t>
  </si>
  <si>
    <t>[hkd_smoking]</t>
  </si>
  <si>
    <t>[hkd_low_hdl]</t>
  </si>
  <si>
    <t>[hkd_kazokureki]</t>
  </si>
  <si>
    <t>[hkd_taitou]</t>
  </si>
  <si>
    <t>[hkd_inshisu]</t>
  </si>
  <si>
    <t>[hkd_so_core_dai]</t>
  </si>
  <si>
    <t>[hkd_so_core_kbn]</t>
  </si>
  <si>
    <t>[hkd_ketsuatsu_kbn]</t>
  </si>
  <si>
    <t>[hkd_risk_val]</t>
  </si>
  <si>
    <t>[hjn_kenshin_id]</t>
  </si>
  <si>
    <t>[hjn_ccr]</t>
  </si>
  <si>
    <t>[hjn_stage]</t>
  </si>
  <si>
    <t>[hjn_senmon]</t>
  </si>
  <si>
    <t>[hka_kenshin_id]</t>
  </si>
  <si>
    <t>[hka_ketsu_bun_cd]</t>
  </si>
  <si>
    <t>[hka_ketsu_bun]</t>
  </si>
  <si>
    <t>[hka_shu_ketsu_bun_cd]</t>
  </si>
  <si>
    <t>[hka_shu_ketsu_bun]</t>
  </si>
  <si>
    <t>[hno_kenshin_id]</t>
  </si>
  <si>
    <t>[hno_risk_hantei]</t>
  </si>
  <si>
    <t>[hno_risk_ly_cd]</t>
  </si>
  <si>
    <t>[hno_age]</t>
  </si>
  <si>
    <t>[hno_smoking]</t>
  </si>
  <si>
    <t>[hno_shishitsu_ijo]</t>
  </si>
  <si>
    <t>[hno_himan]</t>
  </si>
  <si>
    <t>[hno_jaku_shinkekkan]</t>
  </si>
  <si>
    <t>[hno_metabo]</t>
  </si>
  <si>
    <t>[hno_tonyo]</t>
  </si>
  <si>
    <t>[hno_ckd]</t>
  </si>
  <si>
    <t>[hno_zoki_nou]</t>
  </si>
  <si>
    <t>[hno_zoki_sin]</t>
  </si>
  <si>
    <t>[hno_zoki_jin]</t>
  </si>
  <si>
    <t>[hno_zoki_ketsu]</t>
  </si>
  <si>
    <t>[hno_zoki_gan]</t>
  </si>
  <si>
    <t>[hno_kiken]</t>
  </si>
  <si>
    <t>[hno_hantei_factor]</t>
  </si>
  <si>
    <t>[hno_koatsu_obj]</t>
  </si>
  <si>
    <t>[hno_koatsu_obj_ovr]</t>
  </si>
  <si>
    <t>[hkn_kenshin_id]</t>
  </si>
  <si>
    <t>[course_id]</t>
  </si>
  <si>
    <t>[mokuhyo_fukui]</t>
  </si>
  <si>
    <t>[mokuhyo_taiju]</t>
  </si>
  <si>
    <t>[mokuhyo_shu_ketsu]</t>
  </si>
  <si>
    <t>[mokuhyo_kaku_ketsu]</t>
  </si>
  <si>
    <t>[sakugen_mokuhyo]</t>
  </si>
  <si>
    <t>[undo_up_mokuhyo]</t>
  </si>
  <si>
    <t>[shokuji_down_mokuhyo]</t>
  </si>
  <si>
    <t>[kodo_mokuhyo]</t>
  </si>
  <si>
    <t>[koudo_keikaku]</t>
  </si>
  <si>
    <t>[koudo_stage]</t>
  </si>
  <si>
    <t>[chudan_jiyu]</t>
  </si>
  <si>
    <t>[chudan_date]</t>
  </si>
  <si>
    <t>[hkn_str_date]</t>
  </si>
  <si>
    <t>[hkn_shien_lvl]</t>
  </si>
  <si>
    <t>[hkn_jisshi_cd]</t>
  </si>
  <si>
    <t>[hkn_jisshisha]</t>
  </si>
  <si>
    <t>[hkn_end_date]</t>
  </si>
  <si>
    <t>[hkn_taishosha]</t>
  </si>
  <si>
    <t>[hkn_6m_fukui]</t>
  </si>
  <si>
    <t>[hkn_6m_taiju]</t>
  </si>
  <si>
    <t>[hkn_6m_shu_ketsu]</t>
  </si>
  <si>
    <t>[hkn_6m_kaku_ketsu]</t>
  </si>
  <si>
    <t>[non_hdl]</t>
  </si>
  <si>
    <t>[lh_hi]</t>
  </si>
  <si>
    <t>[hba1c_syubetsu]</t>
  </si>
  <si>
    <t>[kais_zone_ketsuatsu]</t>
  </si>
  <si>
    <t>[kais_zone_keto]</t>
  </si>
  <si>
    <t>[kais_zone_shishitu]</t>
  </si>
  <si>
    <t>[sh_flg]</t>
  </si>
  <si>
    <t>[sh_comment]</t>
  </si>
  <si>
    <t>[my_kenshin_id]</t>
  </si>
  <si>
    <t>[my_item01]</t>
  </si>
  <si>
    <t>[my_item02]</t>
  </si>
  <si>
    <t>[my_item03]</t>
  </si>
  <si>
    <t>[my_item04]</t>
  </si>
  <si>
    <t>[my_item05]</t>
  </si>
  <si>
    <t>[my_item06]</t>
  </si>
  <si>
    <t>[my_item07]</t>
  </si>
  <si>
    <t>[my_item08]</t>
  </si>
  <si>
    <t>[my_item09]</t>
  </si>
  <si>
    <t>[my_item10]</t>
  </si>
  <si>
    <t>[my_item11]</t>
  </si>
  <si>
    <t>[my_item12]</t>
  </si>
  <si>
    <t>[my_item13]</t>
  </si>
  <si>
    <t>[my_item14]</t>
  </si>
  <si>
    <t>[my_item15]</t>
  </si>
  <si>
    <t>[my_item16]</t>
  </si>
  <si>
    <t>[my_item17]</t>
  </si>
  <si>
    <t>[my_item18]</t>
  </si>
  <si>
    <t>[my_item19]</t>
  </si>
  <si>
    <t>[my_item20]</t>
  </si>
  <si>
    <t>[my_item21]</t>
  </si>
  <si>
    <t>[my_item22]</t>
  </si>
  <si>
    <t>[my_item23]</t>
  </si>
  <si>
    <t>[my_item24]</t>
  </si>
  <si>
    <t>[my_item25]</t>
  </si>
  <si>
    <t>[my_item26]</t>
  </si>
  <si>
    <t>[my_item27]</t>
  </si>
  <si>
    <t>[my_item28]</t>
  </si>
  <si>
    <t>[my_item29]</t>
  </si>
  <si>
    <t>[my_item30]</t>
  </si>
  <si>
    <t>【年齢】</t>
    <rPh sb="1" eb="3">
      <t>ネンレイ</t>
    </rPh>
    <phoneticPr fontId="1"/>
  </si>
  <si>
    <t>印刷する年齢</t>
    <rPh sb="0" eb="2">
      <t>インサツ</t>
    </rPh>
    <rPh sb="4" eb="6">
      <t>ネンレイ</t>
    </rPh>
    <phoneticPr fontId="1"/>
  </si>
  <si>
    <t>個人_年度末年齢</t>
    <rPh sb="0" eb="2">
      <t>コジン</t>
    </rPh>
    <rPh sb="3" eb="6">
      <t>ネンドマツ</t>
    </rPh>
    <rPh sb="6" eb="8">
      <t>ネンレイ</t>
    </rPh>
    <phoneticPr fontId="1"/>
  </si>
  <si>
    <t>個人_健診日年齢</t>
    <rPh sb="0" eb="2">
      <t>コジン</t>
    </rPh>
    <rPh sb="3" eb="5">
      <t>ケンシン</t>
    </rPh>
    <rPh sb="5" eb="6">
      <t>ビ</t>
    </rPh>
    <rPh sb="6" eb="8">
      <t>ネンレイ</t>
    </rPh>
    <phoneticPr fontId="1"/>
  </si>
  <si>
    <t>【治療中判定】</t>
    <rPh sb="1" eb="4">
      <t>チリョウチュウ</t>
    </rPh>
    <rPh sb="4" eb="6">
      <t>ハンテイ</t>
    </rPh>
    <phoneticPr fontId="1"/>
  </si>
  <si>
    <t>閉塞性動脈硬化</t>
    <rPh sb="0" eb="3">
      <t>ヘイソクセイ</t>
    </rPh>
    <rPh sb="3" eb="5">
      <t>ドウミャク</t>
    </rPh>
    <rPh sb="5" eb="7">
      <t>コウカ</t>
    </rPh>
    <phoneticPr fontId="1"/>
  </si>
  <si>
    <t>脳卒中</t>
    <rPh sb="0" eb="3">
      <t>ノウソッチュウ</t>
    </rPh>
    <phoneticPr fontId="1"/>
  </si>
  <si>
    <t>心臓病</t>
    <rPh sb="0" eb="3">
      <t>シンゾウビョウ</t>
    </rPh>
    <phoneticPr fontId="1"/>
  </si>
  <si>
    <t>中性脂肪</t>
    <rPh sb="0" eb="2">
      <t>チュウセイ</t>
    </rPh>
    <rPh sb="2" eb="4">
      <t>シボウ</t>
    </rPh>
    <phoneticPr fontId="1"/>
  </si>
  <si>
    <t>HDLコレステロール</t>
    <phoneticPr fontId="1"/>
  </si>
  <si>
    <t>LDLコレステロール</t>
    <phoneticPr fontId="1"/>
  </si>
  <si>
    <t>【遺伝判定】</t>
    <rPh sb="1" eb="3">
      <t>イデン</t>
    </rPh>
    <rPh sb="3" eb="5">
      <t>ハンテイ</t>
    </rPh>
    <phoneticPr fontId="1"/>
  </si>
  <si>
    <t>【既往判定】</t>
    <rPh sb="1" eb="3">
      <t>キオウ</t>
    </rPh>
    <rPh sb="3" eb="5">
      <t>ハンテイ</t>
    </rPh>
    <phoneticPr fontId="1"/>
  </si>
  <si>
    <t>【ｅＧＦＲ閾値】</t>
    <rPh sb="5" eb="7">
      <t>シキイチ</t>
    </rPh>
    <phoneticPr fontId="1"/>
  </si>
  <si>
    <t>eGFR閾値</t>
    <rPh sb="4" eb="6">
      <t>シキイチ</t>
    </rPh>
    <phoneticPr fontId="1"/>
  </si>
  <si>
    <t>(NGSP）</t>
    <phoneticPr fontId="1"/>
  </si>
  <si>
    <t>結果(</t>
    <rPh sb="0" eb="2">
      <t>ケッカ</t>
    </rPh>
    <phoneticPr fontId="1"/>
  </si>
  <si>
    <t>(～30)</t>
    <phoneticPr fontId="1"/>
  </si>
  <si>
    <t>(～50)</t>
    <phoneticPr fontId="1"/>
  </si>
  <si>
    <t>【間歇性跛行】</t>
    <phoneticPr fontId="1"/>
  </si>
  <si>
    <t>間歇性跛行有無</t>
    <rPh sb="5" eb="7">
      <t>ウム</t>
    </rPh>
    <phoneticPr fontId="1"/>
  </si>
  <si>
    <t>【心電図所見】</t>
    <rPh sb="1" eb="4">
      <t>シンデンズ</t>
    </rPh>
    <rPh sb="4" eb="6">
      <t>ショケン</t>
    </rPh>
    <phoneticPr fontId="1"/>
  </si>
  <si>
    <t>心電図所見１</t>
    <rPh sb="0" eb="3">
      <t>シンデンズ</t>
    </rPh>
    <rPh sb="3" eb="5">
      <t>ショケン</t>
    </rPh>
    <phoneticPr fontId="1"/>
  </si>
  <si>
    <t>心電図所見２</t>
    <rPh sb="0" eb="3">
      <t>シンデンズ</t>
    </rPh>
    <rPh sb="3" eb="5">
      <t>ショケン</t>
    </rPh>
    <phoneticPr fontId="1"/>
  </si>
  <si>
    <t>心電図所見３</t>
    <rPh sb="0" eb="3">
      <t>シンデンズ</t>
    </rPh>
    <rPh sb="3" eb="5">
      <t>ショケン</t>
    </rPh>
    <phoneticPr fontId="1"/>
  </si>
  <si>
    <t>(－)</t>
    <phoneticPr fontId="1"/>
  </si>
  <si>
    <t>胃・十二指腸の手術</t>
    <rPh sb="0" eb="1">
      <t>イ</t>
    </rPh>
    <rPh sb="2" eb="6">
      <t>ジュウニシチョウ</t>
    </rPh>
    <rPh sb="7" eb="9">
      <t>シュジュツ</t>
    </rPh>
    <phoneticPr fontId="1"/>
  </si>
  <si>
    <t>妊娠時の尿糖陽性</t>
    <rPh sb="0" eb="2">
      <t>ニンシン</t>
    </rPh>
    <rPh sb="2" eb="3">
      <t>ジ</t>
    </rPh>
    <rPh sb="4" eb="6">
      <t>ニョウトウ</t>
    </rPh>
    <rPh sb="6" eb="8">
      <t>ヨウセイ</t>
    </rPh>
    <phoneticPr fontId="1"/>
  </si>
  <si>
    <t>性別ＩＤ</t>
    <rPh sb="0" eb="2">
      <t>セイベツ</t>
    </rPh>
    <phoneticPr fontId="1"/>
  </si>
  <si>
    <t>【飲酒量】</t>
    <rPh sb="1" eb="3">
      <t>インシュ</t>
    </rPh>
    <rPh sb="3" eb="4">
      <t>リョウ</t>
    </rPh>
    <phoneticPr fontId="1"/>
  </si>
  <si>
    <t>飲酒</t>
    <rPh sb="0" eb="2">
      <t>インシュ</t>
    </rPh>
    <phoneticPr fontId="1"/>
  </si>
  <si>
    <t>飲酒量</t>
    <rPh sb="0" eb="2">
      <t>インシュ</t>
    </rPh>
    <rPh sb="2" eb="3">
      <t>リョウ</t>
    </rPh>
    <phoneticPr fontId="1"/>
  </si>
  <si>
    <t>【危険因子判定】</t>
    <rPh sb="1" eb="3">
      <t>キケン</t>
    </rPh>
    <rPh sb="3" eb="5">
      <t>インシ</t>
    </rPh>
    <rPh sb="5" eb="7">
      <t>ハンテイ</t>
    </rPh>
    <phoneticPr fontId="1"/>
  </si>
  <si>
    <t>クレアチニン</t>
    <phoneticPr fontId="1"/>
  </si>
  <si>
    <t>眼底Ｈ</t>
    <rPh sb="0" eb="2">
      <t>ガンテイ</t>
    </rPh>
    <phoneticPr fontId="1"/>
  </si>
  <si>
    <t>眼底Ｓ</t>
    <rPh sb="0" eb="2">
      <t>ガンテイ</t>
    </rPh>
    <phoneticPr fontId="1"/>
  </si>
  <si>
    <t>眼底ＫＷ分類</t>
    <rPh sb="0" eb="2">
      <t>ガンテイ</t>
    </rPh>
    <rPh sb="4" eb="6">
      <t>ブンルイ</t>
    </rPh>
    <phoneticPr fontId="1"/>
  </si>
  <si>
    <t>尿糖</t>
    <rPh sb="0" eb="2">
      <t>ニョウトウ</t>
    </rPh>
    <phoneticPr fontId="1"/>
  </si>
  <si>
    <t>収縮期血圧</t>
    <rPh sb="0" eb="2">
      <t>シュウシュク</t>
    </rPh>
    <rPh sb="2" eb="3">
      <t>キ</t>
    </rPh>
    <rPh sb="3" eb="5">
      <t>ケツアツ</t>
    </rPh>
    <phoneticPr fontId="1"/>
  </si>
  <si>
    <t>拡張期血圧</t>
    <rPh sb="0" eb="3">
      <t>カクチョウキ</t>
    </rPh>
    <rPh sb="3" eb="5">
      <t>ケツアツ</t>
    </rPh>
    <phoneticPr fontId="1"/>
  </si>
  <si>
    <t>腹囲</t>
    <rPh sb="0" eb="2">
      <t>フクイ</t>
    </rPh>
    <phoneticPr fontId="1"/>
  </si>
  <si>
    <t>体脂肪</t>
    <rPh sb="0" eb="1">
      <t>タイ</t>
    </rPh>
    <rPh sb="1" eb="3">
      <t>シボウ</t>
    </rPh>
    <phoneticPr fontId="1"/>
  </si>
  <si>
    <t>ｅＧＦＲ</t>
    <phoneticPr fontId="1"/>
  </si>
  <si>
    <t>ＨＤＬコレステロール</t>
    <phoneticPr fontId="1"/>
  </si>
  <si>
    <t>ＨｂＡ１ｃ</t>
    <phoneticPr fontId="1"/>
  </si>
  <si>
    <t>ＬＤＬコレステロール</t>
    <phoneticPr fontId="1"/>
  </si>
  <si>
    <t>ＡＳＴ</t>
    <phoneticPr fontId="1"/>
  </si>
  <si>
    <t>ＡＬＴ</t>
    <phoneticPr fontId="1"/>
  </si>
  <si>
    <t>γ－ＧＴ</t>
    <phoneticPr fontId="1"/>
  </si>
  <si>
    <t>ＢＭＩ</t>
    <phoneticPr fontId="1"/>
  </si>
  <si>
    <t xml:space="preserve">基準(30未満) </t>
    <rPh sb="5" eb="7">
      <t>ミマン</t>
    </rPh>
    <phoneticPr fontId="1"/>
  </si>
  <si>
    <t>160～179</t>
    <phoneticPr fontId="1"/>
  </si>
  <si>
    <t>140～159</t>
    <phoneticPr fontId="1"/>
  </si>
  <si>
    <t>130～139</t>
    <phoneticPr fontId="1"/>
  </si>
  <si>
    <t>100～109</t>
    <phoneticPr fontId="1"/>
  </si>
  <si>
    <t>90～99</t>
    <phoneticPr fontId="1"/>
  </si>
  <si>
    <t>または</t>
    <phoneticPr fontId="1"/>
  </si>
  <si>
    <t>かつ</t>
    <phoneticPr fontId="1"/>
  </si>
  <si>
    <r>
      <rPr>
        <sz val="8"/>
        <color theme="1"/>
        <rFont val="HGPｺﾞｼｯｸM"/>
        <family val="3"/>
        <charset val="128"/>
      </rPr>
      <t>＝（身長ｍ）</t>
    </r>
    <r>
      <rPr>
        <vertAlign val="superscript"/>
        <sz val="8"/>
        <color theme="1"/>
        <rFont val="HGPｺﾞｼｯｸM"/>
        <family val="3"/>
        <charset val="128"/>
      </rPr>
      <t>２</t>
    </r>
    <r>
      <rPr>
        <sz val="8"/>
        <color theme="1"/>
        <rFont val="HGPｺﾞｼｯｸM"/>
        <family val="3"/>
        <charset val="128"/>
      </rPr>
      <t>×２２</t>
    </r>
    <phoneticPr fontId="1"/>
  </si>
  <si>
    <t>基準（　40　～　）</t>
    <rPh sb="0" eb="2">
      <t>キジュン</t>
    </rPh>
    <phoneticPr fontId="1"/>
  </si>
  <si>
    <t>健診データID</t>
    <rPh sb="0" eb="2">
      <t>ケンシン</t>
    </rPh>
    <phoneticPr fontId="44"/>
  </si>
  <si>
    <t>団体ID</t>
    <rPh sb="0" eb="2">
      <t>ダンタイ</t>
    </rPh>
    <phoneticPr fontId="45"/>
  </si>
  <si>
    <t>個人情報ID</t>
    <rPh sb="0" eb="2">
      <t>コジン</t>
    </rPh>
    <rPh sb="2" eb="4">
      <t>ジョウホウ</t>
    </rPh>
    <phoneticPr fontId="45"/>
  </si>
  <si>
    <t>通年個人情報ID</t>
    <rPh sb="0" eb="2">
      <t>ツウネン</t>
    </rPh>
    <rPh sb="4" eb="6">
      <t>ジョウホウ</t>
    </rPh>
    <phoneticPr fontId="5"/>
  </si>
  <si>
    <t>清音カナ氏名</t>
    <rPh sb="0" eb="2">
      <t>セイオン</t>
    </rPh>
    <phoneticPr fontId="32"/>
  </si>
  <si>
    <t>生年月日（文字列）</t>
    <rPh sb="5" eb="8">
      <t>モジレツ</t>
    </rPh>
    <phoneticPr fontId="32"/>
  </si>
  <si>
    <t>転出先郵便番号</t>
    <rPh sb="3" eb="7">
      <t>ユウビンバンゴウ</t>
    </rPh>
    <phoneticPr fontId="32"/>
  </si>
  <si>
    <t>送付先・郵便番号</t>
    <rPh sb="0" eb="2">
      <t>ソウフ</t>
    </rPh>
    <rPh sb="2" eb="3">
      <t>サキ</t>
    </rPh>
    <rPh sb="4" eb="6">
      <t>ユウビン</t>
    </rPh>
    <rPh sb="6" eb="8">
      <t>バンゴウ</t>
    </rPh>
    <phoneticPr fontId="30"/>
  </si>
  <si>
    <t>送付先・住所１</t>
    <rPh sb="4" eb="6">
      <t>ジュウショ</t>
    </rPh>
    <phoneticPr fontId="30"/>
  </si>
  <si>
    <t>送付先・住所２</t>
    <rPh sb="4" eb="6">
      <t>ジュウショ</t>
    </rPh>
    <phoneticPr fontId="30"/>
  </si>
  <si>
    <t>送付先・方書</t>
    <rPh sb="4" eb="6">
      <t>カタガ</t>
    </rPh>
    <phoneticPr fontId="30"/>
  </si>
  <si>
    <t>保護者個人番号</t>
    <rPh sb="3" eb="7">
      <t>コジンバンゴウ</t>
    </rPh>
    <phoneticPr fontId="32"/>
  </si>
  <si>
    <t>異動事由CD</t>
    <rPh sb="0" eb="2">
      <t>イドウ</t>
    </rPh>
    <rPh sb="2" eb="4">
      <t>ジユウ</t>
    </rPh>
    <phoneticPr fontId="30"/>
  </si>
  <si>
    <t>異動日</t>
    <rPh sb="0" eb="3">
      <t>イドウビ</t>
    </rPh>
    <phoneticPr fontId="30"/>
  </si>
  <si>
    <t>異動日（文字列）</t>
    <rPh sb="0" eb="3">
      <t>イドウビ</t>
    </rPh>
    <rPh sb="4" eb="7">
      <t>モジレツ</t>
    </rPh>
    <phoneticPr fontId="30"/>
  </si>
  <si>
    <t>記載日（文字列）</t>
    <rPh sb="4" eb="7">
      <t>モジレツ</t>
    </rPh>
    <phoneticPr fontId="32"/>
  </si>
  <si>
    <t>消除日（文字列）</t>
    <rPh sb="4" eb="7">
      <t>モジレツ</t>
    </rPh>
    <phoneticPr fontId="32"/>
  </si>
  <si>
    <t>介護保険被保険者番号</t>
    <rPh sb="0" eb="2">
      <t>カイゴ</t>
    </rPh>
    <rPh sb="2" eb="4">
      <t>ホケン</t>
    </rPh>
    <rPh sb="4" eb="8">
      <t>ヒホケンシャ</t>
    </rPh>
    <rPh sb="8" eb="10">
      <t>バンゴウ</t>
    </rPh>
    <phoneticPr fontId="30"/>
  </si>
  <si>
    <t>統合宛名番号</t>
    <rPh sb="0" eb="2">
      <t>トウゴウ</t>
    </rPh>
    <rPh sb="2" eb="4">
      <t>アテナ</t>
    </rPh>
    <rPh sb="4" eb="6">
      <t>バンゴウ</t>
    </rPh>
    <phoneticPr fontId="30"/>
  </si>
  <si>
    <t>社会保障番号</t>
    <rPh sb="0" eb="2">
      <t>シャカイ</t>
    </rPh>
    <rPh sb="2" eb="4">
      <t>ホショウ</t>
    </rPh>
    <rPh sb="4" eb="6">
      <t>バンゴウ</t>
    </rPh>
    <phoneticPr fontId="30"/>
  </si>
  <si>
    <t>転居前住所（住所欄）</t>
    <rPh sb="0" eb="2">
      <t>テンキョ</t>
    </rPh>
    <rPh sb="2" eb="3">
      <t>マエ</t>
    </rPh>
    <rPh sb="3" eb="5">
      <t>ジュウショ</t>
    </rPh>
    <rPh sb="6" eb="8">
      <t>ジュウショ</t>
    </rPh>
    <rPh sb="8" eb="9">
      <t>ラン</t>
    </rPh>
    <phoneticPr fontId="32"/>
  </si>
  <si>
    <t>変更前氏名（漢字）</t>
    <rPh sb="0" eb="2">
      <t>ヘンコウ</t>
    </rPh>
    <rPh sb="2" eb="3">
      <t>マエ</t>
    </rPh>
    <rPh sb="3" eb="5">
      <t>シメイ</t>
    </rPh>
    <rPh sb="6" eb="8">
      <t>カンジ</t>
    </rPh>
    <phoneticPr fontId="32"/>
  </si>
  <si>
    <t>通称名（漢字）</t>
    <rPh sb="0" eb="2">
      <t>ツウショウ</t>
    </rPh>
    <rPh sb="2" eb="3">
      <t>メイ</t>
    </rPh>
    <rPh sb="4" eb="6">
      <t>カンジ</t>
    </rPh>
    <phoneticPr fontId="32"/>
  </si>
  <si>
    <t>通称名（カナ）</t>
    <rPh sb="0" eb="2">
      <t>ツウショウ</t>
    </rPh>
    <rPh sb="2" eb="3">
      <t>メイ</t>
    </rPh>
    <phoneticPr fontId="32"/>
  </si>
  <si>
    <t>通称名フラグ</t>
    <rPh sb="0" eb="2">
      <t>ツウショウ</t>
    </rPh>
    <rPh sb="2" eb="3">
      <t>メイ</t>
    </rPh>
    <phoneticPr fontId="32"/>
  </si>
  <si>
    <t>郵便番号</t>
    <rPh sb="0" eb="2">
      <t>ユウビン</t>
    </rPh>
    <rPh sb="2" eb="4">
      <t>バンゴウ</t>
    </rPh>
    <phoneticPr fontId="30"/>
  </si>
  <si>
    <t>住所</t>
    <rPh sb="0" eb="2">
      <t>ジュウショ</t>
    </rPh>
    <phoneticPr fontId="30"/>
  </si>
  <si>
    <t>都道府県ID</t>
    <rPh sb="0" eb="4">
      <t>トドウフケン</t>
    </rPh>
    <phoneticPr fontId="30"/>
  </si>
  <si>
    <t>市区郡町村ID</t>
    <rPh sb="0" eb="2">
      <t>シク</t>
    </rPh>
    <rPh sb="2" eb="3">
      <t>グン</t>
    </rPh>
    <rPh sb="3" eb="4">
      <t>チョウ</t>
    </rPh>
    <rPh sb="4" eb="5">
      <t>ソン</t>
    </rPh>
    <phoneticPr fontId="30"/>
  </si>
  <si>
    <t>行政区画ID</t>
    <rPh sb="0" eb="2">
      <t>ギョウセイ</t>
    </rPh>
    <rPh sb="2" eb="4">
      <t>クカク</t>
    </rPh>
    <phoneticPr fontId="30"/>
  </si>
  <si>
    <t>行政区ID</t>
    <rPh sb="0" eb="3">
      <t>ギョウセイク</t>
    </rPh>
    <phoneticPr fontId="30"/>
  </si>
  <si>
    <t>地区１ID</t>
    <rPh sb="0" eb="2">
      <t>チク</t>
    </rPh>
    <phoneticPr fontId="30"/>
  </si>
  <si>
    <t>地区２ID</t>
    <rPh sb="0" eb="2">
      <t>チク</t>
    </rPh>
    <phoneticPr fontId="30"/>
  </si>
  <si>
    <t>地区３ID</t>
    <rPh sb="0" eb="2">
      <t>チク</t>
    </rPh>
    <phoneticPr fontId="30"/>
  </si>
  <si>
    <t>小学校区ID</t>
    <rPh sb="0" eb="2">
      <t>ショウガク</t>
    </rPh>
    <rPh sb="2" eb="4">
      <t>コウク</t>
    </rPh>
    <phoneticPr fontId="30"/>
  </si>
  <si>
    <t>中学校区ID</t>
    <rPh sb="0" eb="2">
      <t>チュウガク</t>
    </rPh>
    <rPh sb="2" eb="4">
      <t>コウク</t>
    </rPh>
    <phoneticPr fontId="30"/>
  </si>
  <si>
    <t>電話番号</t>
    <rPh sb="0" eb="2">
      <t>デンワ</t>
    </rPh>
    <rPh sb="2" eb="4">
      <t>バンゴウ</t>
    </rPh>
    <phoneticPr fontId="30"/>
  </si>
  <si>
    <t>判定履歴ID</t>
    <rPh sb="0" eb="2">
      <t>ハンテイ</t>
    </rPh>
    <rPh sb="2" eb="4">
      <t>リレキ</t>
    </rPh>
    <phoneticPr fontId="4"/>
  </si>
  <si>
    <t>昨年度_判定履歴ID</t>
    <rPh sb="0" eb="3">
      <t>サクネンド</t>
    </rPh>
    <rPh sb="4" eb="6">
      <t>ハンテイ</t>
    </rPh>
    <rPh sb="6" eb="8">
      <t>リレキ</t>
    </rPh>
    <phoneticPr fontId="4"/>
  </si>
  <si>
    <t>判定済フラグ</t>
    <rPh sb="0" eb="2">
      <t>ハンテイ</t>
    </rPh>
    <rPh sb="2" eb="3">
      <t>ズ</t>
    </rPh>
    <phoneticPr fontId="5"/>
  </si>
  <si>
    <t>健康家族連携フラグ</t>
    <rPh sb="0" eb="2">
      <t>ケンコウ</t>
    </rPh>
    <rPh sb="2" eb="4">
      <t>カゾク</t>
    </rPh>
    <rPh sb="4" eb="6">
      <t>レンケイ</t>
    </rPh>
    <phoneticPr fontId="5"/>
  </si>
  <si>
    <t>既往歴_コード</t>
  </si>
  <si>
    <t>自覚症状_コード</t>
  </si>
  <si>
    <t>他覚症状コード</t>
  </si>
  <si>
    <t>ＨｂＡ１ｃ_ＮＧＳＰ</t>
  </si>
  <si>
    <t>尿蛋白_コード</t>
  </si>
  <si>
    <t>尿潜血_コード</t>
  </si>
  <si>
    <t>尿糖_コード</t>
  </si>
  <si>
    <t>眼底検査_キースワグナー分類_コード</t>
  </si>
  <si>
    <t>眼底検査_シェイエ分類Ｈ_コード</t>
  </si>
  <si>
    <t>眼底検査_シェイエ分類Ｓ_コード</t>
  </si>
  <si>
    <t>眼底検査_ＳＣＯＴＴ分類_コード</t>
  </si>
  <si>
    <t>心電図所見の有無_コード</t>
  </si>
  <si>
    <t>メタボリックシンドローム判定_コード</t>
  </si>
  <si>
    <t>保健指導レベル_コード</t>
  </si>
  <si>
    <t>尿ウロビリ_コード</t>
  </si>
  <si>
    <t>服薬１_血圧_コード</t>
  </si>
  <si>
    <t>服薬２_血糖_コード</t>
  </si>
  <si>
    <t>服薬３_脂質_コード</t>
  </si>
  <si>
    <t>既往歴１_脳血管_コード</t>
  </si>
  <si>
    <t>既往歴２_心血管_コード</t>
  </si>
  <si>
    <t>既往歴３_腎不全_コード</t>
  </si>
  <si>
    <t>貧血_コード</t>
  </si>
  <si>
    <t>喫煙_コード</t>
  </si>
  <si>
    <t>２０歳からの体重変化_コード</t>
  </si>
  <si>
    <t>３０分以上の運動習慣_コード</t>
  </si>
  <si>
    <t>歩行または身体活動_コード</t>
  </si>
  <si>
    <t>歩行速度_コード</t>
  </si>
  <si>
    <t>１年間の体重変化_コード</t>
  </si>
  <si>
    <t>食べ方１_早食い_コード</t>
  </si>
  <si>
    <t>食べ方２_就寝前_コード</t>
  </si>
  <si>
    <t>食べ方３_夜食_コード</t>
  </si>
  <si>
    <t>食習慣_コード</t>
  </si>
  <si>
    <t>飲酒_コード</t>
  </si>
  <si>
    <t>飲酒量_コード</t>
  </si>
  <si>
    <t>睡眠_コード</t>
  </si>
  <si>
    <t>生活習慣の改善_コード</t>
  </si>
  <si>
    <t>保健指導の意識_コード</t>
  </si>
  <si>
    <t>既往歴_糖尿病_コード</t>
  </si>
  <si>
    <t>既往歴_高血圧症_コード</t>
  </si>
  <si>
    <t>既往歴_脂質異常症_コード</t>
  </si>
  <si>
    <t>既往歴_脳卒中_コード</t>
  </si>
  <si>
    <t>既往歴_心臓病_コード</t>
  </si>
  <si>
    <t>既往歴_腎臓病_コード</t>
  </si>
  <si>
    <t>既往歴_急性腎不全_コード</t>
  </si>
  <si>
    <t>既往歴_閉塞性動脈硬化_コード</t>
  </si>
  <si>
    <t>既往歴_腎・尿路結石_コード</t>
  </si>
  <si>
    <t>既往歴_痛風関節炎_コード</t>
  </si>
  <si>
    <t>既往歴_痛風_コード</t>
  </si>
  <si>
    <t>既往歴_高尿酸血症_コード</t>
  </si>
  <si>
    <t>既往歴_肝臓病_コード</t>
  </si>
  <si>
    <t>既往歴_高中性脂肪血症_コード</t>
  </si>
  <si>
    <t>既往歴_低ＨＤＬコレステロール血症_コード</t>
  </si>
  <si>
    <t>既往歴_高ＬＤＬコレステロール血症_コード</t>
  </si>
  <si>
    <t>既往歴_高コレステロール血症_コード</t>
  </si>
  <si>
    <t>既往歴_脳梗塞_コード</t>
  </si>
  <si>
    <t>既往歴_脳出血_コード</t>
  </si>
  <si>
    <t>既往歴_無症候性脳血管疾患_コード</t>
  </si>
  <si>
    <t>既往歴_一過性脳虚血発作_コード</t>
  </si>
  <si>
    <t>既往歴_心筋梗塞・狭心症_コード</t>
  </si>
  <si>
    <t>既往歴_心不全_コード</t>
  </si>
  <si>
    <t>既往歴_大動脈解離_コード</t>
  </si>
  <si>
    <t>既往歴_貧血_コード</t>
  </si>
  <si>
    <t>既往歴_認知機能障害_コード</t>
  </si>
  <si>
    <t>既往歴_精神疾患_コード</t>
  </si>
  <si>
    <t>治療中_糖尿病_コード</t>
  </si>
  <si>
    <t>治療中_高血圧症_コード</t>
  </si>
  <si>
    <t>治療中_脂質異常症_コード</t>
  </si>
  <si>
    <t>治療中_脳卒中_コード</t>
  </si>
  <si>
    <t>治療中_心臓病_コード</t>
  </si>
  <si>
    <t>治療中_腎臓病_コード</t>
  </si>
  <si>
    <t>治療中_急性腎不全_コード</t>
  </si>
  <si>
    <t>治療中_閉塞性動脈硬化_コード</t>
  </si>
  <si>
    <t>治療中_腎・尿路結石_コード</t>
  </si>
  <si>
    <t>治療中_痛風関節炎_コード</t>
  </si>
  <si>
    <t>治療中_痛風_コード</t>
  </si>
  <si>
    <t>治療中_高尿酸血症_コード</t>
  </si>
  <si>
    <t>治療中_肝臓病_コード</t>
  </si>
  <si>
    <t>治療中_高中性脂肪血症_コード</t>
  </si>
  <si>
    <t>治療中_低ＨＤＬコレステロール血症_コード</t>
  </si>
  <si>
    <t>治療中_高ＬＤＬコレステロール血症_コード</t>
  </si>
  <si>
    <t>治療中_高コレステロール血症_コード</t>
  </si>
  <si>
    <t>治療中_脳梗塞_コード</t>
  </si>
  <si>
    <t>治療中_脳出血_コード</t>
  </si>
  <si>
    <t>治療中_無症候性脳血管疾患_コード</t>
  </si>
  <si>
    <t>治療中_一過性脳虚血発作_コード</t>
  </si>
  <si>
    <t>治療中_心筋梗塞・狭心症_コード</t>
  </si>
  <si>
    <t>治療中_心不全_コード</t>
  </si>
  <si>
    <t>治療中_大動脈解離_コード</t>
  </si>
  <si>
    <t>治療中_貧血_コード</t>
  </si>
  <si>
    <t>治療中_認知機能障害_コード</t>
  </si>
  <si>
    <t>治療中_精神疾患_コード</t>
  </si>
  <si>
    <t>治療中_人工透析_コード</t>
  </si>
  <si>
    <t>服薬中_糖尿病_コード</t>
  </si>
  <si>
    <t>服薬中_インスリン_コード</t>
  </si>
  <si>
    <t>服薬中_高血圧症_コード</t>
  </si>
  <si>
    <t>服薬中_脂質異常症_コード</t>
  </si>
  <si>
    <t>服薬中_脳卒中_コード</t>
  </si>
  <si>
    <t>服薬中_心臓病_コード</t>
  </si>
  <si>
    <t>服薬中_腎臓病_コード</t>
  </si>
  <si>
    <t>服薬中_急性腎不全_コード</t>
  </si>
  <si>
    <t>服薬中_閉塞性動脈硬化_コード</t>
  </si>
  <si>
    <t>服薬中_腎・尿路結石_コード</t>
  </si>
  <si>
    <t>服薬中_痛風関節炎_コード</t>
  </si>
  <si>
    <t>服薬中_痛風_コード</t>
  </si>
  <si>
    <t>服薬中_高尿酸血症_コード</t>
  </si>
  <si>
    <t>服薬中_肝臓病_コード</t>
  </si>
  <si>
    <t>服薬中_高中性脂肪血症_コード</t>
  </si>
  <si>
    <t>服薬中_低ＨＤＬコレステロール血症_コード</t>
  </si>
  <si>
    <t>服薬中_高ＬＤＬコレステロール血症_コード</t>
  </si>
  <si>
    <t>服薬中_高コレステロール血症_コード</t>
  </si>
  <si>
    <t>服薬中_脳梗塞_コード</t>
  </si>
  <si>
    <t>服薬中_脳出血_コード</t>
  </si>
  <si>
    <t>服薬中_無症候性脳血管疾患_コード</t>
  </si>
  <si>
    <t>服薬中_一過性脳虚血発作_コード</t>
  </si>
  <si>
    <t>服薬中_心筋梗塞・狭心症_コード</t>
  </si>
  <si>
    <t>服薬中_心不全_コード</t>
  </si>
  <si>
    <t>服薬中_大動脈解離_コード</t>
  </si>
  <si>
    <t>服薬中_貧血_コード</t>
  </si>
  <si>
    <t>服薬中_認知機能障害_コード</t>
  </si>
  <si>
    <t>服薬中_精神疾患_コード</t>
  </si>
  <si>
    <t>家族歴_糖尿病_コード</t>
  </si>
  <si>
    <t>家族歴_高血圧症_コード</t>
  </si>
  <si>
    <t>家族歴_脂質異常症_コード</t>
  </si>
  <si>
    <t>家族歴_脳卒中_コード</t>
  </si>
  <si>
    <t>家族歴_心臓病_コード</t>
  </si>
  <si>
    <t>家族歴_腎臓病_コード</t>
  </si>
  <si>
    <t>家族歴_急性腎不全_コード</t>
  </si>
  <si>
    <t>家族歴_閉塞性動脈硬化_コード</t>
  </si>
  <si>
    <t>家族歴_腎・尿路結石_コード</t>
  </si>
  <si>
    <t>家族歴_痛風関節炎_コード</t>
  </si>
  <si>
    <t>家族歴_痛風_コード</t>
  </si>
  <si>
    <t>家族歴_高尿酸血症_コード</t>
  </si>
  <si>
    <t>家族歴_肝臓病_コード</t>
  </si>
  <si>
    <t>家族歴_高中性脂肪血症_コード</t>
  </si>
  <si>
    <t>家族歴_低ＨＤＬコレステロール血症_コード</t>
  </si>
  <si>
    <t>家族歴_高ＬＤＬコレステロール血症_コード</t>
  </si>
  <si>
    <t>家族歴_高コレステロール血症_コード</t>
  </si>
  <si>
    <t>家族歴_脳梗塞_コード</t>
  </si>
  <si>
    <t>家族歴_脳出血_コード</t>
  </si>
  <si>
    <t>家族歴_無症候性脳血管疾患_コード</t>
  </si>
  <si>
    <t>家族歴_一過性脳虚血発作_コード</t>
  </si>
  <si>
    <t>家族歴_心筋梗塞・狭心症_コード</t>
  </si>
  <si>
    <t>家族歴_心不全_コード</t>
  </si>
  <si>
    <t>家族歴_大動脈解離_コード</t>
  </si>
  <si>
    <t>家族歴_貧血_コード</t>
  </si>
  <si>
    <t>家族歴_認知機能障害_コード</t>
  </si>
  <si>
    <t>家族歴_精神疾患_コード</t>
  </si>
  <si>
    <t>家族歴_（若）心筋梗塞・狭心症_コード</t>
  </si>
  <si>
    <t>自覚症状有無_コード</t>
  </si>
  <si>
    <t>低出生有無_コード</t>
  </si>
  <si>
    <t>蛋白尿有無_コード</t>
  </si>
  <si>
    <t>血尿有無_コード</t>
  </si>
  <si>
    <t>腎臓奇形有無_コード</t>
  </si>
  <si>
    <t>胃・十二指腸手術有無_コード</t>
  </si>
  <si>
    <t>妊娠時_尿糖_コード</t>
  </si>
  <si>
    <t>妊娠時_高血圧_コード</t>
  </si>
  <si>
    <t>妊娠中_コード</t>
  </si>
  <si>
    <t>間歇性跛行有無_コード</t>
  </si>
  <si>
    <t>頚部プラーク有無_コード</t>
  </si>
  <si>
    <t>階層化_ステップ１_コード</t>
  </si>
  <si>
    <t>階層化_ステップ２_血糖_コード</t>
  </si>
  <si>
    <t>階層化_ステップ２_脂質_コード</t>
  </si>
  <si>
    <t>階層化_ステップ２_血圧_コード</t>
  </si>
  <si>
    <t>階層化_ステップ２_喫煙_コード</t>
  </si>
  <si>
    <t>階層化_ステップ３_コード</t>
  </si>
  <si>
    <t>階層化_ステップ４_前期高齢者_コード</t>
  </si>
  <si>
    <t>階層化_ステップ４_治療中_コード</t>
  </si>
  <si>
    <t>階層化_結果</t>
    <rPh sb="0" eb="3">
      <t>カイソウカ</t>
    </rPh>
    <rPh sb="4" eb="6">
      <t>ケッカ</t>
    </rPh>
    <phoneticPr fontId="13"/>
  </si>
  <si>
    <t>階層化_判定値_血糖_コード</t>
  </si>
  <si>
    <t>階層化_判定値_血圧_コード</t>
  </si>
  <si>
    <t>階層化_判定値_脂質_コード</t>
  </si>
  <si>
    <t>階層化_判定値_肝機能_コード</t>
  </si>
  <si>
    <t>階層化_判定値_貧血_コード</t>
  </si>
  <si>
    <t>階層化_服薬で情報提供_コード</t>
  </si>
  <si>
    <t>階層化_６－１０該当</t>
  </si>
  <si>
    <t>危険因子_収縮期血圧判定_コード</t>
  </si>
  <si>
    <t>危険因子_収縮期血圧判定</t>
  </si>
  <si>
    <t>危険因子_拡張期血圧判定_コード</t>
  </si>
  <si>
    <t>危険因子_拡張期血圧判定</t>
  </si>
  <si>
    <t>危険因子_ＡＳＴ判定_コード</t>
  </si>
  <si>
    <t>危険因子_ＡＳＴ判定</t>
  </si>
  <si>
    <t>危険因子_ＡＬＴ判定_コード</t>
  </si>
  <si>
    <t>危険因子_ＡＬＴ判定</t>
  </si>
  <si>
    <t>危険因子_γ－ＧＴ判定_コード</t>
  </si>
  <si>
    <t>危険因子_γ－ＧＴ判定</t>
  </si>
  <si>
    <t>危険因子_総コレステロール判定_コード</t>
  </si>
  <si>
    <t>危険因子_総コレステロール判定</t>
  </si>
  <si>
    <t>危険因子_ＬＤＬコレステロール判定_コード</t>
  </si>
  <si>
    <t>危険因子_ＬＤＬコレステロール判定</t>
  </si>
  <si>
    <t>危険因子_ＨＤＬコレステロール判定_コード</t>
  </si>
  <si>
    <t>危険因子_ＨＤＬコレステロール判定</t>
  </si>
  <si>
    <t>危険因子_中性脂肪判定_コード</t>
  </si>
  <si>
    <t>危険因子_血糖判定項目</t>
    <rPh sb="9" eb="11">
      <t>コウモク</t>
    </rPh>
    <phoneticPr fontId="13"/>
  </si>
  <si>
    <t>危険因子_血糖判定_コード</t>
  </si>
  <si>
    <t>危険因子_血糖判定</t>
  </si>
  <si>
    <t>危険因子_ＨｂＡ１ｃ判定_コード</t>
  </si>
  <si>
    <t>危険因子_ＨｂＡ１ｃ判定</t>
  </si>
  <si>
    <t>危険因子_腹囲判定_コード</t>
  </si>
  <si>
    <t>危険因子_ＢＭＩ判定_コード</t>
  </si>
  <si>
    <t>危険因子_ＢＭＩ判定</t>
  </si>
  <si>
    <t>危険因子_尿酸判定_コード</t>
  </si>
  <si>
    <t>危険因子_尿酸判定</t>
  </si>
  <si>
    <t>危険因子_糖負荷_ＨｂＡ１ｃ判定_コード</t>
  </si>
  <si>
    <t>危険因子_クレアチニン判定_コード</t>
  </si>
  <si>
    <t>危険因子_尿蛋白判定_コード</t>
  </si>
  <si>
    <t>危険因子_尿潜血判定_コード</t>
  </si>
  <si>
    <t>危険因子_微量アルブミン尿判定_コード</t>
  </si>
  <si>
    <t>危険因子_眼底ＫＷ分類判定_コード</t>
  </si>
  <si>
    <t>危険因子_眼底Ｈ判定_コード</t>
  </si>
  <si>
    <t>危険因子_眼底Ｓ判定_コード</t>
  </si>
  <si>
    <t>危険因子_尿糖判定_コード</t>
  </si>
  <si>
    <t>危険因子_体脂肪率判定_コード</t>
  </si>
  <si>
    <t>危険因子_ヘマトクリット判定_コード</t>
  </si>
  <si>
    <t>危険因子_血色素判定_コード</t>
  </si>
  <si>
    <t>危険因子_赤血球判定_コード</t>
  </si>
  <si>
    <t>危険因子_総蛋白判定_コード</t>
  </si>
  <si>
    <t>危険因子_血清アルブミン判定_コード</t>
  </si>
  <si>
    <t>危険因子_ｅＧＦＲ判定_コード</t>
  </si>
  <si>
    <t>危険因子_階層化判定_コード</t>
  </si>
  <si>
    <t>危険因子_メタボリック判定_コード</t>
  </si>
  <si>
    <t>危険因子_血圧分類判定_コード</t>
  </si>
  <si>
    <t>危険因子_収縮期高血圧分類判定_コード</t>
  </si>
  <si>
    <t>危険因子_脳心血管リスク判定_コード</t>
  </si>
  <si>
    <t>危険因子_脳心血管_リスク層判定_コード</t>
  </si>
  <si>
    <t>危険因子_総コレ_条件１_コード</t>
  </si>
  <si>
    <t>危険因子_総コレ_条件２_コード</t>
  </si>
  <si>
    <t>危険因子_総コレ_条件３_コード</t>
  </si>
  <si>
    <t>危険因子_総コレ_条件４_コード</t>
  </si>
  <si>
    <t>危険因子_総コレ_条件５_コード</t>
  </si>
  <si>
    <t>危険因子_総コレ_条件６_コード</t>
  </si>
  <si>
    <t>危険因子_総コレ_条件７_コード</t>
  </si>
  <si>
    <t>危険因子_尿酸_条件１_コード</t>
  </si>
  <si>
    <t>危険因子_尿酸_条件２_コード</t>
  </si>
  <si>
    <t>危険因子_尿酸_条件３_コード</t>
  </si>
  <si>
    <t>危険因子_尿酸_条件４_コード</t>
  </si>
  <si>
    <t>危険因子_尿酸_条件５_コード</t>
  </si>
  <si>
    <t>危険因子_尿酸_条件６_コード</t>
  </si>
  <si>
    <t>メタボ_判定結果</t>
    <rPh sb="4" eb="6">
      <t>ハンテイ</t>
    </rPh>
    <rPh sb="6" eb="8">
      <t>ケッカ</t>
    </rPh>
    <phoneticPr fontId="13"/>
  </si>
  <si>
    <t>メタボ_内臓脂肪_コード</t>
  </si>
  <si>
    <t>メタボ_脂質_コード</t>
  </si>
  <si>
    <t>メタボ_血圧_コード</t>
  </si>
  <si>
    <t>メタボ_血糖_コード</t>
  </si>
  <si>
    <t>メタボ_腹囲のみ_コード</t>
  </si>
  <si>
    <t>冠動脈_目標値_ＬＤＬ_超過_コード</t>
  </si>
  <si>
    <t>冠動脈_既往_コード</t>
  </si>
  <si>
    <t>冠動脈_因子_高血圧_コード</t>
  </si>
  <si>
    <t>冠動脈_因子_喫煙_コード</t>
  </si>
  <si>
    <t>冠動脈_因子_低ＨＤＬ_コード</t>
  </si>
  <si>
    <t>冠動脈_因子_家族歴_コード</t>
  </si>
  <si>
    <t>冠動脈_因子_耐糖能異常_コード</t>
  </si>
  <si>
    <t>腎機能_ステージ_コード</t>
  </si>
  <si>
    <t>腎機能_腎専門医紹介_コード</t>
  </si>
  <si>
    <t>血圧_分類</t>
  </si>
  <si>
    <t>血圧_収縮期高血圧分類</t>
  </si>
  <si>
    <t>脳心血管_リスク判定</t>
  </si>
  <si>
    <t>脳心血管_リスク層</t>
  </si>
  <si>
    <t>脳心血管_年齢_コード</t>
  </si>
  <si>
    <t>脳心血管_喫煙_コード</t>
  </si>
  <si>
    <t>脳心血管_脂質異常症_コード</t>
  </si>
  <si>
    <t>脳心血管_肥満_コード</t>
  </si>
  <si>
    <t>脳心血管_若年心血管病家族歴_コード</t>
  </si>
  <si>
    <t>脳心血管_メタボ_コード</t>
  </si>
  <si>
    <t>脳心血管_糖尿病_コード</t>
  </si>
  <si>
    <t>脳心血管_ＣＫＤ_コード</t>
  </si>
  <si>
    <t>脳心血管_臓器障害_脳_コード</t>
  </si>
  <si>
    <t>脳心血管_臓器障害_心臓_コード</t>
  </si>
  <si>
    <t>脳心血管_臓器障害_腎臓_コード</t>
  </si>
  <si>
    <t>脳心血管_臓器障害_血管_コード</t>
  </si>
  <si>
    <t>脳心血管_臓器障害_眼底_コード</t>
  </si>
  <si>
    <t>脳心血管_降圧目標値オーバー_コード</t>
  </si>
  <si>
    <t>コース見出し</t>
  </si>
  <si>
    <t>目標腹囲</t>
    <rPh sb="0" eb="2">
      <t>モクヒョウ</t>
    </rPh>
    <rPh sb="2" eb="4">
      <t>フクイ</t>
    </rPh>
    <phoneticPr fontId="46"/>
  </si>
  <si>
    <t>目標体重</t>
    <rPh sb="0" eb="2">
      <t>モクヒョウ</t>
    </rPh>
    <rPh sb="2" eb="4">
      <t>タイジュウ</t>
    </rPh>
    <phoneticPr fontId="46"/>
  </si>
  <si>
    <t>目標収縮期血圧</t>
    <rPh sb="0" eb="2">
      <t>モクヒョウ</t>
    </rPh>
    <phoneticPr fontId="5"/>
  </si>
  <si>
    <t>目標拡張期血圧</t>
    <rPh sb="0" eb="2">
      <t>モクヒョウ</t>
    </rPh>
    <phoneticPr fontId="5"/>
  </si>
  <si>
    <t>削減目標</t>
    <rPh sb="0" eb="2">
      <t>サクゲン</t>
    </rPh>
    <rPh sb="2" eb="4">
      <t>モクヒョウ</t>
    </rPh>
    <phoneticPr fontId="46"/>
  </si>
  <si>
    <t>運動UP目標</t>
    <rPh sb="0" eb="2">
      <t>ウンドウ</t>
    </rPh>
    <rPh sb="4" eb="6">
      <t>モクヒョウ</t>
    </rPh>
    <phoneticPr fontId="46"/>
  </si>
  <si>
    <t>食事Down目標</t>
    <rPh sb="0" eb="2">
      <t>ショクジ</t>
    </rPh>
    <rPh sb="6" eb="8">
      <t>モクヒョウ</t>
    </rPh>
    <phoneticPr fontId="46"/>
  </si>
  <si>
    <t>行動目標</t>
    <rPh sb="0" eb="2">
      <t>コウドウ</t>
    </rPh>
    <rPh sb="2" eb="4">
      <t>モクヒョウ</t>
    </rPh>
    <phoneticPr fontId="46"/>
  </si>
  <si>
    <t>行動変容ステージ_コード</t>
  </si>
  <si>
    <t>中断事由_コード</t>
  </si>
  <si>
    <t>保健指導_支援レベル_コード</t>
  </si>
  <si>
    <t>保健指導_実施時点</t>
  </si>
  <si>
    <t>保健指導_対象者_コード</t>
  </si>
  <si>
    <t>04治療中表示設定</t>
    <phoneticPr fontId="31"/>
  </si>
  <si>
    <t>04連絡欄</t>
    <phoneticPr fontId="31"/>
  </si>
  <si>
    <t>日付型フラグ</t>
    <rPh sb="0" eb="2">
      <t>ヒヅケ</t>
    </rPh>
    <rPh sb="2" eb="3">
      <t>ガタ</t>
    </rPh>
    <phoneticPr fontId="1"/>
  </si>
  <si>
    <t>採血時間(食後)_コード</t>
  </si>
  <si>
    <t>生理中_コード</t>
  </si>
  <si>
    <t>[ken_kenshin_id]</t>
  </si>
  <si>
    <t>[ken_kioreki_cd]</t>
  </si>
  <si>
    <t>[ken_jikaku_cd]</t>
  </si>
  <si>
    <t>[ken_takaku_cd]</t>
  </si>
  <si>
    <t>[ken_saiketsu]</t>
  </si>
  <si>
    <t>[ken_so_core]</t>
  </si>
  <si>
    <t>[ken_ast]</t>
  </si>
  <si>
    <t>[ken_alt]</t>
  </si>
  <si>
    <t>[ken_r_gt]</t>
  </si>
  <si>
    <t>[ken_hba1c]</t>
  </si>
  <si>
    <t>[ken_hemoglobin]</t>
  </si>
  <si>
    <t>[ken_sekkekyu]</t>
  </si>
  <si>
    <t>[ken_nyo_tanpaku_cd]</t>
  </si>
  <si>
    <t>[ken_nyo_kessen_cd]</t>
  </si>
  <si>
    <t>[ken_nyo_tou_cd]</t>
  </si>
  <si>
    <t>[ken_nyo_tou]</t>
  </si>
  <si>
    <t>[ken_creatinine]</t>
  </si>
  <si>
    <t>[ken_gan_keith_wagener_cd]</t>
  </si>
  <si>
    <t>[ken_gan_scheie_s_cd]</t>
  </si>
  <si>
    <t>[ken_gan_scott_cd]</t>
  </si>
  <si>
    <t>[ken_gan_etc_sho]</t>
  </si>
  <si>
    <t>[ken_shin_sho_umu_cd]</t>
  </si>
  <si>
    <t>[ken_metabo_hantei_cd]</t>
  </si>
  <si>
    <t>[ken_hoken_lvl_cd]</t>
  </si>
  <si>
    <t>[ken_urobili_cd]</t>
  </si>
  <si>
    <t>[ken_biko1]</t>
  </si>
  <si>
    <t>[mon_fuku_ketsu_cd]</t>
  </si>
  <si>
    <t>[mon_fuku_ketsu]</t>
  </si>
  <si>
    <t>[mon_fuku_keto_cd]</t>
  </si>
  <si>
    <t>[mon_fuku_keto]</t>
  </si>
  <si>
    <t>[mon_fuku_shishitsu]</t>
  </si>
  <si>
    <t>[mon_kio1_nou_cd]</t>
  </si>
  <si>
    <t>[mon_kio2_sin_cd]</t>
  </si>
  <si>
    <t>[mon_kio3_jin_cd]</t>
  </si>
  <si>
    <t>[mon_hinketsu_cd]</t>
  </si>
  <si>
    <t>[mon_smoking_cd]</t>
  </si>
  <si>
    <t>[mon_smoking]</t>
  </si>
  <si>
    <t>[mon_wgtchg_from_20age_cd]</t>
  </si>
  <si>
    <t>[mon_30m_undo_cd]</t>
  </si>
  <si>
    <t>[mon_hoko_shintai_cd]</t>
  </si>
  <si>
    <t>[mon_hoko_sokudo_cd]</t>
  </si>
  <si>
    <t>[mon_1y_wgt_cd]</t>
  </si>
  <si>
    <t>[mon_eat1_cd]</t>
  </si>
  <si>
    <t>[mon_eat2_cd]</t>
  </si>
  <si>
    <t>[mon_eat3_cd]</t>
  </si>
  <si>
    <t>[mon_shokushukan_cd]</t>
  </si>
  <si>
    <t>[mon_inshu_cd]</t>
  </si>
  <si>
    <t>[mon_inshu_ryo_cd]</t>
  </si>
  <si>
    <t>[mon_suimin_cd]</t>
  </si>
  <si>
    <t>[mon_life_chg_cd]</t>
  </si>
  <si>
    <t>[mon_hoken_ishiki_cd]</t>
  </si>
  <si>
    <t>[mon_kio_tonyo_cd]</t>
  </si>
  <si>
    <t>[mon_kio_kouketsu_cd]</t>
  </si>
  <si>
    <t>[mon_kio_shishitsu_cd]</t>
  </si>
  <si>
    <t>[mon_kio_nosocchu_cd]</t>
  </si>
  <si>
    <t>[mon_kio_shinzo_cd]</t>
  </si>
  <si>
    <t>[mon_kio_jinzo_cd]</t>
  </si>
  <si>
    <t>[mon_kio_jinfuzen_cd]</t>
  </si>
  <si>
    <t>[mon_kio_domyaku_cd]</t>
  </si>
  <si>
    <t>[mon_kio_kesseki_cd]</t>
  </si>
  <si>
    <t>[mon_kio_tsuufu_kansetsu_cd]</t>
  </si>
  <si>
    <t>[mon_kio_tsuufu_cd]</t>
  </si>
  <si>
    <t>[mon_kio_konyosan_cd]</t>
  </si>
  <si>
    <t>[mon_kio_kanzo_cd]</t>
  </si>
  <si>
    <t>[mon_kio_kouchuseishi_cd]</t>
  </si>
  <si>
    <t>[mon_kio_low_core_cd]</t>
  </si>
  <si>
    <t>[mon_kio_hldl_core_cd]</t>
  </si>
  <si>
    <t>[mon_kio_hight_core_cd]</t>
  </si>
  <si>
    <t>[mon_kio_nokousoku_cd]</t>
  </si>
  <si>
    <t>[mon_kio_noshuketsu_cd]</t>
  </si>
  <si>
    <t>[mon_kio_noukekkan_cd]</t>
  </si>
  <si>
    <t>[mon_kio_ikasei_cd]</t>
  </si>
  <si>
    <t>[mon_kio_shinkin_cd]</t>
  </si>
  <si>
    <t>[mon_kio_shinfuzen_cd]</t>
  </si>
  <si>
    <t>[mon_kio_kairi_cd]</t>
  </si>
  <si>
    <t>[mon_kio_hinketsu_cd]</t>
  </si>
  <si>
    <t>[mon_kio_ninchi_cd]</t>
  </si>
  <si>
    <t>[mon_kio_seishin_cd]</t>
  </si>
  <si>
    <t>[mon_crc_tonyo_cd]</t>
  </si>
  <si>
    <t>[mon_crc_kouketsu_cd]</t>
  </si>
  <si>
    <t>[mon_crc_shishitsu_cd]</t>
  </si>
  <si>
    <t>[mon_crc_nosocchu_cd]</t>
  </si>
  <si>
    <t>[mon_crc_shinzo_cd]</t>
  </si>
  <si>
    <t>[mon_crc_jinzo_cd]</t>
  </si>
  <si>
    <t>[mon_crc_jinfuzen_cd]</t>
  </si>
  <si>
    <t>[mon_crc_domyaku_cd]</t>
  </si>
  <si>
    <t>[mon_crc_kesseki_cd]</t>
  </si>
  <si>
    <t>[mon_crc_tsuufu_kansetsu_cd]</t>
  </si>
  <si>
    <t>[mon_crc_tsuufu_cd]</t>
  </si>
  <si>
    <t>[mon_crc_konyosan_cd]</t>
  </si>
  <si>
    <t>[mon_crc_kanzo_cd]</t>
  </si>
  <si>
    <t>[mon_crc_kouchuseishi_cd]</t>
  </si>
  <si>
    <t>[mon_crc_low_core_cd]</t>
  </si>
  <si>
    <t>[mon_crc_hldl_core_cd]</t>
  </si>
  <si>
    <t>[mon_crc_hight_core_cd]</t>
  </si>
  <si>
    <t>[mon_crc_nokousoku_cd]</t>
  </si>
  <si>
    <t>[mon_crc_noshuketsu_cd]</t>
  </si>
  <si>
    <t>[mon_crc_noukekkan_cd]</t>
  </si>
  <si>
    <t>[mon_crc_ikasei_cd]</t>
  </si>
  <si>
    <t>[mon_crc_shinkin_cd]</t>
  </si>
  <si>
    <t>[mon_crc_shinfuzen_cd]</t>
  </si>
  <si>
    <t>[mon_crc_kairi_cd]</t>
  </si>
  <si>
    <t>[mon_crc_hinketsu_cd]</t>
  </si>
  <si>
    <t>[mon_crc_ninchi_cd]</t>
  </si>
  <si>
    <t>[mon_crc_seishin_cd]</t>
  </si>
  <si>
    <t>[mon_crc_toseki_cd]</t>
  </si>
  <si>
    <t>[mon_fyc_tonyo_cd]</t>
  </si>
  <si>
    <t>[mon_fyc_insu_cd]</t>
  </si>
  <si>
    <t>[mon_fyc_kouketsu_cd]</t>
  </si>
  <si>
    <t>[mon_fyc_shishitsu_cd]</t>
  </si>
  <si>
    <t>[mon_fyc_nosocchu_cd]</t>
  </si>
  <si>
    <t>[mon_fyc_shinzo_cd]</t>
  </si>
  <si>
    <t>[mon_fyc_jinzo_cd]</t>
  </si>
  <si>
    <t>[mon_fyc_jinfuzen_cd]</t>
  </si>
  <si>
    <t>[mon_fyc_domyaku_cd]</t>
  </si>
  <si>
    <t>[mon_fyc_kesseki_cd]</t>
  </si>
  <si>
    <t>[mon_fyc_tsuufu_kansetsu_cd]</t>
  </si>
  <si>
    <t>[mon_fyc_tsuufu_cd]</t>
  </si>
  <si>
    <t>[mon_fyc_konyosan_cd]</t>
  </si>
  <si>
    <t>[mon_fyc_kanzo_cd]</t>
  </si>
  <si>
    <t>[mon_fyc_kouchuseishi_cd]</t>
  </si>
  <si>
    <t>[mon_fyc_low_core_cd]</t>
  </si>
  <si>
    <t>[mon_fyc_hldl_core_cd]</t>
  </si>
  <si>
    <t>[mon_fyc_hight_core_cd]</t>
  </si>
  <si>
    <t>[mon_fyc_nokousoku_cd]</t>
  </si>
  <si>
    <t>[mon_fyc_noshuketsu_cd]</t>
  </si>
  <si>
    <t>[mon_fyc_noukekkan_cd]</t>
  </si>
  <si>
    <t>[mon_fyc_ikasei_cd]</t>
  </si>
  <si>
    <t>[mon_fyc_shinkin_cd]</t>
  </si>
  <si>
    <t>[mon_fyc_shinfuzen_cd]</t>
  </si>
  <si>
    <t>[mon_fyc_kairi_cd]</t>
  </si>
  <si>
    <t>[mon_fyc_hinketsu_cd]</t>
  </si>
  <si>
    <t>[mon_fyc_ninchi_cd]</t>
  </si>
  <si>
    <t>[mon_fyc_seishin_cd]</t>
  </si>
  <si>
    <t>[mon_kzk_tonyo_cd]</t>
  </si>
  <si>
    <t>[mon_kzk_kouketsu_cd]</t>
  </si>
  <si>
    <t>[mon_kzk_shishitsu_cd]</t>
  </si>
  <si>
    <t>[mon_kzk_nosocchu_cd]</t>
  </si>
  <si>
    <t>[mon_kzk_shinzo_cd]</t>
  </si>
  <si>
    <t>[mon_kzk_jinzo_cd]</t>
  </si>
  <si>
    <t>[mon_kzk_jinfuzen_cd]</t>
  </si>
  <si>
    <t>[mon_kzk_domyaku_cd]</t>
  </si>
  <si>
    <t>[mon_kzk_kesseki_cd]</t>
  </si>
  <si>
    <t>[mon_kzk_tsuufu_kansetsu_cd]</t>
  </si>
  <si>
    <t>[mon_kzk_tsuufu_cd]</t>
  </si>
  <si>
    <t>[mon_kzk_konyosan_cd]</t>
  </si>
  <si>
    <t>[mon_kzk_kanzo_cd]</t>
  </si>
  <si>
    <t>[mon_kzk_kouchuseishi_cd]</t>
  </si>
  <si>
    <t>[mon_kzk_low_core_cd]</t>
  </si>
  <si>
    <t>[mon_kzk_hldl_core_cd]</t>
  </si>
  <si>
    <t>[mon_kzk_hight_core_cd]</t>
  </si>
  <si>
    <t>[mon_kzk_nokousoku_cd]</t>
  </si>
  <si>
    <t>[mon_kzk_noshuketsu_cd]</t>
  </si>
  <si>
    <t>[mon_kzk_noukekkan_cd]</t>
  </si>
  <si>
    <t>[mon_kzk_ikasei_cd]</t>
  </si>
  <si>
    <t>[mon_kzk_shinkin_cd]</t>
  </si>
  <si>
    <t>[mon_kzk_shinfuzen_cd]</t>
  </si>
  <si>
    <t>[mon_kzk_kairi_cd]</t>
  </si>
  <si>
    <t>[mon_kzk_hinketsu_cd]</t>
  </si>
  <si>
    <t>[mon_kzk_ninchi_cd]</t>
  </si>
  <si>
    <t>[mon_kzk_seishin_cd]</t>
  </si>
  <si>
    <t>[mon_kzk_jakunen_shin_cd]</t>
  </si>
  <si>
    <t>[mon_jikaku_umu_cd]</t>
  </si>
  <si>
    <t>[mon_teishusei_umu_cd]</t>
  </si>
  <si>
    <t>[mon_tanpaku_umu_cd]</t>
  </si>
  <si>
    <t>[mon_ketsunyo_umu_cd]</t>
  </si>
  <si>
    <t>[mon_12shicho_umu_cd]</t>
  </si>
  <si>
    <t>[mon_ninshin_nyo_cd]</t>
  </si>
  <si>
    <t>[mon_ninshin_kou_cd]</t>
  </si>
  <si>
    <t>[mon_ninshin_now_cd]</t>
  </si>
  <si>
    <t>[mon_seiri_now_cd]</t>
  </si>
  <si>
    <t>[mon_seiri_now]</t>
  </si>
  <si>
    <t>[mya_kanketsu_umu_cd]</t>
  </si>
  <si>
    <t>[kai_step1_cd]</t>
  </si>
  <si>
    <t>[kai_step2_kt_cd]</t>
  </si>
  <si>
    <t>[kai_step2_sh_cd]</t>
  </si>
  <si>
    <t>[kai_step2_ka_cd]</t>
  </si>
  <si>
    <t>[kai_step2_sm_cd]</t>
  </si>
  <si>
    <t>[kai_step3_cd]</t>
  </si>
  <si>
    <t>[kai_step4_zenki_cd]</t>
  </si>
  <si>
    <t>[kai_step4_chiryo_cd]</t>
  </si>
  <si>
    <t>[kai_kekka]</t>
  </si>
  <si>
    <t>[kai_han_kt_cd]</t>
  </si>
  <si>
    <t>[kai_han_ka_cd]</t>
  </si>
  <si>
    <t>[kai_han_sh_cd]</t>
  </si>
  <si>
    <t>[kai_han_kn_cd]</t>
  </si>
  <si>
    <t>[kai_han_hn_cd]</t>
  </si>
  <si>
    <t>[kai_fukuyaku_cd]</t>
  </si>
  <si>
    <t>[kai_6_10gaito]</t>
  </si>
  <si>
    <t>[hki_shu_ketsu_jg]</t>
  </si>
  <si>
    <t>[hki_kaku_ketsu_jg]</t>
  </si>
  <si>
    <t>[hki_ast_jg]</t>
  </si>
  <si>
    <t>[hki_alt_jg]</t>
  </si>
  <si>
    <t>[hki_r_gt_jg]</t>
  </si>
  <si>
    <t>[hki_so_core_jg]</t>
  </si>
  <si>
    <t>[hki_ldl_core_jg]</t>
  </si>
  <si>
    <t>[hki_hdl_core_jg]</t>
  </si>
  <si>
    <t>[hki_chusei_jg]</t>
  </si>
  <si>
    <t>[hki_ketto_jg]</t>
  </si>
  <si>
    <t>[hki_hba1c_jg]</t>
  </si>
  <si>
    <t>[hki_fukui_jg]</t>
  </si>
  <si>
    <t>[hki_bmi_jg]</t>
  </si>
  <si>
    <t>[hki_nyosan_jg]</t>
  </si>
  <si>
    <t>[hki_tofuka_hba1c_jg]</t>
  </si>
  <si>
    <t>[hki_creatinine_jg]</t>
  </si>
  <si>
    <t>[hki_nyo_tanpaku_jg]</t>
  </si>
  <si>
    <t>[hki_nyo_kessen_jg]</t>
  </si>
  <si>
    <t>[hki_albumin_jg]</t>
  </si>
  <si>
    <t>[hki_gan_kw_jg]</t>
  </si>
  <si>
    <t>[hki_gan_h_jg]</t>
  </si>
  <si>
    <t>[hki_gan_s_jg]</t>
  </si>
  <si>
    <t>[hki_nyo_tou_jg]</t>
  </si>
  <si>
    <t>[hki_taishibo_jg]</t>
  </si>
  <si>
    <t>[hki_hematocrit_jg]</t>
  </si>
  <si>
    <t>[hki_hemoglobin_jg]</t>
  </si>
  <si>
    <t>[hki_sekkekyu_jg]</t>
  </si>
  <si>
    <t>[hki_sotanpaku_jg]</t>
  </si>
  <si>
    <t>[hki_kese_albumin_jg]</t>
  </si>
  <si>
    <t>[hki_egfr_jg]</t>
  </si>
  <si>
    <t>[hki_kaisoka_jg]</t>
  </si>
  <si>
    <t>[hki_metabo_jg]</t>
  </si>
  <si>
    <t>[hki_so_core_jk1_cd]</t>
  </si>
  <si>
    <t>[hki_so_core_jk2_cd]</t>
  </si>
  <si>
    <t>[hki_so_core_jk3_cd]</t>
  </si>
  <si>
    <t>[hki_so_core_jk4_cd]</t>
  </si>
  <si>
    <t>[hki_so_core_jk5_cd]</t>
  </si>
  <si>
    <t>[hki_so_core_jk6_cd]</t>
  </si>
  <si>
    <t>[hki_so_core_jk7_cd]</t>
  </si>
  <si>
    <t>[hki_nyosan_jk1_cd]</t>
  </si>
  <si>
    <t>[hki_nyosan_jk2_cd]</t>
  </si>
  <si>
    <t>[hki_nyosan_jk3_cd]</t>
  </si>
  <si>
    <t>[hki_nyosan_jk4_cd]</t>
  </si>
  <si>
    <t>[hki_nyosan_jk5_cd]</t>
  </si>
  <si>
    <t>[hki_nyosan_jk6_cd]</t>
  </si>
  <si>
    <t>[met_hantei_kekka]</t>
  </si>
  <si>
    <t>[met_naizo_cd]</t>
  </si>
  <si>
    <t>[met_shishitsu_cd]</t>
  </si>
  <si>
    <t>[met_ketsuatsu_cd]</t>
  </si>
  <si>
    <t>[met_keto_cd]</t>
  </si>
  <si>
    <t>[met_fukui_cd]</t>
  </si>
  <si>
    <t>[hkd_kiou_cd]</t>
  </si>
  <si>
    <t>[hkd_koketsu_cd]</t>
  </si>
  <si>
    <t>[hkd_smoking_cd]</t>
  </si>
  <si>
    <t>[hkd_low_hdl_cd]</t>
  </si>
  <si>
    <t>[hkd_kazokureki_cd]</t>
  </si>
  <si>
    <t>[hkd_taitou_cd]</t>
  </si>
  <si>
    <t>[hjn_egfr]</t>
  </si>
  <si>
    <t>[hjn_stage_cd]</t>
  </si>
  <si>
    <t>[hjn_senmon_cd]</t>
  </si>
  <si>
    <t>[hno_risk_hantei_cd]</t>
  </si>
  <si>
    <t>[hno_risk_ly]</t>
  </si>
  <si>
    <t>[hno_age_cd]</t>
  </si>
  <si>
    <t>[hno_smoking_cd]</t>
  </si>
  <si>
    <t>[hno_shishitsu_ijo_cd]</t>
  </si>
  <si>
    <t>[hno_himan_cd]</t>
  </si>
  <si>
    <t>[hno_jaku_shinkekkan_cd]</t>
  </si>
  <si>
    <t>[hno_metabo_cd]</t>
  </si>
  <si>
    <t>[hno_tonyo_cd]</t>
  </si>
  <si>
    <t>[hno_ckd_cd]</t>
  </si>
  <si>
    <t>[hno_zoki_nou_cd]</t>
  </si>
  <si>
    <t>[hno_zoki_sin_cd]</t>
  </si>
  <si>
    <t>[hno_zoki_jin_cd]</t>
  </si>
  <si>
    <t>[hno_zoki_ketsu_cd]</t>
  </si>
  <si>
    <t>[hno_zoki_gan_cd]</t>
  </si>
  <si>
    <t>[hno_koatsu_obj_ovr_cd]</t>
  </si>
  <si>
    <t>[course]</t>
  </si>
  <si>
    <t>[koudo_stage_cd]</t>
  </si>
  <si>
    <t>[chudan_jiyu_cd]</t>
  </si>
  <si>
    <t>[hkn_shien_lvl_cd]</t>
  </si>
  <si>
    <t>[hkn_jisshi]</t>
  </si>
  <si>
    <t>[hkn_taishosha_cd]</t>
  </si>
  <si>
    <t>[ken_gan_scheie_h_cd]</t>
  </si>
  <si>
    <t>[ken_shincho]</t>
  </si>
  <si>
    <t>既往歴３_腎不全_コード</t>
    <rPh sb="0" eb="2">
      <t>キオウ</t>
    </rPh>
    <rPh sb="2" eb="3">
      <t>レキ</t>
    </rPh>
    <rPh sb="5" eb="8">
      <t>ジンフゼン</t>
    </rPh>
    <phoneticPr fontId="1"/>
  </si>
  <si>
    <t>既往歴_腎臓病_コード</t>
    <rPh sb="0" eb="2">
      <t>キオウ</t>
    </rPh>
    <rPh sb="2" eb="3">
      <t>レキ</t>
    </rPh>
    <rPh sb="4" eb="7">
      <t>ジンゾウビョウ</t>
    </rPh>
    <phoneticPr fontId="1"/>
  </si>
  <si>
    <t>[record.ken_kenshin_id]</t>
  </si>
  <si>
    <t>[record.ken_dantai_id]</t>
  </si>
  <si>
    <t>[record.ken_nendo]</t>
  </si>
  <si>
    <t>[record.ken_kojin_id]</t>
  </si>
  <si>
    <t>[record.tsunen_kojin_info_id]</t>
  </si>
  <si>
    <t>[record.kojin_no]</t>
  </si>
  <si>
    <t>[record.kana_name]</t>
  </si>
  <si>
    <t>[record.seion_kana_name]</t>
  </si>
  <si>
    <t>[record.name]</t>
  </si>
  <si>
    <t>[record.sex_id]</t>
  </si>
  <si>
    <t>[record.sex_text]</t>
  </si>
  <si>
    <t>[record.birth_date]</t>
  </si>
  <si>
    <t>[record.birth_date_str]</t>
  </si>
  <si>
    <t>[record.zen_address]</t>
  </si>
  <si>
    <t>[record.tenshutsu_post_no]</t>
  </si>
  <si>
    <t>[record.tenshutsu_address]</t>
  </si>
  <si>
    <t>[record.jumin_id]</t>
  </si>
  <si>
    <t>[record.sofu_post_no]</t>
  </si>
  <si>
    <t>[record.sofu_address1]</t>
  </si>
  <si>
    <t>[record.sofu_address2]</t>
  </si>
  <si>
    <t>[record.sofu_address3]</t>
  </si>
  <si>
    <t>[record.sofu_customer_barcode]</t>
  </si>
  <si>
    <t>[record.hogosha_name]</t>
  </si>
  <si>
    <t>[record.hogosha_kojin_no]</t>
  </si>
  <si>
    <t>[record.ido_jiyu_cd]</t>
  </si>
  <si>
    <t>[record.ido_date]</t>
  </si>
  <si>
    <t>[record.ido_date_str]</t>
  </si>
  <si>
    <t>[record.kisai_id]</t>
  </si>
  <si>
    <t>[record.kisai_date]</t>
  </si>
  <si>
    <t>[record.kisai_date_str]</t>
  </si>
  <si>
    <t>[record.shojo_id]</t>
  </si>
  <si>
    <t>[record.shojo_date]</t>
  </si>
  <si>
    <t>[record.shojo_date_str]</t>
  </si>
  <si>
    <t>[record.shozoku_id]</t>
  </si>
  <si>
    <t>[record.setai_no]</t>
  </si>
  <si>
    <t>[record.kaigo_no]</t>
  </si>
  <si>
    <t>[record.togo_atena_no]</t>
  </si>
  <si>
    <t>[record.shakai_hosho_no]</t>
  </si>
  <si>
    <t>[record.tsuzuki_id1]</t>
  </si>
  <si>
    <t>[record.tsuzuki_id2]</t>
  </si>
  <si>
    <t>[record.tsuzuki_id3]</t>
  </si>
  <si>
    <t>[record.tsuzuki_id4]</t>
  </si>
  <si>
    <t>[record.tsuzuki_id5]</t>
  </si>
  <si>
    <t>[record.tenkyomae_jusho]</t>
  </si>
  <si>
    <t>[record.henkomae_name]</t>
  </si>
  <si>
    <t>[record.tsusho_name]</t>
  </si>
  <si>
    <t>[record.tsusho_kana_name]</t>
  </si>
  <si>
    <t>[record.seion_tsusho_kana]</t>
  </si>
  <si>
    <t>[record.tsusho_name_flg]</t>
  </si>
  <si>
    <t>[record.post_no]</t>
  </si>
  <si>
    <t>[record.address]</t>
  </si>
  <si>
    <t>[record.customer_barcode]</t>
  </si>
  <si>
    <t>[record.todofuken_id]</t>
  </si>
  <si>
    <t>[record.shikuchoson_id]</t>
  </si>
  <si>
    <t>[record.gyosei_kukaku_id]</t>
  </si>
  <si>
    <t>[record.gyoseiku_id]</t>
  </si>
  <si>
    <t>[record.chiku1_id]</t>
  </si>
  <si>
    <t>[record.chiku2_id]</t>
  </si>
  <si>
    <t>[record.chiku3_id]</t>
  </si>
  <si>
    <t>[record.shogaku_id]</t>
  </si>
  <si>
    <t>[record.chugaku_id]</t>
  </si>
  <si>
    <t>[record.tel]</t>
  </si>
  <si>
    <t>[record.email]</t>
  </si>
  <si>
    <t>[record.hihokenshasho_kigo]</t>
  </si>
  <si>
    <t>[record.hihokenshasho_no]</t>
  </si>
  <si>
    <t>[record.family_cd]</t>
  </si>
  <si>
    <t>[record.bun1]</t>
  </si>
  <si>
    <t>[record.bun2]</t>
  </si>
  <si>
    <t>[record.bun3]</t>
  </si>
  <si>
    <t>[record.seiri_no1]</t>
  </si>
  <si>
    <t>[record.seiri_no2]</t>
  </si>
  <si>
    <t>[record.hokensha_no]</t>
  </si>
  <si>
    <t>[record.ken_hantei_rireki_id]</t>
  </si>
  <si>
    <t>[record.ken_shubetsu]</t>
  </si>
  <si>
    <t>[record.ken_moto_kikan]</t>
  </si>
  <si>
    <t>[record.ken_saki_kikan]</t>
  </si>
  <si>
    <t>[record.ken_edit_date]</t>
  </si>
  <si>
    <t>[record.ken_matome_kikan]</t>
  </si>
  <si>
    <t>[record.ken_jisshi_kbn]</t>
  </si>
  <si>
    <t>[record.ken_jisshi_kbn2]</t>
  </si>
  <si>
    <t>[record.ken_jisshi_date]</t>
  </si>
  <si>
    <t>[record.ken_kenshin_name]</t>
  </si>
  <si>
    <t>[record.ken_kaisu]</t>
  </si>
  <si>
    <t>[record.ken_kaijo]</t>
  </si>
  <si>
    <t>[record.ken_kikan_no]</t>
  </si>
  <si>
    <t>[record.ken_kikan_name]</t>
  </si>
  <si>
    <t>[record.ken_kikan_yubin]</t>
  </si>
  <si>
    <t>[record.ken_kikan_shozai]</t>
  </si>
  <si>
    <t>[record.ken_kikan_tel]</t>
  </si>
  <si>
    <t>[record.ken_ishi_name]</t>
  </si>
  <si>
    <t>[record.ken_hantei_flg]</t>
  </si>
  <si>
    <t>[record.ken_renkei_flg]</t>
  </si>
  <si>
    <t>[record.ken_nendo_age]</t>
  </si>
  <si>
    <t>[record.ken_kenshin_age]</t>
  </si>
  <si>
    <t>[record.ken_ju_seiri_no]</t>
  </si>
  <si>
    <t>[record.ken_ju_yuko]</t>
  </si>
  <si>
    <t>[record.ken_riyoseiri_no]</t>
  </si>
  <si>
    <t>[record.ken_shincho]</t>
  </si>
  <si>
    <t>[record.ken_taiju]</t>
  </si>
  <si>
    <t>[record.ken_bmi]</t>
  </si>
  <si>
    <t>[record.ken_fukui]</t>
  </si>
  <si>
    <t>[record.ken_naizo_shibo]</t>
  </si>
  <si>
    <t>[record.ken_taishibo]</t>
  </si>
  <si>
    <t>[record.ken_kioreki_cd]</t>
  </si>
  <si>
    <t>[record.ken_kioreki]</t>
  </si>
  <si>
    <t>[record.ken_gutai_kioreki]</t>
  </si>
  <si>
    <t>[record.ken_jikaku_cd]</t>
  </si>
  <si>
    <t>[record.ken_jikaku]</t>
  </si>
  <si>
    <t>[record.ken_jikaku_sho]</t>
  </si>
  <si>
    <t>[record.ken_takaku_cd]</t>
  </si>
  <si>
    <t>[record.ken_takaku]</t>
  </si>
  <si>
    <t>[record.ken_takaku_sho]</t>
  </si>
  <si>
    <t>[record.ken_shu_ketsu1]</t>
  </si>
  <si>
    <t>[record.ken_kaku_ketsu1]</t>
  </si>
  <si>
    <t>[record.ken_shu_ketsu2]</t>
  </si>
  <si>
    <t>[record.ken_kaku_ketsu2]</t>
  </si>
  <si>
    <t>[record.ken_shu_ketsue]</t>
  </si>
  <si>
    <t>[record.ken_kaku_ketsue]</t>
  </si>
  <si>
    <t>[record.ken_shu_ketsu]</t>
  </si>
  <si>
    <t>[record.ken_kaku_ketsu]</t>
  </si>
  <si>
    <t>[record.ken_saiketsu_cd]</t>
  </si>
  <si>
    <t>[record.ken_saiketsu]</t>
  </si>
  <si>
    <t>[record.ken_chusei]</t>
  </si>
  <si>
    <t>[record.ken_hdl_core]</t>
  </si>
  <si>
    <t>[record.ken_ldl_core]</t>
  </si>
  <si>
    <t>[record.ken_so_core]</t>
  </si>
  <si>
    <t>[record.ken_ast]</t>
  </si>
  <si>
    <t>[record.ken_alt]</t>
  </si>
  <si>
    <t>[record.ken_r_gt]</t>
  </si>
  <si>
    <t>[record.ken_kufuku_ketto]</t>
  </si>
  <si>
    <t>[record.ken_zuiji_ketto]</t>
  </si>
  <si>
    <t>[record.ken_hba1c]</t>
  </si>
  <si>
    <t>[record.ken_hba1c_ngsp]</t>
  </si>
  <si>
    <t>[record.ken_hematocrit]</t>
  </si>
  <si>
    <t>[record.ken_hemoglobin]</t>
  </si>
  <si>
    <t>[record.ken_sekkekyu]</t>
  </si>
  <si>
    <t>[record.ken_hinketsu_riyu]</t>
  </si>
  <si>
    <t>[record.ken_nyo_tanpaku_cd]</t>
  </si>
  <si>
    <t>[record.ken_nyo_tanpaku]</t>
  </si>
  <si>
    <t>[record.ken_nyo_kessen_cd]</t>
  </si>
  <si>
    <t>[record.ken_nyo_kessen]</t>
  </si>
  <si>
    <t>[record.ken_nyo_tou_cd]</t>
  </si>
  <si>
    <t>[record.ken_nyo_tou]</t>
  </si>
  <si>
    <t>[record.ken_kese_nyosan]</t>
  </si>
  <si>
    <t>[record.ken_creatinine]</t>
  </si>
  <si>
    <t>[record.ken_albumin]</t>
  </si>
  <si>
    <t>[record.ken_gan_keith_wagener_cd]</t>
  </si>
  <si>
    <t>[record.ken_gan_keith_wagener]</t>
  </si>
  <si>
    <t>[record.ken_gan_scheie_h_cd]</t>
  </si>
  <si>
    <t>[record.ken_gan_scheie_h]</t>
  </si>
  <si>
    <t>[record.ken_gan_scheie_s_cd]</t>
  </si>
  <si>
    <t>[record.ken_gan_scheie_s]</t>
  </si>
  <si>
    <t>[record.ken_gan_scott_cd]</t>
  </si>
  <si>
    <t>[record.ken_gan_scott]</t>
  </si>
  <si>
    <t>[record.ken_gan_etc_sho]</t>
  </si>
  <si>
    <t>[record.ken_gan_etc]</t>
  </si>
  <si>
    <t>[record.ken_gan_jisshi_riyu]</t>
  </si>
  <si>
    <t>[record.ken_shin_sho_umu_cd]</t>
  </si>
  <si>
    <t>[record.ken_shin_sho_umu]</t>
  </si>
  <si>
    <t>[record.ken_shin_sho1]</t>
  </si>
  <si>
    <t>[record.ken_shin_sho2]</t>
  </si>
  <si>
    <t>[record.ken_shin_sho3]</t>
  </si>
  <si>
    <t>[record.ken_shin_cd1]</t>
  </si>
  <si>
    <t>[record.ken_shin_cd2]</t>
  </si>
  <si>
    <t>[record.ken_shin_cd3]</t>
  </si>
  <si>
    <t>[record.ken_shin_jisshi_riyu]</t>
  </si>
  <si>
    <t>[record.ken_shin_hantei]</t>
  </si>
  <si>
    <t>[record.ken_shin_kekka]</t>
  </si>
  <si>
    <t>[record.ken_metabo_hantei_cd]</t>
  </si>
  <si>
    <t>[record.ken_metabo_hantei]</t>
  </si>
  <si>
    <t>[record.ken_hoken_lvl_cd]</t>
  </si>
  <si>
    <t>[record.ken_hoken_lvl]</t>
  </si>
  <si>
    <t>[record.ken_ishi_shindan]</t>
  </si>
  <si>
    <t>[record.ken_glycoalbumin]</t>
  </si>
  <si>
    <t>[record.ken_shokai_nendo]</t>
  </si>
  <si>
    <t>[record.ken_hakkekyu]</t>
  </si>
  <si>
    <t>[record.ken_kesshouban]</t>
  </si>
  <si>
    <t>[record.ken_sotanpaku]</t>
  </si>
  <si>
    <t>[record.ken_ag]</t>
  </si>
  <si>
    <t>[record.ken_alp]</t>
  </si>
  <si>
    <t>[record.ken_kese_albumin]</t>
  </si>
  <si>
    <t>[record.ken_sou_bilirubin]</t>
  </si>
  <si>
    <t>[record.ken_choku_bilirubin]</t>
  </si>
  <si>
    <t>[record.ken_ztt]</t>
  </si>
  <si>
    <t>[record.ken_lap]</t>
  </si>
  <si>
    <t>[record.ken_ldh]</t>
  </si>
  <si>
    <t>[record.ken_ch_e]</t>
  </si>
  <si>
    <t>[record.ken_bun]</t>
  </si>
  <si>
    <t>[record.ken_creatinine_hosei]</t>
  </si>
  <si>
    <t>[record.ken_urobili_cd]</t>
  </si>
  <si>
    <t>[record.ken_urobili]</t>
  </si>
  <si>
    <t>[record.ken_nyo_enbun]</t>
  </si>
  <si>
    <t>[record.ken_ketsueki_chichi]</t>
  </si>
  <si>
    <t>[record.ken_ketsueki_yoketsu]</t>
  </si>
  <si>
    <t>[record.ken_ketsueki_gishu]</t>
  </si>
  <si>
    <t>[record.ken_kyou_sho1]</t>
  </si>
  <si>
    <t>[record.ken_kyou_sho2]</t>
  </si>
  <si>
    <t>[record.ken_kyou_hantei]</t>
  </si>
  <si>
    <t>[record.ken_kyou_kekka]</t>
  </si>
  <si>
    <t>[record.ken_i_sho1]</t>
  </si>
  <si>
    <t>[record.ken_i_sho2]</t>
  </si>
  <si>
    <t>[record.ken_i_sho3]</t>
  </si>
  <si>
    <t>[record.ken_i_hantei]</t>
  </si>
  <si>
    <t>[record.ken_i_kekka]</t>
  </si>
  <si>
    <t>[record.ken_shin_echo]</t>
  </si>
  <si>
    <t>[record.ken_biko1]</t>
  </si>
  <si>
    <t>[record.ken_biko2]</t>
  </si>
  <si>
    <t>[record.ken_biko3]</t>
  </si>
  <si>
    <t>[record.ken_biko4]</t>
  </si>
  <si>
    <t>[record.ken_biko5]</t>
  </si>
  <si>
    <t>[record.ken_biko6]</t>
  </si>
  <si>
    <t>[record.ken_biko7]</t>
  </si>
  <si>
    <t>[record.ken_biko8]</t>
  </si>
  <si>
    <t>[record.ken_biko9]</t>
  </si>
  <si>
    <t>[record.ken_biko10]</t>
  </si>
  <si>
    <t>[record.ken_biko11]</t>
  </si>
  <si>
    <t>[record.ken_biko12]</t>
  </si>
  <si>
    <t>[record.ken_biko13]</t>
  </si>
  <si>
    <t>[record.ken_biko14]</t>
  </si>
  <si>
    <t>[record.ken_biko15]</t>
  </si>
  <si>
    <t>[record.ken_biko16]</t>
  </si>
  <si>
    <t>[record.ken_biko17]</t>
  </si>
  <si>
    <t>[record.ken_biko18]</t>
  </si>
  <si>
    <t>[record.ken_biko19]</t>
  </si>
  <si>
    <t>[record.ken_biko20]</t>
  </si>
  <si>
    <t>[record.ken_suchi1]</t>
  </si>
  <si>
    <t>[record.ken_suchi2]</t>
  </si>
  <si>
    <t>[record.ken_suchi3]</t>
  </si>
  <si>
    <t>[record.ken_suchi4]</t>
  </si>
  <si>
    <t>[record.ken_suchi5]</t>
  </si>
  <si>
    <t>[record.ken_suchi6]</t>
  </si>
  <si>
    <t>[record.ken_suchi7]</t>
  </si>
  <si>
    <t>[record.ken_suchi8]</t>
  </si>
  <si>
    <t>[record.ken_suchi9]</t>
  </si>
  <si>
    <t>[record.ken_suchi10]</t>
  </si>
  <si>
    <t>[record.ken_suchi11]</t>
  </si>
  <si>
    <t>[record.ken_suchi12]</t>
  </si>
  <si>
    <t>[record.ken_suchi13]</t>
  </si>
  <si>
    <t>[record.ken_suchi14]</t>
  </si>
  <si>
    <t>[record.ken_suchi15]</t>
  </si>
  <si>
    <t>[record.ken_suchi16]</t>
  </si>
  <si>
    <t>[record.ken_suchi17]</t>
  </si>
  <si>
    <t>[record.ken_suchi18]</t>
  </si>
  <si>
    <t>[record.ken_suchi19]</t>
  </si>
  <si>
    <t>[record.ken_suchi20]</t>
  </si>
  <si>
    <t>[record.ken_ichiji_datano]</t>
  </si>
  <si>
    <t>[record.ken_reg_date]</t>
  </si>
  <si>
    <t>[record.ken_upd_date]</t>
  </si>
  <si>
    <t>[record.mon_kenshin_id]</t>
  </si>
  <si>
    <t>[record.mon_shokushu]</t>
  </si>
  <si>
    <t>[record.mon_shokugo_jikan]</t>
  </si>
  <si>
    <t>[record.mon_fuku_ketsu_cd]</t>
  </si>
  <si>
    <t>[record.mon_fuku_ketsu]</t>
  </si>
  <si>
    <t>[record.mon_fuku_ketsu_yaku]</t>
  </si>
  <si>
    <t>[record.mon_fuku_ketsu_riyu]</t>
  </si>
  <si>
    <t>[record.mon_fuku_keto_cd]</t>
  </si>
  <si>
    <t>[record.mon_fuku_keto]</t>
  </si>
  <si>
    <t>[record.mon_fuku_keto_yaku]</t>
  </si>
  <si>
    <t>[record.mon_fuku_keto_riyu]</t>
  </si>
  <si>
    <t>[record.mon_fuku_shishitsu_cd]</t>
  </si>
  <si>
    <t>[record.mon_fuku_shishitsu]</t>
  </si>
  <si>
    <t>[record.mon_fuku_shishitsu_yaku]</t>
  </si>
  <si>
    <t>[record.mon_fuku_shishitsu_riyu]</t>
  </si>
  <si>
    <t>[record.mon_kio1_nou_cd]</t>
  </si>
  <si>
    <t>[record.mon_kio1_nou]</t>
  </si>
  <si>
    <t>[record.mon_kio2_sin_cd]</t>
  </si>
  <si>
    <t>[record.mon_kio2_sin]</t>
  </si>
  <si>
    <t>[record.mon_kio3_jin_cd]</t>
  </si>
  <si>
    <t>[record.mon_kio3_jin]</t>
  </si>
  <si>
    <t>[record.mon_hinketsu_cd]</t>
  </si>
  <si>
    <t>[record.mon_hinketsu]</t>
  </si>
  <si>
    <t>[record.mon_smoking_cd]</t>
  </si>
  <si>
    <t>[record.mon_smoking]</t>
  </si>
  <si>
    <t>[record.mon_smoking_su]</t>
  </si>
  <si>
    <t>[record.mon_wgtchg_from_20age_cd]</t>
  </si>
  <si>
    <t>[record.mon_wgtchg_from_20age]</t>
  </si>
  <si>
    <t>[record.mon_30m_undo_cd]</t>
  </si>
  <si>
    <t>[record.mon_30m_undo]</t>
  </si>
  <si>
    <t>[record.mon_hoko_shintai_cd]</t>
  </si>
  <si>
    <t>[record.mon_hoko_shintai]</t>
  </si>
  <si>
    <t>[record.mon_hoko_sokudo_cd]</t>
  </si>
  <si>
    <t>[record.mon_hoko_sokudo]</t>
  </si>
  <si>
    <t>[record.mon_1y_wgt_cd]</t>
  </si>
  <si>
    <t>[record.mon_1y_wgt]</t>
  </si>
  <si>
    <t>[record.mon_eat1_cd]</t>
  </si>
  <si>
    <t>[record.mon_eat1]</t>
  </si>
  <si>
    <t>[record.mon_eat2_cd]</t>
  </si>
  <si>
    <t>[record.mon_eat2]</t>
  </si>
  <si>
    <t>[record.mon_eat3_cd]</t>
  </si>
  <si>
    <t>[record.mon_eat3]</t>
  </si>
  <si>
    <t>[record.mon_shokushukan_cd]</t>
  </si>
  <si>
    <t>[record.mon_shokushukan]</t>
  </si>
  <si>
    <t>[record.mon_inshu_cd]</t>
  </si>
  <si>
    <t>[record.mon_inshu]</t>
  </si>
  <si>
    <t>[record.mon_inshu_ryo_cd]</t>
  </si>
  <si>
    <t>[record.mon_inshu_ryo]</t>
  </si>
  <si>
    <t>[record.mon_suimin_cd]</t>
  </si>
  <si>
    <t>[record.mon_suimin]</t>
  </si>
  <si>
    <t>[record.mon_life_chg_cd]</t>
  </si>
  <si>
    <t>[record.mon_life_chg]</t>
  </si>
  <si>
    <t>[record.mon_hoken_ishiki_cd]</t>
  </si>
  <si>
    <t>[record.mon_hoken_ishiki]</t>
  </si>
  <si>
    <t>[record.mon_20age_wgt]</t>
  </si>
  <si>
    <t>[record.mon_kei_age]</t>
  </si>
  <si>
    <t>[record.mon_kei_kg]</t>
  </si>
  <si>
    <t>[record.mon_ju_age]</t>
  </si>
  <si>
    <t>[record.mon_ju_kg]</t>
  </si>
  <si>
    <t>[record.mon_kio_tonyo_cd]</t>
  </si>
  <si>
    <t>[record.mon_kio_tonyo]</t>
  </si>
  <si>
    <t>[record.mon_kio_kouketsu_cd]</t>
  </si>
  <si>
    <t>[record.mon_kio_kouketsu]</t>
  </si>
  <si>
    <t>[record.mon_kio_shishitsu_cd]</t>
  </si>
  <si>
    <t>[record.mon_kio_shishitsu]</t>
  </si>
  <si>
    <t>[record.mon_kio_nosocchu_cd]</t>
  </si>
  <si>
    <t>[record.mon_kio_nosocchu]</t>
  </si>
  <si>
    <t>[record.mon_kio_shinzo_cd]</t>
  </si>
  <si>
    <t>[record.mon_kio_shinzo]</t>
  </si>
  <si>
    <t>[record.mon_kio_jinzo_cd]</t>
  </si>
  <si>
    <t>[record.mon_kio_jinzo]</t>
  </si>
  <si>
    <t>[record.mon_kio_jinfuzen_cd]</t>
  </si>
  <si>
    <t>[record.mon_kio_jinfuzen]</t>
  </si>
  <si>
    <t>[record.mon_kio_domyaku_cd]</t>
  </si>
  <si>
    <t>[record.mon_kio_domyaku]</t>
  </si>
  <si>
    <t>[record.mon_kio_kesseki_cd]</t>
  </si>
  <si>
    <t>[record.mon_kio_kesseki]</t>
  </si>
  <si>
    <t>[record.mon_kio_tsuufu_kansetsu_cd]</t>
  </si>
  <si>
    <t>[record.mon_kio_tsuufu_kansetsu]</t>
  </si>
  <si>
    <t>[record.mon_kio_tsuufu_cd]</t>
  </si>
  <si>
    <t>[record.mon_kio_tsuufu]</t>
  </si>
  <si>
    <t>[record.mon_kio_konyosan_cd]</t>
  </si>
  <si>
    <t>[record.mon_kio_konyosan]</t>
  </si>
  <si>
    <t>[record.mon_kio_kanzo_cd]</t>
  </si>
  <si>
    <t>[record.mon_kio_kanzo]</t>
  </si>
  <si>
    <t>[record.mon_kio_kouchuseishi_cd]</t>
  </si>
  <si>
    <t>[record.mon_kio_kouchuseishi]</t>
  </si>
  <si>
    <t>[record.mon_kio_low_core_cd]</t>
  </si>
  <si>
    <t>[record.mon_kio_low_core]</t>
  </si>
  <si>
    <t>[record.mon_kio_hldl_core_cd]</t>
  </si>
  <si>
    <t>[record.mon_kio_hldl_core]</t>
  </si>
  <si>
    <t>[record.mon_kio_hight_core_cd]</t>
  </si>
  <si>
    <t>[record.mon_kio_hight_core]</t>
  </si>
  <si>
    <t>[record.mon_kio_nokousoku_cd]</t>
  </si>
  <si>
    <t>[record.mon_kio_nokousoku]</t>
  </si>
  <si>
    <t>[record.mon_kio_noshuketsu_cd]</t>
  </si>
  <si>
    <t>[record.mon_kio_noshuketsu]</t>
  </si>
  <si>
    <t>[record.mon_kio_noukekkan_cd]</t>
  </si>
  <si>
    <t>[record.mon_kio_noukekkan]</t>
  </si>
  <si>
    <t>[record.mon_kio_ikasei_cd]</t>
  </si>
  <si>
    <t>[record.mon_kio_ikasei]</t>
  </si>
  <si>
    <t>[record.mon_kio_shinkin_cd]</t>
  </si>
  <si>
    <t>[record.mon_kio_shinkin]</t>
  </si>
  <si>
    <t>[record.mon_kio_shinfuzen_cd]</t>
  </si>
  <si>
    <t>[record.mon_kio_shinfuzen]</t>
  </si>
  <si>
    <t>[record.mon_kio_kairi_cd]</t>
  </si>
  <si>
    <t>[record.mon_kio_kairi]</t>
  </si>
  <si>
    <t>[record.mon_kio_hinketsu_cd]</t>
  </si>
  <si>
    <t>[record.mon_kio_hinketsu]</t>
  </si>
  <si>
    <t>[record.mon_kio_ninchi_cd]</t>
  </si>
  <si>
    <t>[record.mon_kio_ninchi]</t>
  </si>
  <si>
    <t>[record.mon_kio_seishin_cd]</t>
  </si>
  <si>
    <t>[record.mon_kio_seishin]</t>
  </si>
  <si>
    <t>[record.mon_kio_etc]</t>
  </si>
  <si>
    <t>[record.mon_crc_tonyo_cd]</t>
  </si>
  <si>
    <t>[record.mon_crc_tonyo]</t>
  </si>
  <si>
    <t>[record.mon_crc_kouketsu_cd]</t>
  </si>
  <si>
    <t>[record.mon_crc_kouketsu]</t>
  </si>
  <si>
    <t>[record.mon_crc_shishitsu_cd]</t>
  </si>
  <si>
    <t>[record.mon_crc_shishitsu]</t>
  </si>
  <si>
    <t>[record.mon_crc_nosocchu_cd]</t>
  </si>
  <si>
    <t>[record.mon_crc_nosocchu]</t>
  </si>
  <si>
    <t>[record.mon_crc_shinzo_cd]</t>
  </si>
  <si>
    <t>[record.mon_crc_shinzo]</t>
  </si>
  <si>
    <t>[record.mon_crc_jinzo_cd]</t>
  </si>
  <si>
    <t>[record.mon_crc_jinzo]</t>
  </si>
  <si>
    <t>[record.mon_crc_jinfuzen_cd]</t>
  </si>
  <si>
    <t>[record.mon_crc_jinfuzen]</t>
  </si>
  <si>
    <t>[record.mon_crc_domyaku_cd]</t>
  </si>
  <si>
    <t>[record.mon_crc_domyaku]</t>
  </si>
  <si>
    <t>[record.mon_crc_kesseki_cd]</t>
  </si>
  <si>
    <t>[record.mon_crc_kesseki]</t>
  </si>
  <si>
    <t>[record.mon_crc_tsuufu_kansetsu_cd]</t>
  </si>
  <si>
    <t>[record.mon_crc_tsuufu_kansetsu]</t>
  </si>
  <si>
    <t>[record.mon_crc_tsuufu_cd]</t>
  </si>
  <si>
    <t>[record.mon_crc_tsuufu]</t>
  </si>
  <si>
    <t>[record.mon_crc_konyosan_cd]</t>
  </si>
  <si>
    <t>[record.mon_crc_konyosan]</t>
  </si>
  <si>
    <t>[record.mon_crc_kanzo_cd]</t>
  </si>
  <si>
    <t>[record.mon_crc_kanzo]</t>
  </si>
  <si>
    <t>[record.mon_crc_kouchuseishi_cd]</t>
  </si>
  <si>
    <t>[record.mon_crc_kouchuseishi]</t>
  </si>
  <si>
    <t>[record.mon_crc_low_core_cd]</t>
  </si>
  <si>
    <t>[record.mon_crc_low_core]</t>
  </si>
  <si>
    <t>[record.mon_crc_hldl_core_cd]</t>
  </si>
  <si>
    <t>[record.mon_crc_hldl_core]</t>
  </si>
  <si>
    <t>[record.mon_crc_hight_core_cd]</t>
  </si>
  <si>
    <t>[record.mon_crc_hight_core]</t>
  </si>
  <si>
    <t>[record.mon_crc_nokousoku_cd]</t>
  </si>
  <si>
    <t>[record.mon_crc_nokousoku]</t>
  </si>
  <si>
    <t>[record.mon_crc_noshuketsu_cd]</t>
  </si>
  <si>
    <t>[record.mon_crc_noshuketsu]</t>
  </si>
  <si>
    <t>[record.mon_crc_noukekkan_cd]</t>
  </si>
  <si>
    <t>[record.mon_crc_noukekkan]</t>
  </si>
  <si>
    <t>[record.mon_crc_ikasei_cd]</t>
  </si>
  <si>
    <t>[record.mon_crc_ikasei]</t>
  </si>
  <si>
    <t>[record.mon_crc_shinkin_cd]</t>
  </si>
  <si>
    <t>[record.mon_crc_shinkin]</t>
  </si>
  <si>
    <t>[record.mon_crc_shinfuzen_cd]</t>
  </si>
  <si>
    <t>[record.mon_crc_shinfuzen]</t>
  </si>
  <si>
    <t>[record.mon_crc_kairi_cd]</t>
  </si>
  <si>
    <t>[record.mon_crc_kairi]</t>
  </si>
  <si>
    <t>[record.mon_crc_hinketsu_cd]</t>
  </si>
  <si>
    <t>[record.mon_crc_hinketsu]</t>
  </si>
  <si>
    <t>[record.mon_crc_ninchi_cd]</t>
  </si>
  <si>
    <t>[record.mon_crc_ninchi]</t>
  </si>
  <si>
    <t>[record.mon_crc_seishin_cd]</t>
  </si>
  <si>
    <t>[record.mon_crc_seishin]</t>
  </si>
  <si>
    <t>[record.mon_crc_toseki_cd]</t>
  </si>
  <si>
    <t>[record.mon_crc_toseki]</t>
  </si>
  <si>
    <t>[record.mon_crc_etc]</t>
  </si>
  <si>
    <t>[record.mon_fyc_tonyo_cd]</t>
  </si>
  <si>
    <t>[record.mon_fyc_tonyo]</t>
  </si>
  <si>
    <t>[record.mon_fyc_insu_cd]</t>
  </si>
  <si>
    <t>[record.mon_fyc_insu]</t>
  </si>
  <si>
    <t>[record.mon_fyc_kouketsu_cd]</t>
  </si>
  <si>
    <t>[record.mon_fyc_kouketsu]</t>
  </si>
  <si>
    <t>[record.mon_fyc_shishitsu_cd]</t>
  </si>
  <si>
    <t>[record.mon_fyc_shishitsu]</t>
  </si>
  <si>
    <t>[record.mon_fyc_nosocchu_cd]</t>
  </si>
  <si>
    <t>[record.mon_fyc_nosocchu]</t>
  </si>
  <si>
    <t>[record.mon_fyc_shinzo_cd]</t>
  </si>
  <si>
    <t>[record.mon_fyc_shinzo]</t>
  </si>
  <si>
    <t>[record.mon_fyc_jinzo_cd]</t>
  </si>
  <si>
    <t>[record.mon_fyc_jinzo]</t>
  </si>
  <si>
    <t>[record.mon_fyc_jinfuzen_cd]</t>
  </si>
  <si>
    <t>[record.mon_fyc_jinfuzen]</t>
  </si>
  <si>
    <t>[record.mon_fyc_domyaku_cd]</t>
  </si>
  <si>
    <t>[record.mon_fyc_domyaku]</t>
  </si>
  <si>
    <t>[record.mon_fyc_kesseki_cd]</t>
  </si>
  <si>
    <t>[record.mon_fyc_kesseki]</t>
  </si>
  <si>
    <t>[record.mon_fyc_tsuufu_kansetsu_cd]</t>
  </si>
  <si>
    <t>[record.mon_fyc_tsuufu_kansetsu]</t>
  </si>
  <si>
    <t>[record.mon_fyc_tsuufu_cd]</t>
  </si>
  <si>
    <t>[record.mon_fyc_tsuufu]</t>
  </si>
  <si>
    <t>[record.mon_fyc_konyosan_cd]</t>
  </si>
  <si>
    <t>[record.mon_fyc_konyosan]</t>
  </si>
  <si>
    <t>[record.mon_fyc_kanzo_cd]</t>
  </si>
  <si>
    <t>[record.mon_fyc_kanzo]</t>
  </si>
  <si>
    <t>[record.mon_fyc_kouchuseishi_cd]</t>
  </si>
  <si>
    <t>[record.mon_fyc_kouchuseishi]</t>
  </si>
  <si>
    <t>[record.mon_fyc_low_core_cd]</t>
  </si>
  <si>
    <t>[record.mon_fyc_low_core]</t>
  </si>
  <si>
    <t>[record.mon_fyc_hldl_core_cd]</t>
  </si>
  <si>
    <t>[record.mon_fyc_hldl_core]</t>
  </si>
  <si>
    <t>[record.mon_fyc_hight_core_cd]</t>
  </si>
  <si>
    <t>[record.mon_fyc_hight_core]</t>
  </si>
  <si>
    <t>[record.mon_fyc_nokousoku_cd]</t>
  </si>
  <si>
    <t>[record.mon_fyc_nokousoku]</t>
  </si>
  <si>
    <t>[record.mon_fyc_noshuketsu_cd]</t>
  </si>
  <si>
    <t>[record.mon_fyc_noshuketsu]</t>
  </si>
  <si>
    <t>[record.mon_fyc_noukekkan_cd]</t>
  </si>
  <si>
    <t>[record.mon_fyc_noukekkan]</t>
  </si>
  <si>
    <t>[record.mon_fyc_ikasei_cd]</t>
  </si>
  <si>
    <t>[record.mon_fyc_ikasei]</t>
  </si>
  <si>
    <t>[record.mon_fyc_shinkin_cd]</t>
  </si>
  <si>
    <t>[record.mon_fyc_shinkin]</t>
  </si>
  <si>
    <t>[record.mon_fyc_shinfuzen_cd]</t>
  </si>
  <si>
    <t>[record.mon_fyc_shinfuzen]</t>
  </si>
  <si>
    <t>[record.mon_fyc_kairi_cd]</t>
  </si>
  <si>
    <t>[record.mon_fyc_kairi]</t>
  </si>
  <si>
    <t>[record.mon_fyc_hinketsu_cd]</t>
  </si>
  <si>
    <t>[record.mon_fyc_hinketsu]</t>
  </si>
  <si>
    <t>[record.mon_fyc_ninchi_cd]</t>
  </si>
  <si>
    <t>[record.mon_fyc_ninchi]</t>
  </si>
  <si>
    <t>[record.mon_fyc_seishin_cd]</t>
  </si>
  <si>
    <t>[record.mon_fyc_seishin]</t>
  </si>
  <si>
    <t>[record.mon_fyc_etc]</t>
  </si>
  <si>
    <t>[record.mon_kzk_tonyo_cd]</t>
  </si>
  <si>
    <t>[record.mon_kzk_tonyo]</t>
  </si>
  <si>
    <t>[record.mon_kzk_kouketsu_cd]</t>
  </si>
  <si>
    <t>[record.mon_kzk_kouketsu]</t>
  </si>
  <si>
    <t>[record.mon_kzk_shishitsu_cd]</t>
  </si>
  <si>
    <t>[record.mon_kzk_shishitsu]</t>
  </si>
  <si>
    <t>[record.mon_kzk_nosocchu_cd]</t>
  </si>
  <si>
    <t>[record.mon_kzk_nosocchu]</t>
  </si>
  <si>
    <t>[record.mon_kzk_shinzo_cd]</t>
  </si>
  <si>
    <t>[record.mon_kzk_shinzo]</t>
  </si>
  <si>
    <t>[record.mon_kzk_jinzo_cd]</t>
  </si>
  <si>
    <t>[record.mon_kzk_jinzo]</t>
  </si>
  <si>
    <t>[record.mon_kzk_jinfuzen_cd]</t>
  </si>
  <si>
    <t>[record.mon_kzk_jinfuzen]</t>
  </si>
  <si>
    <t>[record.mon_kzk_domyaku_cd]</t>
  </si>
  <si>
    <t>[record.mon_kzk_domyaku]</t>
  </si>
  <si>
    <t>[record.mon_kzk_kesseki_cd]</t>
  </si>
  <si>
    <t>[record.mon_kzk_kesseki]</t>
  </si>
  <si>
    <t>[record.mon_kzk_tsuufu_kansetsu_cd]</t>
  </si>
  <si>
    <t>[record.mon_kzk_tsuufu_kansetsu]</t>
  </si>
  <si>
    <t>[record.mon_kzk_tsuufu_cd]</t>
  </si>
  <si>
    <t>[record.mon_kzk_tsuufu]</t>
  </si>
  <si>
    <t>[record.mon_kzk_konyosan_cd]</t>
  </si>
  <si>
    <t>[record.mon_kzk_konyosan]</t>
  </si>
  <si>
    <t>[record.mon_kzk_kanzo_cd]</t>
  </si>
  <si>
    <t>[record.mon_kzk_kanzo]</t>
  </si>
  <si>
    <t>[record.mon_kzk_kouchuseishi_cd]</t>
  </si>
  <si>
    <t>[record.mon_kzk_kouchuseishi]</t>
  </si>
  <si>
    <t>[record.mon_kzk_low_core_cd]</t>
  </si>
  <si>
    <t>[record.mon_kzk_low_core]</t>
  </si>
  <si>
    <t>[record.mon_kzk_hldl_core_cd]</t>
  </si>
  <si>
    <t>[record.mon_kzk_hldl_core]</t>
  </si>
  <si>
    <t>[record.mon_kzk_hight_core_cd]</t>
  </si>
  <si>
    <t>[record.mon_kzk_hight_core]</t>
  </si>
  <si>
    <t>[record.mon_kzk_nokousoku_cd]</t>
  </si>
  <si>
    <t>[record.mon_kzk_nokousoku]</t>
  </si>
  <si>
    <t>[record.mon_kzk_noshuketsu_cd]</t>
  </si>
  <si>
    <t>[record.mon_kzk_noshuketsu]</t>
  </si>
  <si>
    <t>[record.mon_kzk_noukekkan_cd]</t>
  </si>
  <si>
    <t>[record.mon_kzk_noukekkan]</t>
  </si>
  <si>
    <t>[record.mon_kzk_ikasei_cd]</t>
  </si>
  <si>
    <t>[record.mon_kzk_ikasei]</t>
  </si>
  <si>
    <t>[record.mon_kzk_shinkin_cd]</t>
  </si>
  <si>
    <t>[record.mon_kzk_shinkin]</t>
  </si>
  <si>
    <t>[record.mon_kzk_shinfuzen_cd]</t>
  </si>
  <si>
    <t>[record.mon_kzk_shinfuzen]</t>
  </si>
  <si>
    <t>[record.mon_kzk_kairi_cd]</t>
  </si>
  <si>
    <t>[record.mon_kzk_kairi]</t>
  </si>
  <si>
    <t>[record.mon_kzk_hinketsu_cd]</t>
  </si>
  <si>
    <t>[record.mon_kzk_hinketsu]</t>
  </si>
  <si>
    <t>[record.mon_kzk_ninchi_cd]</t>
  </si>
  <si>
    <t>[record.mon_kzk_ninchi]</t>
  </si>
  <si>
    <t>[record.mon_kzk_seishin_cd]</t>
  </si>
  <si>
    <t>[record.mon_kzk_seishin]</t>
  </si>
  <si>
    <t>[record.mon_kzk_jakunen_shin_cd]</t>
  </si>
  <si>
    <t>[record.mon_kzk_jakunen_shin]</t>
  </si>
  <si>
    <t>[record.mon_kzk_etc]</t>
  </si>
  <si>
    <t>[record.mon_jikaku_umu_cd]</t>
  </si>
  <si>
    <t>[record.mon_jikaku_umu]</t>
  </si>
  <si>
    <t>[record.mon_jikaku_naiyo]</t>
  </si>
  <si>
    <t>[record.mon_teishusei_umu_cd]</t>
  </si>
  <si>
    <t>[record.mon_teishusei_umu]</t>
  </si>
  <si>
    <t>[record.mon_teishusei_wgt]</t>
  </si>
  <si>
    <t>[record.mon_tanpaku_umu_cd]</t>
  </si>
  <si>
    <t>[record.mon_tanpaku_umu]</t>
  </si>
  <si>
    <t>[record.mon_tanpaku_age]</t>
  </si>
  <si>
    <t>[record.mon_ketsunyo_umu_cd]</t>
  </si>
  <si>
    <t>[record.mon_ketsunyo_umu]</t>
  </si>
  <si>
    <t>[record.mon_12shicho_umu_cd]</t>
  </si>
  <si>
    <t>[record.mon_12shicho_umu]</t>
  </si>
  <si>
    <t>[record.mon_strtime_asa]</t>
  </si>
  <si>
    <t>[record.mon_strtime_hiru]</t>
  </si>
  <si>
    <t>[record.mon_strtime_yuu]</t>
  </si>
  <si>
    <t>[record.mon_strtime_kan]</t>
  </si>
  <si>
    <t>[record.mon_suimin_jikan]</t>
  </si>
  <si>
    <t>[record.mon_kisho]</t>
  </si>
  <si>
    <t>[record.mon_shushin]</t>
  </si>
  <si>
    <t>[record.mon_seikatsu_katsudo]</t>
  </si>
  <si>
    <t>[record.mon_ninshin_nyo_cd]</t>
  </si>
  <si>
    <t>[record.mon_ninshin_nyo]</t>
  </si>
  <si>
    <t>[record.mon_ninshin_kou_cd]</t>
  </si>
  <si>
    <t>[record.mon_ninshin_kou]</t>
  </si>
  <si>
    <t>[record.mon_ninshin_now_cd]</t>
  </si>
  <si>
    <t>[record.mon_ninshin_now]</t>
  </si>
  <si>
    <t>[record.mon_seiri_now_cd]</t>
  </si>
  <si>
    <t>[record.mon_seiri_now]</t>
  </si>
  <si>
    <t>[record.mon_biko1]</t>
  </si>
  <si>
    <t>[record.mon_biko2]</t>
  </si>
  <si>
    <t>[record.mon_biko3]</t>
  </si>
  <si>
    <t>[record.mon_biko4]</t>
  </si>
  <si>
    <t>[record.mon_biko5]</t>
  </si>
  <si>
    <t>[record.mon_suchi1]</t>
  </si>
  <si>
    <t>[record.mon_suchi2]</t>
  </si>
  <si>
    <t>[record.mon_suchi3]</t>
  </si>
  <si>
    <t>[record.mon_suchi4]</t>
  </si>
  <si>
    <t>[record.mon_suchi5]</t>
  </si>
  <si>
    <t>[record.mon_reg_date]</t>
  </si>
  <si>
    <t>[record.mon_upd_date]</t>
  </si>
  <si>
    <t>[record.mya_kenshin_id]</t>
  </si>
  <si>
    <t>[record.mya_jisshi_date]</t>
  </si>
  <si>
    <t>[record.mya_kenshin_no]</t>
  </si>
  <si>
    <t>[record.mya_kikan_name]</t>
  </si>
  <si>
    <t>[record.mya_kaijo]</t>
  </si>
  <si>
    <t>[record.mya_ishi_name]</t>
  </si>
  <si>
    <t>[record.mya_jushin_no]</t>
  </si>
  <si>
    <t>[record.mya_hantei]</t>
  </si>
  <si>
    <t>[record.mya_shoken]</t>
  </si>
  <si>
    <t>[record.mya_kanketsu_umu_cd]</t>
  </si>
  <si>
    <t>[record.mya_kanketsu_umu]</t>
  </si>
  <si>
    <t>[record.mya_r_jo_ketsu_h]</t>
  </si>
  <si>
    <t>[record.mya_r_jo_ketsu_a]</t>
  </si>
  <si>
    <t>[record.mya_r_jo_ketsu_l]</t>
  </si>
  <si>
    <t>[record.mya_r_jo_ketsu_mya]</t>
  </si>
  <si>
    <t>[record.mya_r_ashi_ketsu_h]</t>
  </si>
  <si>
    <t>[record.mya_r_ashi_ketsu_a]</t>
  </si>
  <si>
    <t>[record.mya_r_ashi_ketsu_l]</t>
  </si>
  <si>
    <t>[record.mya_r_ashi_ketsu_mya]</t>
  </si>
  <si>
    <t>[record.mya_r_abi]</t>
  </si>
  <si>
    <t>[record.mya_r_pwv]</t>
  </si>
  <si>
    <t>[record.mya_l_jo_ketsu_h]</t>
  </si>
  <si>
    <t>[record.mya_l_jo_ketsu_a]</t>
  </si>
  <si>
    <t>[record.mya_l_jo_ketsu_l]</t>
  </si>
  <si>
    <t>[record.mya_l_jo_ketsu_mya]</t>
  </si>
  <si>
    <t>[record.mya_l_ashi_ketsu_h]</t>
  </si>
  <si>
    <t>[record.mya_l_ashi_ketsu_a]</t>
  </si>
  <si>
    <t>[record.mya_l_ashi_ketsu_l]</t>
  </si>
  <si>
    <t>[record.mya_l_ashi_ketsu_mya]</t>
  </si>
  <si>
    <t>[record.mya_l_abi]</t>
  </si>
  <si>
    <t>[record.mya_l_pwv]</t>
  </si>
  <si>
    <t>[record.mya_biko1]</t>
  </si>
  <si>
    <t>[record.mya_biko2]</t>
  </si>
  <si>
    <t>[record.mya_biko3]</t>
  </si>
  <si>
    <t>[record.mya_biko4]</t>
  </si>
  <si>
    <t>[record.mya_biko5]</t>
  </si>
  <si>
    <t>[record.mya_suchi1]</t>
  </si>
  <si>
    <t>[record.mya_suchi2]</t>
  </si>
  <si>
    <t>[record.mya_suchi3]</t>
  </si>
  <si>
    <t>[record.mya_suchi4]</t>
  </si>
  <si>
    <t>[record.mya_suchi5]</t>
  </si>
  <si>
    <t>[record.mya_reg_date]</t>
  </si>
  <si>
    <t>[record.mya_upd_date]</t>
  </si>
  <si>
    <t>[record.kei_kenshin_id]</t>
  </si>
  <si>
    <t>[record.kei_kenshin_no]</t>
  </si>
  <si>
    <t>[record.kei_kikan_name]</t>
  </si>
  <si>
    <t>[record.kei_kaijo]</t>
  </si>
  <si>
    <t>[record.kei_ishi_name]</t>
  </si>
  <si>
    <t>[record.kei_jushin_no]</t>
  </si>
  <si>
    <t>[record.kei_imt_rgt]</t>
  </si>
  <si>
    <t>[record.kei_imt_lft]</t>
  </si>
  <si>
    <t>[record.kei_so_keido_rgt]</t>
  </si>
  <si>
    <t>[record.kei_so_keido_lft]</t>
  </si>
  <si>
    <t>[record.kei_nai_keido_rgt]</t>
  </si>
  <si>
    <t>[record.kei_nai_keido_lft]</t>
  </si>
  <si>
    <t>[record.kei_plurk_umu_cd]</t>
  </si>
  <si>
    <t>[record.kei_plurk_umu]</t>
  </si>
  <si>
    <t>[record.kei_plurk_bui1]</t>
  </si>
  <si>
    <t>[record.kei_plurk_kei1]</t>
  </si>
  <si>
    <t>[record.kei_plurk_bui2]</t>
  </si>
  <si>
    <t>[record.kei_plurk_kei2]</t>
  </si>
  <si>
    <t>[record.kei_plurk_bui3]</t>
  </si>
  <si>
    <t>[record.kei_plurk_kei3]</t>
  </si>
  <si>
    <t>[record.kei_dako_rgt]</t>
  </si>
  <si>
    <t>[record.kei_dako_lft]</t>
  </si>
  <si>
    <t>[record.kei_hantei_cd]</t>
  </si>
  <si>
    <t>[record.kei_hantei]</t>
  </si>
  <si>
    <t>[record.kei_shoken]</t>
  </si>
  <si>
    <t>[record.kei_kojo_shoken]</t>
  </si>
  <si>
    <t>[record.kei_etc1]</t>
  </si>
  <si>
    <t>[record.kei_etc2]</t>
  </si>
  <si>
    <t>[record.kei_etc3]</t>
  </si>
  <si>
    <t>[record.kei_biko1]</t>
  </si>
  <si>
    <t>[record.kei_biko2]</t>
  </si>
  <si>
    <t>[record.kei_biko3]</t>
  </si>
  <si>
    <t>[record.kei_biko4]</t>
  </si>
  <si>
    <t>[record.kei_biko5]</t>
  </si>
  <si>
    <t>[record.kei_suchi1]</t>
  </si>
  <si>
    <t>[record.kei_suchi2]</t>
  </si>
  <si>
    <t>[record.kei_suchi3]</t>
  </si>
  <si>
    <t>[record.kei_suchi4]</t>
  </si>
  <si>
    <t>[record.kei_suchi5]</t>
  </si>
  <si>
    <t>[record.kei_reg_date]</t>
  </si>
  <si>
    <t>[record.kei_upd_date]</t>
  </si>
  <si>
    <t>[record.tou_kenshin_id]</t>
  </si>
  <si>
    <t>[record.tou_jisshi_date]</t>
  </si>
  <si>
    <t>[record.tou_kenshin_no]</t>
  </si>
  <si>
    <t>[record.tou_kikan_name]</t>
  </si>
  <si>
    <t>[record.tou_kaijo]</t>
  </si>
  <si>
    <t>[record.tou_ishi_name]</t>
  </si>
  <si>
    <t>[record.tou_jushin_no]</t>
  </si>
  <si>
    <t>[record.tou_hba1c]</t>
  </si>
  <si>
    <t>[record.tou_ketto_mae]</t>
  </si>
  <si>
    <t>[record.tou_ketto_30]</t>
  </si>
  <si>
    <t>[record.tou_ketto_60]</t>
  </si>
  <si>
    <t>[record.tou_ketto_120]</t>
  </si>
  <si>
    <t>[record.tou_insu_mae]</t>
  </si>
  <si>
    <t>[record.tou_insu_30]</t>
  </si>
  <si>
    <t>[record.tou_insu_60]</t>
  </si>
  <si>
    <t>[record.tou_insu_120]</t>
  </si>
  <si>
    <t>[record.tou_i_i]</t>
  </si>
  <si>
    <t>[record.tou_homa_r]</t>
  </si>
  <si>
    <t>[record.tou_hantei]</t>
  </si>
  <si>
    <t>[record.tou_hantei_cd]</t>
  </si>
  <si>
    <t>[record.tou_shoken]</t>
  </si>
  <si>
    <t>[record.tou_etc1]</t>
  </si>
  <si>
    <t>[record.tou_etc2]</t>
  </si>
  <si>
    <t>[record.tou_etc3]</t>
  </si>
  <si>
    <t>[record.tou_biko1]</t>
  </si>
  <si>
    <t>[record.tou_biko2]</t>
  </si>
  <si>
    <t>[record.tou_biko3]</t>
  </si>
  <si>
    <t>[record.tou_biko4]</t>
  </si>
  <si>
    <t>[record.tou_biko5]</t>
  </si>
  <si>
    <t>[record.tou_suchi1]</t>
  </si>
  <si>
    <t>[record.tou_suchi2]</t>
  </si>
  <si>
    <t>[record.tou_suchi3]</t>
  </si>
  <si>
    <t>[record.tou_suchi4]</t>
  </si>
  <si>
    <t>[record.tou_suchi5]</t>
  </si>
  <si>
    <t>[record.tou_reg_date]</t>
  </si>
  <si>
    <t>[record.tou_upd_date]</t>
  </si>
  <si>
    <t>[record.kai_kenshin_id]</t>
  </si>
  <si>
    <t>[record.kai_step1_cd]</t>
  </si>
  <si>
    <t>[record.kai_step1]</t>
  </si>
  <si>
    <t>[record.kai_step2_kt_cd]</t>
  </si>
  <si>
    <t>[record.kai_step2_kt]</t>
  </si>
  <si>
    <t>[record.kai_step2_sh_cd]</t>
  </si>
  <si>
    <t>[record.kai_step2_sh]</t>
  </si>
  <si>
    <t>[record.kai_step2_ka_cd]</t>
  </si>
  <si>
    <t>[record.kai_step2_ka]</t>
  </si>
  <si>
    <t>[record.kai_step2_sm_cd]</t>
  </si>
  <si>
    <t>[record.kai_step2_sm]</t>
  </si>
  <si>
    <t>[record.kai_step2_kks]</t>
  </si>
  <si>
    <t>[record.kai_step2_kk]</t>
  </si>
  <si>
    <t>[record.kai_step2]</t>
  </si>
  <si>
    <t>[record.kai_step3_cd]</t>
  </si>
  <si>
    <t>[record.kai_step3]</t>
  </si>
  <si>
    <t>[record.kai_step4_zenki_cd]</t>
  </si>
  <si>
    <t>[record.kai_step4_zenki]</t>
  </si>
  <si>
    <t>[record.kai_step4_chiryo_cd]</t>
  </si>
  <si>
    <t>[record.kai_step4_chiryo]</t>
  </si>
  <si>
    <t>[record.kai_step4]</t>
  </si>
  <si>
    <t>[record.kai_kekka]</t>
  </si>
  <si>
    <t>[record.kai_han_kt_cd]</t>
  </si>
  <si>
    <t>[record.kai_han_kt]</t>
  </si>
  <si>
    <t>[record.kai_han_ka_cd]</t>
  </si>
  <si>
    <t>[record.kai_han_ka]</t>
  </si>
  <si>
    <t>[record.kai_han_sh_cd]</t>
  </si>
  <si>
    <t>[record.kai_han_sh]</t>
  </si>
  <si>
    <t>[record.kai_han_kn_cd]</t>
  </si>
  <si>
    <t>[record.kai_han_kn]</t>
  </si>
  <si>
    <t>[record.kai_han_hn_cd]</t>
  </si>
  <si>
    <t>[record.kai_han_hn]</t>
  </si>
  <si>
    <t>[record.kai_jushin]</t>
  </si>
  <si>
    <t>[record.kai_jushin_kkn]</t>
  </si>
  <si>
    <t>[record.kai_hoken]</t>
  </si>
  <si>
    <t>[record.kai_hoken_kkn]</t>
  </si>
  <si>
    <t>[record.kai_kekka_bunrui]</t>
  </si>
  <si>
    <t>[record.kai_fukuyaku_cd]</t>
  </si>
  <si>
    <t>[record.kai_fukuyaku]</t>
  </si>
  <si>
    <t>[record.kai_jinendo]</t>
  </si>
  <si>
    <t>[record.kai_6_10gaito_cd]</t>
  </si>
  <si>
    <t>[record.kai_6_10gaito]</t>
  </si>
  <si>
    <t>[record.hki_kenshin_id]</t>
  </si>
  <si>
    <t>[record.hki_shu_ketsu_jg_cd]</t>
  </si>
  <si>
    <t>[record.hki_shu_ketsu_jg]</t>
  </si>
  <si>
    <t>[record.hki_kaku_ketsu_jg_cd]</t>
  </si>
  <si>
    <t>[record.hki_kaku_ketsu_jg]</t>
  </si>
  <si>
    <t>[record.hki_ast_jg_cd]</t>
  </si>
  <si>
    <t>[record.hki_ast_jg]</t>
  </si>
  <si>
    <t>[record.hki_alt_jg_cd]</t>
  </si>
  <si>
    <t>[record.hki_alt_jg]</t>
  </si>
  <si>
    <t>[record.hki_r_gt_jg_cd]</t>
  </si>
  <si>
    <t>[record.hki_r_gt_jg]</t>
  </si>
  <si>
    <t>[record.hki_so_core_jg_cd]</t>
  </si>
  <si>
    <t>[record.hki_so_core_jg]</t>
  </si>
  <si>
    <t>[record.hki_ldl_core_jg_cd]</t>
  </si>
  <si>
    <t>[record.hki_ldl_core_jg]</t>
  </si>
  <si>
    <t>[record.hki_hdl_core_jg_cd]</t>
  </si>
  <si>
    <t>[record.hki_hdl_core_jg]</t>
  </si>
  <si>
    <t>[record.hki_chusei_jg_cd]</t>
  </si>
  <si>
    <t>[record.hki_chusei_jg]</t>
  </si>
  <si>
    <t>[record.hki_ketto_jg_kbn]</t>
  </si>
  <si>
    <t>[record.hki_ketto_jg_cd]</t>
  </si>
  <si>
    <t>[record.hki_ketto_jg]</t>
  </si>
  <si>
    <t>[record.hki_hba1c_jg_cd]</t>
  </si>
  <si>
    <t>[record.hki_hba1c_jg]</t>
  </si>
  <si>
    <t>[record.hki_fukui_jg_cd]</t>
  </si>
  <si>
    <t>[record.hki_fukui_jg]</t>
  </si>
  <si>
    <t>[record.hki_bmi_jg_cd]</t>
  </si>
  <si>
    <t>[record.hki_bmi_jg]</t>
  </si>
  <si>
    <t>[record.hki_nyosan_jg_cd]</t>
  </si>
  <si>
    <t>[record.hki_nyosan_jg]</t>
  </si>
  <si>
    <t>[record.hki_tofuka_hba1c_jg_cd]</t>
  </si>
  <si>
    <t>[record.hki_tofuka_hba1c_jg]</t>
  </si>
  <si>
    <t>[record.hki_creatinine_jg_cd]</t>
  </si>
  <si>
    <t>[record.hki_creatinine_jg]</t>
  </si>
  <si>
    <t>[record.hki_nyo_tanpaku_jg_cd]</t>
  </si>
  <si>
    <t>[record.hki_nyo_tanpaku_jg]</t>
  </si>
  <si>
    <t>[record.hki_nyo_kessen_jg_cd]</t>
  </si>
  <si>
    <t>[record.hki_nyo_kessen_jg]</t>
  </si>
  <si>
    <t>[record.hki_albumin_jg_cd]</t>
  </si>
  <si>
    <t>[record.hki_albumin_jg]</t>
  </si>
  <si>
    <t>[record.hki_gan_kw_jg_cd]</t>
  </si>
  <si>
    <t>[record.hki_gan_kw_jg]</t>
  </si>
  <si>
    <t>[record.hki_gan_h_jg_cd]</t>
  </si>
  <si>
    <t>[record.hki_gan_h_jg]</t>
  </si>
  <si>
    <t>[record.hki_gan_s_jg_cd]</t>
  </si>
  <si>
    <t>[record.hki_gan_s_jg]</t>
  </si>
  <si>
    <t>[record.hki_nyo_tou_jg_cd]</t>
  </si>
  <si>
    <t>[record.hki_nyo_tou_jg]</t>
  </si>
  <si>
    <t>[record.hki_taishibo_jg_cd]</t>
  </si>
  <si>
    <t>[record.hki_taishibo_jg]</t>
  </si>
  <si>
    <t>[record.hki_hematocrit_jg_cd]</t>
  </si>
  <si>
    <t>[record.hki_hematocrit_jg]</t>
  </si>
  <si>
    <t>[record.hki_hemoglobin_jg_cd]</t>
  </si>
  <si>
    <t>[record.hki_hemoglobin_jg]</t>
  </si>
  <si>
    <t>[record.hki_sekkekyu_jg_cd]</t>
  </si>
  <si>
    <t>[record.hki_sekkekyu_jg]</t>
  </si>
  <si>
    <t>[record.hki_sotanpaku_jg_cd]</t>
  </si>
  <si>
    <t>[record.hki_sotanpaku_jg]</t>
  </si>
  <si>
    <t>[record.hki_kese_albumin_jg_cd]</t>
  </si>
  <si>
    <t>[record.hki_kese_albumin_jg]</t>
  </si>
  <si>
    <t>[record.hki_egfr_jg_cd]</t>
  </si>
  <si>
    <t>[record.hki_egfr_jg]</t>
  </si>
  <si>
    <t>[record.hki_kaisoka_jg_cd]</t>
  </si>
  <si>
    <t>[record.hki_kaisoka_jg]</t>
  </si>
  <si>
    <t>[record.hki_metabo_jg_cd]</t>
  </si>
  <si>
    <t>[record.hki_metabo_jg]</t>
  </si>
  <si>
    <t>[record.hki_ketsu_bun_jg_cd]</t>
  </si>
  <si>
    <t>[record.hki_ketsu_bun_jg]</t>
  </si>
  <si>
    <t>[record.hki_shu_ketsu_bun_jg_cd]</t>
  </si>
  <si>
    <t>[record.hki_shu_ketsu_bun_jg]</t>
  </si>
  <si>
    <t>[record.hki_noshin_jg_cd]</t>
  </si>
  <si>
    <t>[record.hki_noshin_jg]</t>
  </si>
  <si>
    <t>[record.hki_noshinsou_jg_cd]</t>
  </si>
  <si>
    <t>[record.hki_noshinsou_jg]</t>
  </si>
  <si>
    <t>[record.hki_kiken_kosu]</t>
  </si>
  <si>
    <t>[record.hki_yuko_kosu]</t>
  </si>
  <si>
    <t>[record.hki_so_core_jk1_cd]</t>
  </si>
  <si>
    <t>[record.hki_so_core_jk1]</t>
  </si>
  <si>
    <t>[record.hki_so_core_jk2_cd]</t>
  </si>
  <si>
    <t>[record.hki_so_core_jk2]</t>
  </si>
  <si>
    <t>[record.hki_so_core_jk3_cd]</t>
  </si>
  <si>
    <t>[record.hki_so_core_jk3]</t>
  </si>
  <si>
    <t>[record.hki_so_core_jk4_cd]</t>
  </si>
  <si>
    <t>[record.hki_so_core_jk4]</t>
  </si>
  <si>
    <t>[record.hki_so_core_jk5_cd]</t>
  </si>
  <si>
    <t>[record.hki_so_core_jk5]</t>
  </si>
  <si>
    <t>[record.hki_so_core_jk6_cd]</t>
  </si>
  <si>
    <t>[record.hki_so_core_jk6]</t>
  </si>
  <si>
    <t>[record.hki_so_core_jk7_cd]</t>
  </si>
  <si>
    <t>[record.hki_so_core_jk7]</t>
  </si>
  <si>
    <t>[record.hki_so_core_jk]</t>
  </si>
  <si>
    <t>[record.hki_nyosan_jk1_cd]</t>
  </si>
  <si>
    <t>[record.hki_nyosan_jk1]</t>
  </si>
  <si>
    <t>[record.hki_nyosan_jk2_cd]</t>
  </si>
  <si>
    <t>[record.hki_nyosan_jk2]</t>
  </si>
  <si>
    <t>[record.hki_nyosan_jk3_cd]</t>
  </si>
  <si>
    <t>[record.hki_nyosan_jk3]</t>
  </si>
  <si>
    <t>[record.hki_nyosan_jk4_cd]</t>
  </si>
  <si>
    <t>[record.hki_nyosan_jk4]</t>
  </si>
  <si>
    <t>[record.hki_nyosan_jk5_cd]</t>
  </si>
  <si>
    <t>[record.hki_nyosan_jk5]</t>
  </si>
  <si>
    <t>[record.hki_nyosan_jk6_cd]</t>
  </si>
  <si>
    <t>[record.hki_nyosan_jk6]</t>
  </si>
  <si>
    <t>[record.hki_nyosan_jk]</t>
  </si>
  <si>
    <t>[record.hki_hantei_total]</t>
  </si>
  <si>
    <t>[record.met_kenshin_id]</t>
  </si>
  <si>
    <t>[record.met_hantei]</t>
  </si>
  <si>
    <t>[record.met_hantei_kekka]</t>
  </si>
  <si>
    <t>[record.met_naizo_cd]</t>
  </si>
  <si>
    <t>[record.met_naizo]</t>
  </si>
  <si>
    <t>[record.met_shishitsu_cd]</t>
  </si>
  <si>
    <t>[record.met_shishitsu]</t>
  </si>
  <si>
    <t>[record.met_ketsuatsu_cd]</t>
  </si>
  <si>
    <t>[record.met_ketsuatsu]</t>
  </si>
  <si>
    <t>[record.met_keto_cd]</t>
  </si>
  <si>
    <t>[record.met_keto]</t>
  </si>
  <si>
    <t>[record.met_kiken_su]</t>
  </si>
  <si>
    <t>[record.met_kiken]</t>
  </si>
  <si>
    <t>[record.met_fukui_cd]</t>
  </si>
  <si>
    <t>[record.met_fukui]</t>
  </si>
  <si>
    <t>[record.hkd_kenshin_id]</t>
  </si>
  <si>
    <t>[record.hkd_category]</t>
  </si>
  <si>
    <t>[record.hkd_target_ldl]</t>
  </si>
  <si>
    <t>[record.hkd_target_ldl_ovr_cd]</t>
  </si>
  <si>
    <t>[record.hkd_target_ldl_ovr]</t>
  </si>
  <si>
    <t>[record.hkd_kiou_cd]</t>
  </si>
  <si>
    <t>[record.hkd_kiou]</t>
  </si>
  <si>
    <t>[record.hkd_byotai]</t>
  </si>
  <si>
    <t>[record.hkd_koketsu_cd]</t>
  </si>
  <si>
    <t>[record.hkd_koketsu]</t>
  </si>
  <si>
    <t>[record.hkd_smoking_cd]</t>
  </si>
  <si>
    <t>[record.hkd_smoking]</t>
  </si>
  <si>
    <t>[record.hkd_low_hdl_cd]</t>
  </si>
  <si>
    <t>[record.hkd_low_hdl]</t>
  </si>
  <si>
    <t>[record.hkd_kazokureki_cd]</t>
  </si>
  <si>
    <t>[record.hkd_kazokureki]</t>
  </si>
  <si>
    <t>[record.hkd_taitou_cd]</t>
  </si>
  <si>
    <t>[record.hkd_taitou]</t>
  </si>
  <si>
    <t>[record.hkd_inshisu]</t>
  </si>
  <si>
    <t>[record.hkd_so_core_dai]</t>
  </si>
  <si>
    <t>[record.hkd_so_core_kbn]</t>
  </si>
  <si>
    <t>[record.hkd_ketsuatsu_kbn]</t>
  </si>
  <si>
    <t>[record.hkd_risk_val]</t>
  </si>
  <si>
    <t>[record.hjn_kenshin_id]</t>
  </si>
  <si>
    <t>[record.hjn_egfr]</t>
  </si>
  <si>
    <t>[record.hjn_ccr]</t>
  </si>
  <si>
    <t>[record.hjn_stage_cd]</t>
  </si>
  <si>
    <t>[record.hjn_stage]</t>
  </si>
  <si>
    <t>[record.hjn_senmon_cd]</t>
  </si>
  <si>
    <t>[record.hjn_senmon]</t>
  </si>
  <si>
    <t>[record.hka_kenshin_id]</t>
  </si>
  <si>
    <t>[record.hka_ketsu_bun_cd]</t>
  </si>
  <si>
    <t>[record.hka_ketsu_bun]</t>
  </si>
  <si>
    <t>[record.hka_shu_ketsu_bun_cd]</t>
  </si>
  <si>
    <t>[record.hka_shu_ketsu_bun]</t>
  </si>
  <si>
    <t>[record.hno_kenshin_id]</t>
  </si>
  <si>
    <t>[record.hno_risk_hantei_cd]</t>
  </si>
  <si>
    <t>[record.hno_risk_hantei]</t>
  </si>
  <si>
    <t>[record.hno_risk_ly_cd]</t>
  </si>
  <si>
    <t>[record.hno_risk_ly]</t>
  </si>
  <si>
    <t>[record.hno_age_cd]</t>
  </si>
  <si>
    <t>[record.hno_age]</t>
  </si>
  <si>
    <t>[record.hno_smoking_cd]</t>
  </si>
  <si>
    <t>[record.hno_smoking]</t>
  </si>
  <si>
    <t>[record.hno_shishitsu_ijo_cd]</t>
  </si>
  <si>
    <t>[record.hno_shishitsu_ijo]</t>
  </si>
  <si>
    <t>[record.hno_himan_cd]</t>
  </si>
  <si>
    <t>[record.hno_himan]</t>
  </si>
  <si>
    <t>[record.hno_jaku_shinkekkan_cd]</t>
  </si>
  <si>
    <t>[record.hno_jaku_shinkekkan]</t>
  </si>
  <si>
    <t>[record.hno_metabo_cd]</t>
  </si>
  <si>
    <t>[record.hno_metabo]</t>
  </si>
  <si>
    <t>[record.hno_tonyo_cd]</t>
  </si>
  <si>
    <t>[record.hno_tonyo]</t>
  </si>
  <si>
    <t>[record.hno_ckd_cd]</t>
  </si>
  <si>
    <t>[record.hno_ckd]</t>
  </si>
  <si>
    <t>[record.hno_zoki_nou_cd]</t>
  </si>
  <si>
    <t>[record.hno_zoki_nou]</t>
  </si>
  <si>
    <t>[record.hno_zoki_sin_cd]</t>
  </si>
  <si>
    <t>[record.hno_zoki_sin]</t>
  </si>
  <si>
    <t>[record.hno_zoki_jin_cd]</t>
  </si>
  <si>
    <t>[record.hno_zoki_jin]</t>
  </si>
  <si>
    <t>[record.hno_zoki_ketsu_cd]</t>
  </si>
  <si>
    <t>[record.hno_zoki_ketsu]</t>
  </si>
  <si>
    <t>[record.hno_zoki_gan_cd]</t>
  </si>
  <si>
    <t>[record.hno_zoki_gan]</t>
  </si>
  <si>
    <t>[record.hno_kiken]</t>
  </si>
  <si>
    <t>[record.hno_hantei_factor]</t>
  </si>
  <si>
    <t>[record.hno_koatsu_obj]</t>
  </si>
  <si>
    <t>[record.hno_koatsu_obj_ovr_cd]</t>
  </si>
  <si>
    <t>[record.hno_koatsu_obj_ovr]</t>
  </si>
  <si>
    <t>[record.hkn_kenshin_id]</t>
  </si>
  <si>
    <t>[record.course_id]</t>
  </si>
  <si>
    <t>[record.course]</t>
  </si>
  <si>
    <t>[record.mokuhyo_fukui]</t>
  </si>
  <si>
    <t>[record.mokuhyo_taiju]</t>
  </si>
  <si>
    <t>[record.mokuhyo_shu_ketsu]</t>
  </si>
  <si>
    <t>[record.mokuhyo_kaku_ketsu]</t>
  </si>
  <si>
    <t>[record.sakugen_mokuhyo]</t>
  </si>
  <si>
    <t>[record.undo_up_mokuhyo]</t>
  </si>
  <si>
    <t>[record.shokuji_down_mokuhyo]</t>
  </si>
  <si>
    <t>[record.kodo_mokuhyo]</t>
  </si>
  <si>
    <t>[record.koudo_keikaku]</t>
  </si>
  <si>
    <t>[record.koudo_stage_cd]</t>
  </si>
  <si>
    <t>[record.koudo_stage]</t>
  </si>
  <si>
    <t>[record.chudan_jiyu_cd]</t>
  </si>
  <si>
    <t>[record.chudan_jiyu]</t>
  </si>
  <si>
    <t>[record.chudan_date]</t>
  </si>
  <si>
    <t>[record.hkn_str_date]</t>
  </si>
  <si>
    <t>[record.hkn_shien_lvl_cd]</t>
  </si>
  <si>
    <t>[record.hkn_shien_lvl]</t>
  </si>
  <si>
    <t>[record.hkn_jisshi_cd]</t>
  </si>
  <si>
    <t>[record.hkn_jisshi]</t>
  </si>
  <si>
    <t>[record.hkn_jisshisha]</t>
  </si>
  <si>
    <t>[record.hkn_end_date]</t>
  </si>
  <si>
    <t>[record.hkn_taishosha_cd]</t>
  </si>
  <si>
    <t>[record.hkn_taishosha]</t>
  </si>
  <si>
    <t>[record.hkn_6m_fukui]</t>
  </si>
  <si>
    <t>[record.hkn_6m_taiju]</t>
  </si>
  <si>
    <t>[record.hkn_6m_shu_ketsu]</t>
  </si>
  <si>
    <t>[record.hkn_6m_kaku_ketsu]</t>
  </si>
  <si>
    <t>[record.non_hdl]</t>
  </si>
  <si>
    <t>[record.lh_hi]</t>
  </si>
  <si>
    <t>[record.hba1c_syubetsu]</t>
  </si>
  <si>
    <t>[record.kais_zone_ketsuatsu]</t>
  </si>
  <si>
    <t>[record.kais_zone_keto]</t>
  </si>
  <si>
    <t>[record.kais_zone_shishitu]</t>
  </si>
  <si>
    <t>[record.sh_comment]</t>
  </si>
  <si>
    <t>[record.hly_egfr_lastyear]</t>
  </si>
  <si>
    <t>[record.my_kenshin_id]</t>
  </si>
  <si>
    <t>[record.my_item01]</t>
  </si>
  <si>
    <t>[record.my_item02]</t>
  </si>
  <si>
    <t>[record.my_item03]</t>
  </si>
  <si>
    <t>[record.my_item04]</t>
  </si>
  <si>
    <t>[record.my_item05]</t>
  </si>
  <si>
    <t>[record.my_item06]</t>
  </si>
  <si>
    <t>[record.my_item07]</t>
  </si>
  <si>
    <t>[record.my_item08]</t>
  </si>
  <si>
    <t>[record.my_item09]</t>
  </si>
  <si>
    <t>[record.my_item10]</t>
  </si>
  <si>
    <t>[record.my_item11]</t>
  </si>
  <si>
    <t>[record.my_item12]</t>
  </si>
  <si>
    <t>[record.my_item13]</t>
  </si>
  <si>
    <t>[record.my_item14]</t>
  </si>
  <si>
    <t>[record.my_item15]</t>
  </si>
  <si>
    <t>[record.my_item16]</t>
  </si>
  <si>
    <t>[record.my_item17]</t>
  </si>
  <si>
    <t>[record.my_item18]</t>
  </si>
  <si>
    <t>[record.my_item19]</t>
  </si>
  <si>
    <t>[record.my_item20]</t>
  </si>
  <si>
    <t>[record.my_item21]</t>
  </si>
  <si>
    <t>[record.my_item22]</t>
  </si>
  <si>
    <t>[record.my_item23]</t>
  </si>
  <si>
    <t>[record.my_item24]</t>
  </si>
  <si>
    <t>[record.my_item25]</t>
  </si>
  <si>
    <t>[record.my_item26]</t>
  </si>
  <si>
    <t>[record.my_item27]</t>
  </si>
  <si>
    <t>[record.my_item28]</t>
  </si>
  <si>
    <t>[record.my_item29]</t>
  </si>
  <si>
    <t>[record.my_item30]</t>
  </si>
  <si>
    <t>[record.03chiryochu]</t>
  </si>
  <si>
    <t>[record.03kojin_no_kigo]</t>
  </si>
  <si>
    <t>[record.03name_hyoji]</t>
  </si>
  <si>
    <t>[record.03hyodai]</t>
  </si>
  <si>
    <t>[record.03kaigyou]</t>
  </si>
  <si>
    <t>[record.03footer]</t>
  </si>
  <si>
    <t>[record.04chiryochu]</t>
  </si>
  <si>
    <t>[record.04renraku_ran]</t>
  </si>
  <si>
    <t>[record.06kojin_no_kigo]</t>
  </si>
  <si>
    <t>[record.06name_hyoji]</t>
  </si>
  <si>
    <t>[record.06kaigyou]</t>
  </si>
  <si>
    <t>[record.07kojin_no_kigo]</t>
  </si>
  <si>
    <t>[record.07name_hyoji]</t>
  </si>
  <si>
    <t>[record.07kaigyou]</t>
  </si>
  <si>
    <t>[record.10chiryochu]</t>
  </si>
  <si>
    <t>[record.10kojin_no_kigo]</t>
  </si>
  <si>
    <t>[record.10name_hyoji]</t>
  </si>
  <si>
    <t>[record.10hyodai]</t>
  </si>
  <si>
    <t>[record.10kaigyou]</t>
  </si>
  <si>
    <t>[record.03data_shubetsu1]</t>
  </si>
  <si>
    <t>[record.03text_data1]</t>
  </si>
  <si>
    <t>[record.03data_komoku1]</t>
  </si>
  <si>
    <t>[record.03data_shubetsu2]</t>
  </si>
  <si>
    <t>[record.03text_data2]</t>
  </si>
  <si>
    <t>[record.03data_komoku2]</t>
  </si>
  <si>
    <t>[record.03data_shubetsu3]</t>
  </si>
  <si>
    <t>[record.03text_data3]</t>
  </si>
  <si>
    <t>[record.03data_komoku3]</t>
  </si>
  <si>
    <t>[record.03data_shubetsu4]</t>
  </si>
  <si>
    <t>[record.03text_data4]</t>
  </si>
  <si>
    <t>[record.03data_komoku4]</t>
  </si>
  <si>
    <t>[record.03data_shubetsu5]</t>
  </si>
  <si>
    <t>[record.03text_data5]</t>
  </si>
  <si>
    <t>[record.03data_komoku5]</t>
  </si>
  <si>
    <t>[record.03data_shubetsu6]</t>
  </si>
  <si>
    <t>[record.03text_data6]</t>
  </si>
  <si>
    <t>[record.03data_shubetsu7]</t>
  </si>
  <si>
    <t>[record.03text_data7]</t>
  </si>
  <si>
    <t>[record.03data_komoku7]</t>
  </si>
  <si>
    <t>[record.03data_shubetsu8]</t>
  </si>
  <si>
    <t>[record.03text_data8]</t>
  </si>
  <si>
    <t>[record.03data_shubetsu9]</t>
  </si>
  <si>
    <t>[record.03text_data9]</t>
  </si>
  <si>
    <t>[record.03data_komoku9]</t>
  </si>
  <si>
    <t>[record.06data_shubetsu1]</t>
  </si>
  <si>
    <t>[record.06text_data1]</t>
  </si>
  <si>
    <t>[record.06data_komoku1]</t>
  </si>
  <si>
    <t>[record.06data_shubetsu2]</t>
  </si>
  <si>
    <t>[record.06text_data2]</t>
  </si>
  <si>
    <t>[record.06data_komoku2]</t>
  </si>
  <si>
    <t>[record.06data_shubetsu3]</t>
  </si>
  <si>
    <t>[record.06text_data3]</t>
  </si>
  <si>
    <t>[record.06data_komoku3]</t>
  </si>
  <si>
    <t>[record.06data_shubetsu4]</t>
  </si>
  <si>
    <t>[record.06text_data4]</t>
  </si>
  <si>
    <t>[record.06data_komoku4]</t>
  </si>
  <si>
    <t>[record.06data_shubetsu5]</t>
  </si>
  <si>
    <t>[record.06text_data5]</t>
  </si>
  <si>
    <t>[record.06data_komoku5]</t>
  </si>
  <si>
    <t>[record.07data_shubetsu1]</t>
  </si>
  <si>
    <t>[record.07text_data1]</t>
  </si>
  <si>
    <t>[record.07data_komoku1]</t>
  </si>
  <si>
    <t>[record.07data_shubetsu2]</t>
  </si>
  <si>
    <t>[record.07text_data2]</t>
  </si>
  <si>
    <t>[record.07data_komoku2]</t>
  </si>
  <si>
    <t>[record.07data_shubetsu3]</t>
  </si>
  <si>
    <t>[record.07text_data3]</t>
  </si>
  <si>
    <t>[record.07data_komoku3]</t>
  </si>
  <si>
    <t>[record.07data_shubetsu4]</t>
  </si>
  <si>
    <t>[record.07text_data4]</t>
  </si>
  <si>
    <t>[record.07data_komoku4]</t>
  </si>
  <si>
    <t>[record.07data_shubetsu5]</t>
  </si>
  <si>
    <t>[record.07text_data5]</t>
  </si>
  <si>
    <t>[record.07data_komoku5]</t>
  </si>
  <si>
    <t>[record.10data_shubetsu1]</t>
  </si>
  <si>
    <t>[record.10text_data1]</t>
  </si>
  <si>
    <t>[record.10data_komoku1]</t>
  </si>
  <si>
    <t>[record.10data_shubetsu2]</t>
  </si>
  <si>
    <t>[record.10text_data2]</t>
  </si>
  <si>
    <t>[record.10data_komoku2]</t>
  </si>
  <si>
    <t>[record.10data_shubetsu3]</t>
  </si>
  <si>
    <t>[record.10text_data3]</t>
  </si>
  <si>
    <t>[record.10data_komoku3]</t>
  </si>
  <si>
    <t>[record.10data_shubetsu4]</t>
  </si>
  <si>
    <t>[record.10text_data4]</t>
  </si>
  <si>
    <t>[record.10data_komoku4]</t>
  </si>
  <si>
    <t>[record.10data_shubetsu5]</t>
  </si>
  <si>
    <t>[record.10text_data5]</t>
  </si>
  <si>
    <t>[record.10data_komoku5]</t>
  </si>
  <si>
    <t>[record.10data_shubetsu6]</t>
  </si>
  <si>
    <t>[record.10text_data6]</t>
  </si>
  <si>
    <t>[record.10data_shubetsu7]</t>
  </si>
  <si>
    <t>[record.10text_data7]</t>
  </si>
  <si>
    <t>[record.10data_komoku7]</t>
  </si>
  <si>
    <t>[record.10data_shubetsu8]</t>
  </si>
  <si>
    <t>[record.10text_data8]</t>
  </si>
  <si>
    <t>[record.10data_shubetsu9]</t>
  </si>
  <si>
    <t>[record.10text_data9]</t>
  </si>
  <si>
    <t>[record.10data_komoku9]</t>
  </si>
  <si>
    <t>[record.tsuikainji1_data_komoku]</t>
  </si>
  <si>
    <t>[record.tsuikainji1_title]</t>
  </si>
  <si>
    <t>[record.tsuikainji1_kijunchi_text]</t>
  </si>
  <si>
    <t>[record.tsuikainji2_data_komoku]</t>
  </si>
  <si>
    <t>[record.tsuikainji2_title]</t>
  </si>
  <si>
    <t>[record.tsuikainji2_kijunchi_text]</t>
  </si>
  <si>
    <t>[record.tsuikainji3_data_komoku]</t>
  </si>
  <si>
    <t>[record.tsuikainji3_title]</t>
  </si>
  <si>
    <t>[record.tsuikainji3_kijunchi_text]</t>
  </si>
  <si>
    <t>[record.shindenzu_data_komoku]</t>
  </si>
  <si>
    <t>[record.shindenzu_kijunchi_text]</t>
  </si>
  <si>
    <t>[record.gantei1_data_komoku]</t>
  </si>
  <si>
    <t>[record.gantei1_kijunchi_text]</t>
  </si>
  <si>
    <t>[record.gantei2_data_komoku]</t>
  </si>
  <si>
    <t>[record.gantei2_kijunchi_text]</t>
  </si>
  <si>
    <t>[record.metabo_data_komoku]</t>
  </si>
  <si>
    <t>[record.kaiso_data_komoku]</t>
  </si>
  <si>
    <t>[record.kyosakur_data_komoku]</t>
  </si>
  <si>
    <t>[record.kyosakul_data_komoku]</t>
  </si>
  <si>
    <t>[record.kufuku_data_komoku]</t>
  </si>
  <si>
    <t>[record.haisetsu_data_komoku]</t>
  </si>
  <si>
    <t>[record.egfr_shikiichi]</t>
  </si>
  <si>
    <t>[record.sakunen_egfr_shikiichi]</t>
  </si>
  <si>
    <t>[record.shu_ketsu_count]</t>
  </si>
  <si>
    <t>[record.kaku_ketsu_count]</t>
  </si>
  <si>
    <t>[record.ast_count]</t>
  </si>
  <si>
    <t>[record.alt_count]</t>
  </si>
  <si>
    <t>[record.rgt_count]</t>
  </si>
  <si>
    <t>[record.so_core_count]</t>
  </si>
  <si>
    <t>[record.ldl_core_count]</t>
  </si>
  <si>
    <t>[record.hdl_core_count]</t>
  </si>
  <si>
    <t>[record.chusei_count]</t>
  </si>
  <si>
    <t>[record.ketto_count]</t>
  </si>
  <si>
    <t>[record.hba1c_count]</t>
  </si>
  <si>
    <t>[record.fukui_count]</t>
  </si>
  <si>
    <t>[record.bmi_count]</t>
  </si>
  <si>
    <t>[record.nyosan_count]</t>
  </si>
  <si>
    <t>[record.code4_label_name_ryakusho]</t>
  </si>
  <si>
    <t>[record.code5_label_name_ryakusho]</t>
  </si>
  <si>
    <t>[record.code6_label_name_ryakusho]</t>
  </si>
  <si>
    <t>[record.code7_label_name_ryakusho]</t>
  </si>
  <si>
    <t>[record.code8_label_name_ryakusho]</t>
  </si>
  <si>
    <t>[record.code9_label_name_ryakusho]</t>
  </si>
  <si>
    <t>[record.print_age]</t>
  </si>
  <si>
    <t>[ken_nendo]</t>
  </si>
  <si>
    <t>[birth_date]</t>
  </si>
  <si>
    <t>[ken_jisshi_date]</t>
  </si>
  <si>
    <t>[ken_nendo_age]</t>
  </si>
  <si>
    <t>[ken_kenshin_age]</t>
  </si>
  <si>
    <t>[ken_taiju]</t>
  </si>
  <si>
    <t>[ken_bmi]</t>
  </si>
  <si>
    <t>[ken_fukui]</t>
  </si>
  <si>
    <t>[ken_shu_ketsue]</t>
  </si>
  <si>
    <t>[ken_kaku_ketsue]</t>
  </si>
  <si>
    <t>[ken_shu_ketsu]</t>
  </si>
  <si>
    <t>[ken_kaku_ketsu]</t>
  </si>
  <si>
    <t>[ken_saiketsu_cd]</t>
  </si>
  <si>
    <t>[ken_chusei]</t>
  </si>
  <si>
    <t>[ken_hdl_core]</t>
  </si>
  <si>
    <t>[ken_ldl_core]</t>
  </si>
  <si>
    <t>[ken_kufuku_ketto]</t>
  </si>
  <si>
    <t>[ken_zuiji_ketto]</t>
  </si>
  <si>
    <t>[ken_hba1c_ngsp]</t>
  </si>
  <si>
    <t>[ken_hematocrit]</t>
  </si>
  <si>
    <t>[ken_kese_nyosan]</t>
  </si>
  <si>
    <t>[ken_gan_scheie_h]</t>
  </si>
  <si>
    <t>[ken_gan_scheie_s]</t>
  </si>
  <si>
    <t>[ken_shin_sho1]</t>
  </si>
  <si>
    <t>[ken_sotanpaku]</t>
  </si>
  <si>
    <t>[ken_kese_albumin]</t>
  </si>
  <si>
    <t>[mon_fuku_shishitsu_cd]</t>
  </si>
  <si>
    <t>[kei_jisshi_date]</t>
  </si>
  <si>
    <t>[kei_imt_rgt]</t>
  </si>
  <si>
    <t>[kei_imt_lft]</t>
  </si>
  <si>
    <t>[kei_so_keido_rgt]</t>
  </si>
  <si>
    <t>[kei_so_keido_lft]</t>
  </si>
  <si>
    <t>[kei_nai_keido_rgt]</t>
  </si>
  <si>
    <t>[kei_nai_keido_lft]</t>
  </si>
  <si>
    <t>[kei_plurk_umu_cd]</t>
  </si>
  <si>
    <t>[kei_plurk_umu]</t>
  </si>
  <si>
    <t>[kei_plurk_bui1]</t>
  </si>
  <si>
    <t>[kei_plurk_kei1]</t>
  </si>
  <si>
    <t>[kei_plurk_bui2]</t>
  </si>
  <si>
    <t>[kei_plurk_kei2]</t>
  </si>
  <si>
    <t>[kei_plurk_bui3]</t>
  </si>
  <si>
    <t>[kei_plurk_kei3]</t>
  </si>
  <si>
    <t>[kei_dako_rgt]</t>
  </si>
  <si>
    <t>[kei_dako_lft]</t>
  </si>
  <si>
    <t>[tou_jisshi_date]</t>
  </si>
  <si>
    <t>[tou_hba1c]</t>
  </si>
  <si>
    <t>[tou_hantei]</t>
  </si>
  <si>
    <t>[hki_shu_ketsu_jg_cd]</t>
  </si>
  <si>
    <t>[hki_kaku_ketsu_jg_cd]</t>
  </si>
  <si>
    <t>[hki_ast_jg_cd]</t>
  </si>
  <si>
    <t>[hki_alt_jg_cd]</t>
  </si>
  <si>
    <t>[hki_r_gt_jg_cd]</t>
  </si>
  <si>
    <t>[hki_so_core_jg_cd]</t>
  </si>
  <si>
    <t>[hki_ldl_core_jg_cd]</t>
  </si>
  <si>
    <t>[hki_hdl_core_jg_cd]</t>
  </si>
  <si>
    <t>[hki_chusei_jg_cd]</t>
  </si>
  <si>
    <t>[hki_ketto_jg_kbn]</t>
  </si>
  <si>
    <t>[hki_ketto_jg_cd]</t>
  </si>
  <si>
    <t>[hki_hba1c_jg_cd]</t>
  </si>
  <si>
    <t>[hki_fukui_jg_cd]</t>
  </si>
  <si>
    <t>[hki_bmi_jg_cd]</t>
  </si>
  <si>
    <t>[hki_nyosan_jg_cd]</t>
  </si>
  <si>
    <t>[hki_tofuka_hba1c_jg_cd]</t>
  </si>
  <si>
    <t>[hki_creatinine_jg_cd]</t>
  </si>
  <si>
    <t>[hki_nyo_tanpaku_jg_cd]</t>
  </si>
  <si>
    <t>[hki_nyo_kessen_jg_cd]</t>
  </si>
  <si>
    <t>[hki_albumin_jg_cd]</t>
  </si>
  <si>
    <t>[hki_gan_kw_jg_cd]</t>
  </si>
  <si>
    <t>[hki_gan_s_jg_cd]</t>
  </si>
  <si>
    <t>[hki_nyo_tou_jg_cd]</t>
  </si>
  <si>
    <t>[hki_taishibo_jg_cd]</t>
  </si>
  <si>
    <t>[hki_hematocrit_jg_cd]</t>
  </si>
  <si>
    <t>[hki_hemoglobin_jg_cd]</t>
  </si>
  <si>
    <t>[hki_sekkekyu_jg_cd]</t>
  </si>
  <si>
    <t>[hki_sotanpaku_jg_cd]</t>
  </si>
  <si>
    <t>[hki_kese_albumin_jg_cd]</t>
  </si>
  <si>
    <t>[hki_egfr_jg_cd]</t>
  </si>
  <si>
    <t>[hki_kaisoka_jg_cd]</t>
  </si>
  <si>
    <t>[hki_metabo_jg_cd]</t>
  </si>
  <si>
    <t>[hki_ketsu_bun_jg_cd]</t>
  </si>
  <si>
    <t>[hki_shu_ketsu_bun_jg_cd]</t>
  </si>
  <si>
    <t>[hki_noshin_jg_cd]</t>
  </si>
  <si>
    <t>[hki_noshinsou_jg_cd]</t>
  </si>
  <si>
    <t>[hkd_target_ldl]</t>
  </si>
  <si>
    <t>[hkd_target_ldl_ovr_cd]</t>
  </si>
  <si>
    <t>[hkd_target_ldl_ovr]</t>
  </si>
  <si>
    <t>[hly_egfr_lastyear]</t>
  </si>
  <si>
    <t>[record.tou_hba1c_ngsp]</t>
  </si>
  <si>
    <t>↑使用不可</t>
    <rPh sb="1" eb="3">
      <t>シヨウ</t>
    </rPh>
    <rPh sb="3" eb="5">
      <t>フカ</t>
    </rPh>
    <phoneticPr fontId="1"/>
  </si>
  <si>
    <t>性別</t>
  </si>
  <si>
    <t>脳心血管_リスク判定コード</t>
  </si>
  <si>
    <t>階層化_結果_コード</t>
    <rPh sb="0" eb="3">
      <t>カイソウカ</t>
    </rPh>
    <rPh sb="4" eb="6">
      <t>ケッカ</t>
    </rPh>
    <phoneticPr fontId="13"/>
  </si>
  <si>
    <t>[record.my_item01_header]</t>
  </si>
  <si>
    <t>[record.my_item02_header]</t>
  </si>
  <si>
    <t>[record.my_item03_header]</t>
  </si>
  <si>
    <t>[record.my_item04_header]</t>
  </si>
  <si>
    <t>[record.my_item05_header]</t>
  </si>
  <si>
    <t>[record.my_item06_header]</t>
  </si>
  <si>
    <t>[record.my_item07_header]</t>
  </si>
  <si>
    <t>[record.my_item08_header]</t>
  </si>
  <si>
    <t>[record.my_item09_header]</t>
  </si>
  <si>
    <t>[record.my_item10_header]</t>
  </si>
  <si>
    <t>[record.my_item11_header]</t>
  </si>
  <si>
    <t>[record.my_item12_header]</t>
  </si>
  <si>
    <t>[record.my_item13_header]</t>
  </si>
  <si>
    <t>[record.my_item14_header]</t>
  </si>
  <si>
    <t>[record.my_item15_header]</t>
  </si>
  <si>
    <t>[record.my_item16_header]</t>
  </si>
  <si>
    <t>[record.my_item17_header]</t>
  </si>
  <si>
    <t>[record.my_item18_header]</t>
  </si>
  <si>
    <t>[record.my_item19_header]</t>
  </si>
  <si>
    <t>[record.my_item20_header]</t>
  </si>
  <si>
    <t>[record.my_item21_header]</t>
  </si>
  <si>
    <t>[record.my_item22_header]</t>
  </si>
  <si>
    <t>[record.my_item23_header]</t>
  </si>
  <si>
    <t>[record.my_item24_header]</t>
  </si>
  <si>
    <t>[record.my_item25_header]</t>
  </si>
  <si>
    <t>[record.my_item26_header]</t>
  </si>
  <si>
    <t>[record.my_item27_header]</t>
  </si>
  <si>
    <t>[record.my_item28_header]</t>
  </si>
  <si>
    <t>[record.my_item29_header]</t>
  </si>
  <si>
    <t>[record.my_item30_header]</t>
  </si>
  <si>
    <t>[record.my_item01_date_flg]</t>
  </si>
  <si>
    <t>[record.my_item02_date_flg]</t>
  </si>
  <si>
    <t>[record.my_item03_date_flg]</t>
  </si>
  <si>
    <t>[record.my_item04_date_flg]</t>
  </si>
  <si>
    <t>[record.my_item05_date_flg]</t>
  </si>
  <si>
    <t>[record.my_item06_date_flg]</t>
  </si>
  <si>
    <t>[record.my_item07_date_flg]</t>
  </si>
  <si>
    <t>[record.my_item08_date_flg]</t>
  </si>
  <si>
    <t>[record.my_item09_date_flg]</t>
  </si>
  <si>
    <t>[record.my_item10_date_flg]</t>
  </si>
  <si>
    <t>[record.my_item11_date_flg]</t>
  </si>
  <si>
    <t>[record.my_item12_date_flg]</t>
  </si>
  <si>
    <t>[record.my_item13_date_flg]</t>
  </si>
  <si>
    <t>[record.my_item14_date_flg]</t>
  </si>
  <si>
    <t>[record.my_item15_date_flg]</t>
  </si>
  <si>
    <t>[record.my_item16_date_flg]</t>
  </si>
  <si>
    <t>[record.my_item17_date_flg]</t>
  </si>
  <si>
    <t>[record.my_item18_date_flg]</t>
  </si>
  <si>
    <t>[record.my_item19_date_flg]</t>
  </si>
  <si>
    <t>[record.my_item20_date_flg]</t>
  </si>
  <si>
    <t>[record.my_item21_date_flg]</t>
  </si>
  <si>
    <t>[record.my_item22_date_flg]</t>
  </si>
  <si>
    <t>[record.my_item23_date_flg]</t>
  </si>
  <si>
    <t>[record.my_item24_date_flg]</t>
  </si>
  <si>
    <t>[record.my_item25_date_flg]</t>
  </si>
  <si>
    <t>[record.my_item26_date_flg]</t>
  </si>
  <si>
    <t>[record.my_item27_date_flg]</t>
  </si>
  <si>
    <t>[record.my_item28_date_flg]</t>
  </si>
  <si>
    <t>[record.my_item29_date_flg]</t>
  </si>
  <si>
    <t>[record.my_item30_date_flg]</t>
  </si>
  <si>
    <t>出力年月日</t>
    <rPh sb="0" eb="5">
      <t>シュツリョクネンガッピ</t>
    </rPh>
    <phoneticPr fontId="31"/>
  </si>
  <si>
    <t>版名</t>
    <rPh sb="0" eb="1">
      <t>ハン</t>
    </rPh>
    <rPh sb="1" eb="2">
      <t>メイ</t>
    </rPh>
    <phoneticPr fontId="1"/>
  </si>
  <si>
    <t>判定色</t>
    <rPh sb="0" eb="2">
      <t>ハンテイ</t>
    </rPh>
    <rPh sb="2" eb="3">
      <t>ショク</t>
    </rPh>
    <phoneticPr fontId="1"/>
  </si>
  <si>
    <t>マルチマーカーの判定色</t>
    <rPh sb="8" eb="10">
      <t>ハンテイ</t>
    </rPh>
    <rPh sb="10" eb="11">
      <t>ショク</t>
    </rPh>
    <phoneticPr fontId="1"/>
  </si>
  <si>
    <t>４から６の判定色を黄色に</t>
    <rPh sb="5" eb="7">
      <t>ハンテイ</t>
    </rPh>
    <rPh sb="7" eb="8">
      <t>ショク</t>
    </rPh>
    <rPh sb="9" eb="11">
      <t>キイロ</t>
    </rPh>
    <phoneticPr fontId="1"/>
  </si>
  <si>
    <t>【データ取得行判定】</t>
    <rPh sb="4" eb="6">
      <t>シュトク</t>
    </rPh>
    <rPh sb="6" eb="7">
      <t>ギョウ</t>
    </rPh>
    <rPh sb="7" eb="9">
      <t>ハンテイ</t>
    </rPh>
    <phoneticPr fontId="31"/>
  </si>
  <si>
    <t>A</t>
    <phoneticPr fontId="31"/>
  </si>
  <si>
    <t>B</t>
    <phoneticPr fontId="31"/>
  </si>
  <si>
    <t>C</t>
    <phoneticPr fontId="31"/>
  </si>
  <si>
    <t>D</t>
    <phoneticPr fontId="31"/>
  </si>
  <si>
    <t>E</t>
    <phoneticPr fontId="31"/>
  </si>
  <si>
    <t>Ｆ</t>
    <phoneticPr fontId="31"/>
  </si>
  <si>
    <t>Ｇ</t>
    <phoneticPr fontId="31"/>
  </si>
  <si>
    <t>Ｈ</t>
    <phoneticPr fontId="31"/>
  </si>
  <si>
    <t>Ｉ</t>
    <phoneticPr fontId="31"/>
  </si>
  <si>
    <t>Ｊ</t>
    <phoneticPr fontId="31"/>
  </si>
  <si>
    <t>K</t>
    <phoneticPr fontId="31"/>
  </si>
  <si>
    <t>L</t>
    <phoneticPr fontId="31"/>
  </si>
  <si>
    <t>M</t>
    <phoneticPr fontId="31"/>
  </si>
  <si>
    <t>N</t>
    <phoneticPr fontId="31"/>
  </si>
  <si>
    <t>O</t>
    <phoneticPr fontId="31"/>
  </si>
  <si>
    <t>P</t>
    <phoneticPr fontId="31"/>
  </si>
  <si>
    <t>Q</t>
    <phoneticPr fontId="31"/>
  </si>
  <si>
    <t>R</t>
    <phoneticPr fontId="31"/>
  </si>
  <si>
    <t>S</t>
    <phoneticPr fontId="31"/>
  </si>
  <si>
    <t>T</t>
    <phoneticPr fontId="31"/>
  </si>
  <si>
    <t>U</t>
    <phoneticPr fontId="31"/>
  </si>
  <si>
    <t>V</t>
    <phoneticPr fontId="31"/>
  </si>
  <si>
    <t>W</t>
    <phoneticPr fontId="31"/>
  </si>
  <si>
    <t>X</t>
    <phoneticPr fontId="31"/>
  </si>
  <si>
    <t>Y</t>
    <phoneticPr fontId="31"/>
  </si>
  <si>
    <t>Z</t>
    <phoneticPr fontId="31"/>
  </si>
  <si>
    <t>AA</t>
    <phoneticPr fontId="31"/>
  </si>
  <si>
    <t>AB</t>
    <phoneticPr fontId="31"/>
  </si>
  <si>
    <t>AC</t>
    <phoneticPr fontId="31"/>
  </si>
  <si>
    <t>AD</t>
    <phoneticPr fontId="31"/>
  </si>
  <si>
    <t>地区名</t>
  </si>
  <si>
    <t>電話番号２</t>
  </si>
  <si>
    <t>電話番号３</t>
  </si>
  <si>
    <t>個人_利用券有効期限</t>
  </si>
  <si>
    <t>ｎｏｎ－ＨＤＬコレステロール</t>
  </si>
  <si>
    <t>尿蛋白定量</t>
  </si>
  <si>
    <t>血清クレアチニン対象者</t>
  </si>
  <si>
    <t>血清クレアチニン実施理由</t>
  </si>
  <si>
    <t>ｅＧＦＲ</t>
  </si>
  <si>
    <t>尿中アルブミン定量</t>
  </si>
  <si>
    <t>尿中アルブミン一日量</t>
  </si>
  <si>
    <t>眼底検査_ＷｏｎｇＭｉｔｃｈｅｌｌ分類</t>
  </si>
  <si>
    <t>眼底検査_改変Ｄａｖｉｓ分類</t>
  </si>
  <si>
    <t>眼底検査対象者</t>
  </si>
  <si>
    <t>心電図対象者</t>
  </si>
  <si>
    <t>判定結果Ａ_コード</t>
    <phoneticPr fontId="1"/>
  </si>
  <si>
    <t>判定結果Ａ</t>
  </si>
  <si>
    <t>判定結果Ｂ</t>
  </si>
  <si>
    <t>情報提供の方法</t>
  </si>
  <si>
    <t>初回面接実施_コード</t>
    <phoneticPr fontId="1"/>
  </si>
  <si>
    <t>初回面接実施</t>
  </si>
  <si>
    <t>咀嚼</t>
  </si>
  <si>
    <t>食べ方３_間食</t>
  </si>
  <si>
    <t>階層化_詳細健診対象</t>
  </si>
  <si>
    <t>階層化_動機付け支援相当候補</t>
  </si>
  <si>
    <t>危険因子_ｎｏｎＨＤＬコレステロール判定</t>
  </si>
  <si>
    <t>疾病_高尿酸血症</t>
    <phoneticPr fontId="1"/>
  </si>
  <si>
    <t>疾病_高血圧投薬治療</t>
  </si>
  <si>
    <t>腎機能_尿蛋白区分</t>
    <phoneticPr fontId="1"/>
  </si>
  <si>
    <t>06個人番号記号</t>
    <phoneticPr fontId="31"/>
  </si>
  <si>
    <t>07個人番号記号</t>
    <phoneticPr fontId="31"/>
  </si>
  <si>
    <t>10治療中表示設定</t>
    <phoneticPr fontId="31"/>
  </si>
  <si>
    <t>10個人番号記号</t>
    <phoneticPr fontId="31"/>
  </si>
  <si>
    <t>eGFR閾値</t>
    <phoneticPr fontId="31"/>
  </si>
  <si>
    <t>コメント</t>
    <phoneticPr fontId="31"/>
  </si>
  <si>
    <t>[record.chiku_name]</t>
  </si>
  <si>
    <t>[record.tel2]</t>
  </si>
  <si>
    <t>[record.tel3]</t>
  </si>
  <si>
    <t>[record.ken_riyoken_yuko]</t>
  </si>
  <si>
    <t>[record.ken_non_hdl_core]</t>
  </si>
  <si>
    <t>[record.ken_nyo_tanpaku_teiryo]</t>
  </si>
  <si>
    <t>[record.ken_creatinine_taishosha]</t>
  </si>
  <si>
    <t>[record.ken_creatinine_jisshi_riyu]</t>
  </si>
  <si>
    <t>[record.ken_egfr]</t>
  </si>
  <si>
    <t>[record.ken_albumin_teiryo]</t>
  </si>
  <si>
    <t>[record.ken_albumin_day]</t>
  </si>
  <si>
    <t>[record.ken_gan_wong_mitchell]</t>
  </si>
  <si>
    <t>[record.ken_gan_davis]</t>
  </si>
  <si>
    <t>[record.ken_gan_taishosha]</t>
  </si>
  <si>
    <t>[record.ken_shin_taishosha]</t>
  </si>
  <si>
    <t>[record.ken_hantei_kekka_a]</t>
  </si>
  <si>
    <t>[record.ken_hantei_kekka_b]</t>
  </si>
  <si>
    <t>[record.ken_joho_teikyo_hoho]</t>
  </si>
  <si>
    <t>[record.ken_shokai_jisshi]</t>
  </si>
  <si>
    <t>[record.mon_soshaku]</t>
  </si>
  <si>
    <t>[record.mon_eat3_kanshoku]</t>
  </si>
  <si>
    <t>[record.kai_shosai_kenshin_taisho]</t>
  </si>
  <si>
    <t>[record.kai_dokizuke_soto_koho]</t>
  </si>
  <si>
    <t>[record.hkn_6m_jisshisha_cd]</t>
    <phoneticPr fontId="1"/>
  </si>
  <si>
    <t>[record.spk_tonyo]</t>
    <phoneticPr fontId="1"/>
  </si>
  <si>
    <t>[record.spk_kouketsu]</t>
    <phoneticPr fontId="1"/>
  </si>
  <si>
    <t>[record.hly_kufuku_ketto]</t>
    <phoneticPr fontId="1"/>
  </si>
  <si>
    <t>[record.komento]</t>
    <phoneticPr fontId="1"/>
  </si>
  <si>
    <t>[record.output_date]</t>
    <phoneticPr fontId="1"/>
  </si>
  <si>
    <t>保健指導_指導区分_コード</t>
  </si>
  <si>
    <t>疾病_ＳＵ剤</t>
  </si>
  <si>
    <t>疾病_ＤＰＰ４阻害剤</t>
  </si>
  <si>
    <t>昨年度_眼底検査_シェイエ分類Ｓ_コード</t>
  </si>
  <si>
    <t>[tel2]</t>
  </si>
  <si>
    <t>[tel3]</t>
  </si>
  <si>
    <t>[ken_riyoken_yuko]</t>
  </si>
  <si>
    <t>[ken_non_hdl_core]</t>
  </si>
  <si>
    <t>[ken_nyo_tanpaku_teiryo]</t>
  </si>
  <si>
    <t>[ken_creatinine_taishosha]</t>
  </si>
  <si>
    <t>[ken_egfr]</t>
  </si>
  <si>
    <t>[ken_albumin_day]</t>
  </si>
  <si>
    <t>[ken_gan_davis]</t>
  </si>
  <si>
    <t>[ken_hantei_kekka_b]</t>
  </si>
  <si>
    <t>[ken_shokai_jisshi]</t>
  </si>
  <si>
    <t>[mon_soshaku]</t>
  </si>
  <si>
    <t>[hkn_hokenshido_kbn]</t>
    <phoneticPr fontId="1"/>
  </si>
  <si>
    <t>[hkn_6m_seikatsu_smoking_cd]</t>
    <phoneticPr fontId="1"/>
  </si>
  <si>
    <t>[spk_biguanide]</t>
    <phoneticPr fontId="1"/>
  </si>
  <si>
    <t>[hly_taiju]</t>
    <phoneticPr fontId="1"/>
  </si>
  <si>
    <t>chiku_name</t>
  </si>
  <si>
    <t>tel2</t>
  </si>
  <si>
    <t>tel3</t>
  </si>
  <si>
    <t>ken_riyoken_yuko</t>
  </si>
  <si>
    <t>ken_non_hdl_core</t>
  </si>
  <si>
    <t>ken_nyo_tanpaku_teiryo</t>
  </si>
  <si>
    <t>ken_creatinine_taishosha_cd</t>
  </si>
  <si>
    <t>ken_creatinine_taishosha</t>
  </si>
  <si>
    <t>ken_creatinine_jisshi_riyu</t>
  </si>
  <si>
    <t>ken_egfr</t>
  </si>
  <si>
    <t>ken_albumin_teiryo</t>
  </si>
  <si>
    <t>ken_albumin_day</t>
  </si>
  <si>
    <t>ken_gan_wong_mitchell_cd</t>
  </si>
  <si>
    <t>ken_gan_wong_mitchell</t>
  </si>
  <si>
    <t>ken_gan_davis_cd</t>
  </si>
  <si>
    <t>ken_gan_davis</t>
  </si>
  <si>
    <t>ken_gan_taishosha_cd</t>
  </si>
  <si>
    <t>ken_gan_taishosha</t>
  </si>
  <si>
    <t>ken_shin_taishosha_cd</t>
  </si>
  <si>
    <t>ken_shin_taishosha</t>
  </si>
  <si>
    <t>ken_hantei_kekka_a_cd</t>
  </si>
  <si>
    <t>ken_hantei_kekka_a</t>
  </si>
  <si>
    <t>ken_hantei_kekka_b_cd</t>
  </si>
  <si>
    <t>ken_hantei_kekka_b</t>
  </si>
  <si>
    <t>ken_joho_teikyo_hoho_cd</t>
  </si>
  <si>
    <t>ken_joho_teikyo_hoho</t>
  </si>
  <si>
    <t>ken_shokai_jisshi_cd</t>
  </si>
  <si>
    <t>ken_shokai_jisshi</t>
  </si>
  <si>
    <t>mon_soshaku_cd</t>
  </si>
  <si>
    <t>mon_soshaku</t>
  </si>
  <si>
    <t>mon_eat3_kanshoku_cd</t>
  </si>
  <si>
    <t>mon_eat3_kanshoku</t>
  </si>
  <si>
    <t>kai_shosai_kenshin_taisho</t>
  </si>
  <si>
    <t>kai_dokizuke_soto_koho</t>
  </si>
  <si>
    <t>hki_non_hdl_core_jg_cd</t>
  </si>
  <si>
    <t>hki_non_hdl_core_jg</t>
  </si>
  <si>
    <t>ken_shien_soto_kbn</t>
  </si>
  <si>
    <t>ken_iryo_renkei_cd</t>
  </si>
  <si>
    <t>ken_iryo_renkei</t>
  </si>
  <si>
    <t>hkn_hokenshido_kbn_cd</t>
  </si>
  <si>
    <t>hkn_hokenshido_kbn</t>
  </si>
  <si>
    <t>hkn_course_name</t>
  </si>
  <si>
    <t>hkn_sho_jisshisha_cd</t>
  </si>
  <si>
    <t>hkn_sho_jisshisha</t>
  </si>
  <si>
    <t>hkn_6m_jisshisha_cd</t>
  </si>
  <si>
    <t>hkn_6m_jisshisha</t>
  </si>
  <si>
    <t>hkn_6m_jisshisha_name</t>
  </si>
  <si>
    <t>hkn_6m_seikatsu_shokuji_cd</t>
  </si>
  <si>
    <t>hkn_6m_seikatsu_shokuji</t>
  </si>
  <si>
    <t>hkn_6m_seikatsu_undo_cd</t>
  </si>
  <si>
    <t>hkn_6m_seikatsu_undo</t>
  </si>
  <si>
    <t>hkn_6m_seikatsu_smoking_cd</t>
  </si>
  <si>
    <t>hkn_6m_seikatsu_smoking</t>
  </si>
  <si>
    <t>hkn_6m_kakunin_kaisu</t>
  </si>
  <si>
    <t>hkn_sho_fukui</t>
  </si>
  <si>
    <t>hkn_sho_taiju</t>
  </si>
  <si>
    <t>hkn_sho_shu_ketsu</t>
  </si>
  <si>
    <t>hkn_sho_kaku_ketsu</t>
  </si>
  <si>
    <t>hkn_sho_komento</t>
  </si>
  <si>
    <t>hkn_6m_komento</t>
  </si>
  <si>
    <t>spk_tonyo</t>
  </si>
  <si>
    <t>spk_kouketsu</t>
  </si>
  <si>
    <t>spk_shishitsu</t>
  </si>
  <si>
    <t>spk_konyosan</t>
  </si>
  <si>
    <t>spk_shibokan</t>
  </si>
  <si>
    <t>spk_domyaku</t>
  </si>
  <si>
    <t>spk_nosocchu</t>
  </si>
  <si>
    <t>spk_noshuketsu</t>
  </si>
  <si>
    <t>spk_nokousoku</t>
  </si>
  <si>
    <t>spk_kyoketsu</t>
  </si>
  <si>
    <t>spk_kyoshin</t>
  </si>
  <si>
    <t>spk_shinkin</t>
  </si>
  <si>
    <t>spk_mjinzo</t>
  </si>
  <si>
    <t>spk_jin</t>
  </si>
  <si>
    <t>spk_momaku</t>
  </si>
  <si>
    <t>spk_shinkei</t>
  </si>
  <si>
    <t>spk_yokaigo_kbn</t>
  </si>
  <si>
    <t>spk_type1_tonyo</t>
  </si>
  <si>
    <t>spk_shiniku_shishu</t>
  </si>
  <si>
    <t>spk_tonyo_tychiryo</t>
  </si>
  <si>
    <t>spk_kouketsu_tychiryo</t>
  </si>
  <si>
    <t>spk_shishitsu_tychiryo</t>
  </si>
  <si>
    <t>spk_nosocchu_tychiryo</t>
  </si>
  <si>
    <t>spk_kyoketsu_tychiryo</t>
  </si>
  <si>
    <t>spk_alpha_gi</t>
  </si>
  <si>
    <t>spk_su_zai</t>
  </si>
  <si>
    <t>spk_glinide</t>
  </si>
  <si>
    <t>spk_biguanide</t>
  </si>
  <si>
    <t>spk_insulin_teiko</t>
  </si>
  <si>
    <t>spk_dpp4_sogai</t>
  </si>
  <si>
    <t>spk_insulin_chusha</t>
  </si>
  <si>
    <t>spk_hba1c_kensa</t>
  </si>
  <si>
    <t>spk_ssb_kanri</t>
  </si>
  <si>
    <t>spk_eiyo_shido</t>
  </si>
  <si>
    <t>spk_chiikihokatsushinryo</t>
  </si>
  <si>
    <t>met_gakkai_hantei_cd</t>
  </si>
  <si>
    <t>met_gakkai_hantei</t>
  </si>
  <si>
    <t>met_gakkai_naizo_cd</t>
  </si>
  <si>
    <t>met_gakkai_naizo</t>
  </si>
  <si>
    <t>met_gakkai_shishitsu_cd</t>
  </si>
  <si>
    <t>met_gakkai_shishitsu</t>
  </si>
  <si>
    <t>met_gakkai_ketsuatsu_cd</t>
  </si>
  <si>
    <t>met_gakkai_ketsuatsu</t>
  </si>
  <si>
    <t>met_gakkai_keto_cd</t>
  </si>
  <si>
    <t>met_gakkai_kiken_su</t>
  </si>
  <si>
    <t>met_gakkai_fukui_cd</t>
  </si>
  <si>
    <t>met_gakkai_fukui</t>
  </si>
  <si>
    <t>hjn_ckd_jusho_bunrui</t>
  </si>
  <si>
    <t>hjn_ckd_jusho_risk</t>
  </si>
  <si>
    <t>hjn_nyo_tanpaku_kbn</t>
  </si>
  <si>
    <t>hjn_tonyo_jinsho_byoki</t>
  </si>
  <si>
    <t>hly_taiju</t>
  </si>
  <si>
    <t>hly_bmi</t>
  </si>
  <si>
    <t>hly_fukui</t>
  </si>
  <si>
    <t>hly_shu_ketsu</t>
  </si>
  <si>
    <t>hly_kaku_ketsu</t>
  </si>
  <si>
    <t>hly_so_core</t>
  </si>
  <si>
    <t>hly_chusei</t>
  </si>
  <si>
    <t>hly_hdl_core</t>
  </si>
  <si>
    <t>hly_ldl_core</t>
  </si>
  <si>
    <t>hly_non_hdl_core</t>
  </si>
  <si>
    <t>hly_kufuku_ketto</t>
  </si>
  <si>
    <t>hly_zuiji_ketto</t>
  </si>
  <si>
    <t>hly_saiketsu_cd</t>
  </si>
  <si>
    <t>hly_saiketsu</t>
  </si>
  <si>
    <t>hly_hba1c_ngsp</t>
  </si>
  <si>
    <t>hly_ast</t>
  </si>
  <si>
    <t>hly_alt</t>
  </si>
  <si>
    <t>hly_r_gt</t>
  </si>
  <si>
    <t>hly_creatinine</t>
  </si>
  <si>
    <t>hly_kese_nyosan</t>
  </si>
  <si>
    <t>hly_nyo_tou_cd</t>
  </si>
  <si>
    <t>hly_nyo_tou</t>
  </si>
  <si>
    <t>hly_nyo_tanpaku_cd</t>
  </si>
  <si>
    <t>hly_nyo_tanpaku</t>
  </si>
  <si>
    <t>hly_nyo_kessen_cd</t>
  </si>
  <si>
    <t>hly_nyo_kessen</t>
  </si>
  <si>
    <t>hly_albumin</t>
  </si>
  <si>
    <t>hly_gan_keith_wagener_cd</t>
  </si>
  <si>
    <t>hly_gan_keith_wagener</t>
  </si>
  <si>
    <t>hly_gan_scheie_h_cd</t>
  </si>
  <si>
    <t>hly_gan_scheie_h</t>
  </si>
  <si>
    <t>hly_gan_scheie_s_cd</t>
  </si>
  <si>
    <t>hly_gan_scheie_s</t>
  </si>
  <si>
    <t>hly_shin_sho1</t>
  </si>
  <si>
    <t>hly_kai_kekka_cd</t>
  </si>
  <si>
    <t>hly_kai_kekka</t>
  </si>
  <si>
    <t>hly_kai_kekka_bunrui</t>
  </si>
  <si>
    <t>hly_kai_6_10gaito_cd_cd</t>
  </si>
  <si>
    <t>hly_kai_6_10gaito_cd</t>
  </si>
  <si>
    <t>hly_kai_jushin</t>
  </si>
  <si>
    <t>hly_kai_han_kt_cd</t>
  </si>
  <si>
    <t>hly_kai_han_kt</t>
  </si>
  <si>
    <t>hly_kai_han_ka_cd</t>
  </si>
  <si>
    <t>hly_kai_han_ka</t>
  </si>
  <si>
    <t>hly_kai_han_sh_cd</t>
  </si>
  <si>
    <t>hly_kai_han_sh</t>
  </si>
  <si>
    <t>hly_met_hantei_kekka_cd</t>
  </si>
  <si>
    <t>hly_met_hantei_kekka</t>
  </si>
  <si>
    <t>hly_hka_ketsu_bun_cd_cd</t>
  </si>
  <si>
    <t>hly_hka_ketsu_bun_cd</t>
  </si>
  <si>
    <t>hly_hkd_category</t>
  </si>
  <si>
    <t>hly_hno_risk_hantei_cd_cd</t>
  </si>
  <si>
    <t>hly_hno_risk_hantei_cd</t>
  </si>
  <si>
    <t>hly_hjn_ckd_jusho_bunrui</t>
  </si>
  <si>
    <t>hly_hkn_jisshi_cd_cd</t>
  </si>
  <si>
    <t>hly_hkn_jisshi_cd</t>
  </si>
  <si>
    <t>被保険者証等記号</t>
    <phoneticPr fontId="30"/>
  </si>
  <si>
    <t>被保険者証等番号</t>
    <phoneticPr fontId="30"/>
  </si>
  <si>
    <t>採血時間(食後)_コード</t>
    <phoneticPr fontId="1"/>
  </si>
  <si>
    <t>尿蛋白</t>
    <phoneticPr fontId="1"/>
  </si>
  <si>
    <t>尿潜血</t>
    <phoneticPr fontId="1"/>
  </si>
  <si>
    <t>尿中アルブミンＣＲ補正値</t>
    <phoneticPr fontId="1"/>
  </si>
  <si>
    <t>心電図所見の有無</t>
    <phoneticPr fontId="1"/>
  </si>
  <si>
    <t>生理中_コード</t>
    <phoneticPr fontId="1"/>
  </si>
  <si>
    <t>階層化_ステップ４_コード</t>
    <phoneticPr fontId="1"/>
  </si>
  <si>
    <t>階層化_フローチャート</t>
    <phoneticPr fontId="1"/>
  </si>
  <si>
    <t>行動変容ステージ_コード</t>
    <phoneticPr fontId="55"/>
  </si>
  <si>
    <t>行動変容ステージ</t>
    <phoneticPr fontId="55"/>
  </si>
  <si>
    <t>中断事由_コード</t>
    <phoneticPr fontId="55"/>
  </si>
  <si>
    <t>保健指導_初回_実施日</t>
    <phoneticPr fontId="1"/>
  </si>
  <si>
    <t>保健指導_初回_実施者氏名</t>
    <phoneticPr fontId="1"/>
  </si>
  <si>
    <t>保健指導_評価_実施日</t>
    <phoneticPr fontId="1"/>
  </si>
  <si>
    <t>保健指導_評価_腹囲</t>
    <phoneticPr fontId="1"/>
  </si>
  <si>
    <t>保健指導_評価_体重</t>
    <phoneticPr fontId="1"/>
  </si>
  <si>
    <t>保健指導_評価_収縮期血圧</t>
    <phoneticPr fontId="1"/>
  </si>
  <si>
    <t>保健指導_評価_拡張期血圧</t>
    <phoneticPr fontId="1"/>
  </si>
  <si>
    <t>保健指導_昨年度実施</t>
    <phoneticPr fontId="1"/>
  </si>
  <si>
    <t>栞_フラグ</t>
    <phoneticPr fontId="1"/>
  </si>
  <si>
    <t>血清クレアチニン対象者_コード</t>
    <phoneticPr fontId="1"/>
  </si>
  <si>
    <t>眼底検査_ＷｏｎｇＭｉｔｃｈｅｌｌ分類_コード</t>
    <phoneticPr fontId="1"/>
  </si>
  <si>
    <t>眼底検査_改変Ｄａｖｉｓ分類_コード</t>
    <phoneticPr fontId="1"/>
  </si>
  <si>
    <t>眼底検査対象者_コード</t>
    <phoneticPr fontId="1"/>
  </si>
  <si>
    <t>心電図対象者_コード</t>
    <phoneticPr fontId="1"/>
  </si>
  <si>
    <t>判定結果Ｂ_コード</t>
    <phoneticPr fontId="1"/>
  </si>
  <si>
    <t>情報提供の方法_コード</t>
    <phoneticPr fontId="1"/>
  </si>
  <si>
    <t>咀嚼_コード</t>
    <phoneticPr fontId="1"/>
  </si>
  <si>
    <t>食べ方３_間食_コード</t>
    <phoneticPr fontId="1"/>
  </si>
  <si>
    <t>危険因子_血糖判定採血時間_コード</t>
    <phoneticPr fontId="1"/>
  </si>
  <si>
    <t>危険因子_血糖判定採血時間</t>
    <phoneticPr fontId="1"/>
  </si>
  <si>
    <t>危険因子_ｎｏｎＨＤＬコレステロール判定_コード</t>
    <phoneticPr fontId="1"/>
  </si>
  <si>
    <t>危険因子_ｎｏｎ－ＨＤＬコレステロール判定_コード</t>
    <phoneticPr fontId="1"/>
  </si>
  <si>
    <t>危険因子_ｎｏｎ－ＨＤＬコレステロール判定</t>
    <phoneticPr fontId="1"/>
  </si>
  <si>
    <t>支援相当該当区分</t>
    <phoneticPr fontId="1"/>
  </si>
  <si>
    <t>医療との連携_コード</t>
    <phoneticPr fontId="1"/>
  </si>
  <si>
    <t>医療との連携</t>
    <phoneticPr fontId="1"/>
  </si>
  <si>
    <t>眼底検査_改変Ｄａｖｉｓ分類_コード</t>
    <phoneticPr fontId="1"/>
  </si>
  <si>
    <t>眼底検査_改変Ｄａｖｉｓ分類</t>
    <phoneticPr fontId="1"/>
  </si>
  <si>
    <t>保健指導_指導区分_コード</t>
    <phoneticPr fontId="1"/>
  </si>
  <si>
    <t>保健指導_指導区分</t>
    <phoneticPr fontId="1"/>
  </si>
  <si>
    <t>保健指導_コース名</t>
    <phoneticPr fontId="1"/>
  </si>
  <si>
    <t>保健指導_初回_実施者_コード</t>
    <phoneticPr fontId="1"/>
  </si>
  <si>
    <t>保健指導_初回_実施者</t>
    <phoneticPr fontId="1"/>
  </si>
  <si>
    <t>保健指導_評価_実施者_コード</t>
    <phoneticPr fontId="1"/>
  </si>
  <si>
    <t>保健指導_評価_実施者</t>
    <phoneticPr fontId="1"/>
  </si>
  <si>
    <t>保健指導_評価_実施者氏名</t>
    <phoneticPr fontId="1"/>
  </si>
  <si>
    <t>保健指導_評価_生活改善_食事_コード</t>
    <phoneticPr fontId="1"/>
  </si>
  <si>
    <t>保健指導_評価_生活改善_食事</t>
    <phoneticPr fontId="1"/>
  </si>
  <si>
    <t>保健指導_評価_生活改善_運動_コード</t>
    <phoneticPr fontId="1"/>
  </si>
  <si>
    <t>保健指導_評価_生活改善_運動</t>
    <phoneticPr fontId="1"/>
  </si>
  <si>
    <t>保健指導_評価_生活改善_喫煙_コード</t>
    <phoneticPr fontId="1"/>
  </si>
  <si>
    <t>保健指導_評価_生活改善_喫煙</t>
    <phoneticPr fontId="1"/>
  </si>
  <si>
    <t>保健指導_評価_確認回数</t>
    <phoneticPr fontId="1"/>
  </si>
  <si>
    <t>保健指導_初回_腹囲</t>
    <phoneticPr fontId="1"/>
  </si>
  <si>
    <t>保健指導_初回_体重</t>
    <phoneticPr fontId="1"/>
  </si>
  <si>
    <t>保健指導_初回_収縮期血圧</t>
    <phoneticPr fontId="1"/>
  </si>
  <si>
    <t>保健指導_初回_拡張期血圧</t>
    <phoneticPr fontId="1"/>
  </si>
  <si>
    <t>保健指導_初回_コメント</t>
    <phoneticPr fontId="1"/>
  </si>
  <si>
    <t>保健指導_評価_コメント</t>
    <phoneticPr fontId="1"/>
  </si>
  <si>
    <t>疾病_糖尿病</t>
    <phoneticPr fontId="1"/>
  </si>
  <si>
    <t>疾病_高血圧症</t>
    <phoneticPr fontId="1"/>
  </si>
  <si>
    <t>疾病_脂質異常症</t>
    <phoneticPr fontId="1"/>
  </si>
  <si>
    <t>疾病_高尿酸血症</t>
    <phoneticPr fontId="1"/>
  </si>
  <si>
    <t>疾病_脂肪肝</t>
    <phoneticPr fontId="1"/>
  </si>
  <si>
    <t>疾病_動脈硬化症</t>
    <phoneticPr fontId="1"/>
  </si>
  <si>
    <t>疾病_脳卒中</t>
    <phoneticPr fontId="1"/>
  </si>
  <si>
    <t>疾病_脳出血</t>
    <phoneticPr fontId="1"/>
  </si>
  <si>
    <t>疾病_脳梗塞</t>
    <phoneticPr fontId="1"/>
  </si>
  <si>
    <t>疾病_虚血性心疾患</t>
    <phoneticPr fontId="1"/>
  </si>
  <si>
    <t>疾病_狭心症</t>
    <phoneticPr fontId="1"/>
  </si>
  <si>
    <t>疾病_心筋梗塞</t>
    <phoneticPr fontId="1"/>
  </si>
  <si>
    <t>疾病_慢性腎臓病</t>
    <phoneticPr fontId="1"/>
  </si>
  <si>
    <t>疾病_腎症</t>
    <phoneticPr fontId="1"/>
  </si>
  <si>
    <t>疾病_網膜症</t>
    <phoneticPr fontId="1"/>
  </si>
  <si>
    <t>疾病_神経障害</t>
    <phoneticPr fontId="1"/>
  </si>
  <si>
    <t>疾病_要介護状態区分</t>
    <phoneticPr fontId="1"/>
  </si>
  <si>
    <t>疾病_１型糖尿病</t>
    <phoneticPr fontId="1"/>
  </si>
  <si>
    <t>疾病_歯肉炎・歯周病</t>
    <phoneticPr fontId="1"/>
  </si>
  <si>
    <t>疾病_糖尿病投薬治療</t>
    <phoneticPr fontId="1"/>
  </si>
  <si>
    <t>疾病_脂質異常症投薬治療</t>
    <phoneticPr fontId="1"/>
  </si>
  <si>
    <t>疾病_脳卒中投薬治療</t>
    <phoneticPr fontId="1"/>
  </si>
  <si>
    <t>疾病_虚血性心疾患投薬治療</t>
    <phoneticPr fontId="1"/>
  </si>
  <si>
    <t>疾病_αＧＩ</t>
    <phoneticPr fontId="1"/>
  </si>
  <si>
    <t>疾病_ＳＵ剤</t>
    <phoneticPr fontId="1"/>
  </si>
  <si>
    <t>疾病_グリニド</t>
    <phoneticPr fontId="1"/>
  </si>
  <si>
    <t>疾病_ビグアナイド</t>
    <phoneticPr fontId="1"/>
  </si>
  <si>
    <t>疾病_インスリン抵抗</t>
    <phoneticPr fontId="1"/>
  </si>
  <si>
    <t>疾病_ＤＰＰ４阻害剤</t>
    <phoneticPr fontId="1"/>
  </si>
  <si>
    <t>疾病_インスリン注射</t>
    <phoneticPr fontId="1"/>
  </si>
  <si>
    <t>疾病_ＨｂＡ１ｃ検査</t>
    <phoneticPr fontId="1"/>
  </si>
  <si>
    <t>疾病_生活習慣病管理料</t>
    <phoneticPr fontId="1"/>
  </si>
  <si>
    <t>疾病_栄養指導料</t>
    <phoneticPr fontId="1"/>
  </si>
  <si>
    <t>疾病_地域包括診療料等</t>
    <phoneticPr fontId="1"/>
  </si>
  <si>
    <t>メタボ_学会_判定</t>
    <phoneticPr fontId="1"/>
  </si>
  <si>
    <t>メタボ_学会_判定結果</t>
    <phoneticPr fontId="1"/>
  </si>
  <si>
    <t>メタボ_学会_内臓脂肪_コード</t>
    <phoneticPr fontId="1"/>
  </si>
  <si>
    <t>メタボ_学会_内臓脂肪</t>
    <phoneticPr fontId="1"/>
  </si>
  <si>
    <t>メタボ_学会_脂質_コード</t>
    <phoneticPr fontId="1"/>
  </si>
  <si>
    <t>メタボ_学会_脂質</t>
    <phoneticPr fontId="1"/>
  </si>
  <si>
    <t>メタボ_学会_血圧_コード</t>
    <phoneticPr fontId="1"/>
  </si>
  <si>
    <t>メタボ_学会_血圧</t>
    <phoneticPr fontId="1"/>
  </si>
  <si>
    <t>メタボ_学会_血糖_コード</t>
    <phoneticPr fontId="1"/>
  </si>
  <si>
    <t>メタボ_学会_血糖</t>
    <phoneticPr fontId="1"/>
  </si>
  <si>
    <t>メタボ_学会_危険因子数</t>
    <phoneticPr fontId="1"/>
  </si>
  <si>
    <t>メタボ_学会_危険因子</t>
    <phoneticPr fontId="1"/>
  </si>
  <si>
    <t>メタボ_学会_腹囲のみ_コード</t>
    <phoneticPr fontId="1"/>
  </si>
  <si>
    <t>メタボ_学会_腹囲のみ</t>
    <phoneticPr fontId="1"/>
  </si>
  <si>
    <t>腎機能_ＣＫＤ重症度分類</t>
    <phoneticPr fontId="1"/>
  </si>
  <si>
    <t>腎機能_ＣＫＤ重症度リスク</t>
    <phoneticPr fontId="1"/>
  </si>
  <si>
    <t>腎機能_糖尿病性腎症_病期</t>
    <phoneticPr fontId="1"/>
  </si>
  <si>
    <t>昨年度_体重</t>
    <phoneticPr fontId="1"/>
  </si>
  <si>
    <t>昨年度_ＢＭＩ</t>
    <phoneticPr fontId="1"/>
  </si>
  <si>
    <t>昨年度_腹囲</t>
    <phoneticPr fontId="1"/>
  </si>
  <si>
    <t>昨年度_収縮期血圧</t>
    <phoneticPr fontId="1"/>
  </si>
  <si>
    <t>昨年度_拡張期血圧</t>
    <phoneticPr fontId="1"/>
  </si>
  <si>
    <t>昨年度_総コレステロール</t>
    <phoneticPr fontId="1"/>
  </si>
  <si>
    <t>昨年度_中性脂肪</t>
    <phoneticPr fontId="1"/>
  </si>
  <si>
    <t>昨年度_ＨＤＬコレステロール</t>
    <phoneticPr fontId="1"/>
  </si>
  <si>
    <t>昨年度_ＬＤＬコレステロール</t>
    <phoneticPr fontId="1"/>
  </si>
  <si>
    <t>昨年度_ｎｏｎ－ＨＤＬコレステロール</t>
    <phoneticPr fontId="1"/>
  </si>
  <si>
    <t>昨年度_空腹時血糖</t>
    <phoneticPr fontId="1"/>
  </si>
  <si>
    <t>昨年度_随時血糖</t>
    <phoneticPr fontId="1"/>
  </si>
  <si>
    <t>昨年度_採血時間(食後)_コード</t>
    <phoneticPr fontId="1"/>
  </si>
  <si>
    <t>昨年度_採血時間(食後)</t>
    <phoneticPr fontId="1"/>
  </si>
  <si>
    <t>昨年度_ＨｂＡ１ｃ_ＮＧＳＰ</t>
    <phoneticPr fontId="1"/>
  </si>
  <si>
    <t>昨年度_ＡＳＴ</t>
    <phoneticPr fontId="1"/>
  </si>
  <si>
    <t>昨年度_ＡＬＴ</t>
    <phoneticPr fontId="1"/>
  </si>
  <si>
    <t>昨年度_γ－ＧＴ</t>
    <phoneticPr fontId="1"/>
  </si>
  <si>
    <t>昨年度_血清クレアチニン</t>
    <phoneticPr fontId="1"/>
  </si>
  <si>
    <t>昨年度_血清尿酸</t>
    <phoneticPr fontId="1"/>
  </si>
  <si>
    <t>昨年度_尿糖_コード</t>
    <phoneticPr fontId="1"/>
  </si>
  <si>
    <t>昨年度_尿糖</t>
    <phoneticPr fontId="1"/>
  </si>
  <si>
    <t>昨年度_尿蛋白_コード</t>
    <phoneticPr fontId="1"/>
  </si>
  <si>
    <t>昨年度_尿蛋白</t>
    <phoneticPr fontId="1"/>
  </si>
  <si>
    <t>昨年度_尿潜血_コード</t>
    <phoneticPr fontId="1"/>
  </si>
  <si>
    <t>昨年度_尿潜血</t>
    <phoneticPr fontId="1"/>
  </si>
  <si>
    <t>昨年度_尿中アルブミンＣｒ補正値</t>
    <phoneticPr fontId="1"/>
  </si>
  <si>
    <t>昨年度_眼底検査_キースワグナー分類_コード</t>
    <phoneticPr fontId="1"/>
  </si>
  <si>
    <t>昨年度_眼底検査_キースワグナー分類</t>
    <phoneticPr fontId="1"/>
  </si>
  <si>
    <t>昨年度_眼底検査_シェイエ分類Ｈ_コード</t>
    <phoneticPr fontId="1"/>
  </si>
  <si>
    <t>昨年度_眼底検査_シェイエ分類Ｈ</t>
    <phoneticPr fontId="1"/>
  </si>
  <si>
    <t>昨年度_眼底検査_シェイエ分類Ｓ_コード</t>
    <phoneticPr fontId="1"/>
  </si>
  <si>
    <t>昨年度_眼底検査_シェイエ分類Ｓ</t>
    <phoneticPr fontId="1"/>
  </si>
  <si>
    <t>昨年度_心電図所見１</t>
    <phoneticPr fontId="1"/>
  </si>
  <si>
    <t>昨年度_階層化_結果_コード</t>
    <phoneticPr fontId="1"/>
  </si>
  <si>
    <t>昨年度_階層化_結果</t>
    <phoneticPr fontId="1"/>
  </si>
  <si>
    <t>昨年度_階層化_健診結果分類</t>
    <phoneticPr fontId="1"/>
  </si>
  <si>
    <t>昨年度_階層化_フローチャート_コード</t>
    <phoneticPr fontId="1"/>
  </si>
  <si>
    <t>昨年度_階層化_フローチャート</t>
    <phoneticPr fontId="1"/>
  </si>
  <si>
    <t>昨年度_階層化_受診勧奨</t>
    <phoneticPr fontId="1"/>
  </si>
  <si>
    <t>昨年度_階層化_判定値_血糖_コード</t>
    <phoneticPr fontId="1"/>
  </si>
  <si>
    <t>昨年度_階層化_判定値_血糖</t>
    <phoneticPr fontId="1"/>
  </si>
  <si>
    <t>昨年度_階層化_判定値_血圧_コード</t>
    <phoneticPr fontId="1"/>
  </si>
  <si>
    <t>昨年度_階層化_判定値_血圧</t>
    <phoneticPr fontId="1"/>
  </si>
  <si>
    <t>昨年度_階層化_判定値_脂質_コード</t>
    <phoneticPr fontId="1"/>
  </si>
  <si>
    <t>昨年度_階層化_判定値_脂質</t>
    <phoneticPr fontId="1"/>
  </si>
  <si>
    <t>昨年度_メタボ_判定結果_コード</t>
    <phoneticPr fontId="1"/>
  </si>
  <si>
    <t>昨年度_メタボ_判定結果</t>
    <phoneticPr fontId="1"/>
  </si>
  <si>
    <t>昨年度_血圧_分類_コード</t>
    <phoneticPr fontId="1"/>
  </si>
  <si>
    <t>昨年度_血圧_分類</t>
    <phoneticPr fontId="1"/>
  </si>
  <si>
    <t>昨年度_冠動脈_カテゴリー</t>
    <phoneticPr fontId="1"/>
  </si>
  <si>
    <t>昨年度_脳心血管_リスク判定_コード</t>
    <phoneticPr fontId="1"/>
  </si>
  <si>
    <t>昨年度_脳心血管_リスク判定</t>
    <phoneticPr fontId="1"/>
  </si>
  <si>
    <t>昨年度_腎機能_ＣＫＤ重症度分類</t>
    <phoneticPr fontId="1"/>
  </si>
  <si>
    <t>昨年度_保健指導_実施時点_コード</t>
    <phoneticPr fontId="1"/>
  </si>
  <si>
    <t>昨年度_保健指導_実施時点</t>
    <phoneticPr fontId="1"/>
  </si>
  <si>
    <t>被保険者証記号</t>
    <phoneticPr fontId="55"/>
  </si>
  <si>
    <t>被保険者証番号</t>
    <phoneticPr fontId="55"/>
  </si>
  <si>
    <t>ｅＧＦＲ（文字列）</t>
  </si>
  <si>
    <t>階層化_フローチャート_コード</t>
    <phoneticPr fontId="55"/>
  </si>
  <si>
    <t>危険因子_空腹時血糖判定</t>
    <phoneticPr fontId="55"/>
  </si>
  <si>
    <t>危険因子_空腹時血糖判定_コード</t>
    <phoneticPr fontId="55"/>
  </si>
  <si>
    <t>危険因子_食後血糖判定</t>
    <phoneticPr fontId="55"/>
  </si>
  <si>
    <t>危険因子_食後血糖判定_コード</t>
    <phoneticPr fontId="55"/>
  </si>
  <si>
    <t>保健指導_行動変容ステージ</t>
    <phoneticPr fontId="55"/>
  </si>
  <si>
    <t>保健指導_行動変容ステージ_コード</t>
    <phoneticPr fontId="55"/>
  </si>
  <si>
    <t>保健指導_初回_行動目標</t>
    <phoneticPr fontId="55"/>
  </si>
  <si>
    <t>保健指導_初回_行動計画</t>
    <phoneticPr fontId="55"/>
  </si>
  <si>
    <t>保健指導_目標_腹囲</t>
    <phoneticPr fontId="55"/>
  </si>
  <si>
    <t>保健指導_目標_体重</t>
    <phoneticPr fontId="55"/>
  </si>
  <si>
    <t>保健指導_目標_収縮期血圧</t>
    <phoneticPr fontId="55"/>
  </si>
  <si>
    <t>保健指導_目標_拡張期血圧</t>
    <phoneticPr fontId="55"/>
  </si>
  <si>
    <t>保健指導_中断日</t>
    <phoneticPr fontId="55"/>
  </si>
  <si>
    <t>保健指導_中断事由</t>
    <phoneticPr fontId="55"/>
  </si>
  <si>
    <t>保健指導_中断事由_コード</t>
    <phoneticPr fontId="55"/>
  </si>
  <si>
    <t>昨年度ｅＧＦＲ</t>
    <phoneticPr fontId="55"/>
  </si>
  <si>
    <t>[record.hly_hantei_rireki_id_lastyear]</t>
    <phoneticPr fontId="55"/>
  </si>
  <si>
    <t>[record.mon_jin_kikei_umu_cd]</t>
    <phoneticPr fontId="55"/>
  </si>
  <si>
    <t>[record.mon_jin_kikei_umu]</t>
    <phoneticPr fontId="55"/>
  </si>
  <si>
    <t>[record.kei_jisshi_date]</t>
    <phoneticPr fontId="1"/>
  </si>
  <si>
    <t>[record.kai_step4_cd]</t>
    <phoneticPr fontId="1"/>
  </si>
  <si>
    <t>[record.kai_kekka_cd]</t>
    <phoneticPr fontId="1"/>
  </si>
  <si>
    <t>[record.kai_flowchart]</t>
    <phoneticPr fontId="55"/>
  </si>
  <si>
    <t>[record.sly_jisshi_lastyear]</t>
    <phoneticPr fontId="1"/>
  </si>
  <si>
    <t>[record.sh_flg]</t>
    <phoneticPr fontId="1"/>
  </si>
  <si>
    <t>[record.ken_creatinine_taishosha_cd]</t>
    <phoneticPr fontId="1"/>
  </si>
  <si>
    <t>[record.ken_gan_wong_mitchell_cd]</t>
    <phoneticPr fontId="1"/>
  </si>
  <si>
    <t>[record.ken_gan_davis_cd]</t>
    <phoneticPr fontId="1"/>
  </si>
  <si>
    <t>[record.ken_gan_taishosha_cd]</t>
    <phoneticPr fontId="1"/>
  </si>
  <si>
    <t>[record.ken_shin_taishosha_cd]</t>
    <phoneticPr fontId="1"/>
  </si>
  <si>
    <t>[record.ken_hantei_kekka_a_cd]</t>
    <phoneticPr fontId="1"/>
  </si>
  <si>
    <t>[record.ken_hantei_kekka_b_cd]</t>
    <phoneticPr fontId="1"/>
  </si>
  <si>
    <t>[record.ken_joho_teikyo_hoho_cd]</t>
    <phoneticPr fontId="1"/>
  </si>
  <si>
    <t>[record.ken_shokai_jisshi_cd]</t>
    <phoneticPr fontId="1"/>
  </si>
  <si>
    <t>[record.mon_soshaku_cd]</t>
    <phoneticPr fontId="1"/>
  </si>
  <si>
    <t>[record.mon_eat3_kanshoku_cd]</t>
    <phoneticPr fontId="1"/>
  </si>
  <si>
    <t>[record.hki_ketto_jg_jikan_cd]</t>
    <phoneticPr fontId="1"/>
  </si>
  <si>
    <t>[record.hki_ketto_jg_jikan]</t>
    <phoneticPr fontId="1"/>
  </si>
  <si>
    <t>[record.hki_non_hdl_core_jg_cd]</t>
    <phoneticPr fontId="1"/>
  </si>
  <si>
    <t>[record.hki_non_hdl_core_jg]</t>
    <phoneticPr fontId="1"/>
  </si>
  <si>
    <t>[record.ken_shien_soto_kbn]</t>
    <phoneticPr fontId="1"/>
  </si>
  <si>
    <t>[record.ken_iryo_renkei_cd]</t>
    <phoneticPr fontId="1"/>
  </si>
  <si>
    <t>[record.ken_iryo_renkei]</t>
    <phoneticPr fontId="1"/>
  </si>
  <si>
    <t>[record.ken_gan_davis]</t>
    <phoneticPr fontId="1"/>
  </si>
  <si>
    <t>[record.hkn_hokenshido_kbn_cd]</t>
    <phoneticPr fontId="1"/>
  </si>
  <si>
    <t>[record.hkn_hokenshido_kbn]</t>
    <phoneticPr fontId="1"/>
  </si>
  <si>
    <t>[record.hkn_course_name]</t>
    <phoneticPr fontId="1"/>
  </si>
  <si>
    <t>[record.hkn_sho_jisshisha_cd]</t>
    <phoneticPr fontId="1"/>
  </si>
  <si>
    <t>[record.hkn_sho_jisshisha]</t>
    <phoneticPr fontId="1"/>
  </si>
  <si>
    <t>[record.hkn_6m_jisshisha]</t>
    <phoneticPr fontId="1"/>
  </si>
  <si>
    <t>[record.hkn_6m_jisshisha_name]</t>
    <phoneticPr fontId="1"/>
  </si>
  <si>
    <t>[record.hkn_6m_seikatsu_shokuji_cd]</t>
    <phoneticPr fontId="1"/>
  </si>
  <si>
    <t>[record.hkn_6m_seikatsu_shokuji]</t>
    <phoneticPr fontId="1"/>
  </si>
  <si>
    <t>[record.hkn_6m_seikatsu_undo_cd]</t>
    <phoneticPr fontId="1"/>
  </si>
  <si>
    <t>[record.hkn_6m_seikatsu_undo]</t>
    <phoneticPr fontId="1"/>
  </si>
  <si>
    <t>[record.hkn_6m_seikatsu_smoking_cd]</t>
    <phoneticPr fontId="1"/>
  </si>
  <si>
    <t>[record.hkn_6m_seikatsu_smoking]</t>
    <phoneticPr fontId="1"/>
  </si>
  <si>
    <t>[record.hkn_6m_kakunin_kaisu]</t>
    <phoneticPr fontId="1"/>
  </si>
  <si>
    <t>[record.hkn_sho_fukui]</t>
    <phoneticPr fontId="1"/>
  </si>
  <si>
    <t>[record.hkn_sho_taiju]</t>
    <phoneticPr fontId="1"/>
  </si>
  <si>
    <t>[record.hkn_sho_shu_ketsu]</t>
    <phoneticPr fontId="1"/>
  </si>
  <si>
    <t>[record.hkn_sho_kaku_ketsu]</t>
    <phoneticPr fontId="1"/>
  </si>
  <si>
    <t>[record.hkn_sho_komento]</t>
    <phoneticPr fontId="1"/>
  </si>
  <si>
    <t>[record.hkn_6m_komento]</t>
    <phoneticPr fontId="1"/>
  </si>
  <si>
    <t>[record.spk_shishitsu]</t>
    <phoneticPr fontId="1"/>
  </si>
  <si>
    <t>[record.spk_konyosan]</t>
    <phoneticPr fontId="1"/>
  </si>
  <si>
    <t>[record.spk_shibokan]</t>
    <phoneticPr fontId="1"/>
  </si>
  <si>
    <t>[record.spk_domyaku]</t>
    <phoneticPr fontId="1"/>
  </si>
  <si>
    <t>[record.spk_nosocchu]</t>
    <phoneticPr fontId="1"/>
  </si>
  <si>
    <t>[record.spk_noshuketsu]</t>
    <phoneticPr fontId="1"/>
  </si>
  <si>
    <t>[record.spk_nokousoku]</t>
    <phoneticPr fontId="1"/>
  </si>
  <si>
    <t>[record.spk_kyoketsu]</t>
    <phoneticPr fontId="1"/>
  </si>
  <si>
    <t>[record.spk_kyoshin]</t>
    <phoneticPr fontId="1"/>
  </si>
  <si>
    <t>[record.spk_shinkin]</t>
    <phoneticPr fontId="1"/>
  </si>
  <si>
    <t>[record.spk_mjinzo]</t>
    <phoneticPr fontId="1"/>
  </si>
  <si>
    <t>[record.spk_jin]</t>
    <phoneticPr fontId="1"/>
  </si>
  <si>
    <t>[record.spk_momaku]</t>
    <phoneticPr fontId="1"/>
  </si>
  <si>
    <t>[record.spk_shinkei]</t>
    <phoneticPr fontId="1"/>
  </si>
  <si>
    <t>[record.spk_yokaigo_kbn]</t>
    <phoneticPr fontId="1"/>
  </si>
  <si>
    <t>[record.spk_type1_tonyo]</t>
    <phoneticPr fontId="1"/>
  </si>
  <si>
    <t>[record.spk_shiniku_shishu]</t>
    <phoneticPr fontId="1"/>
  </si>
  <si>
    <t>[record.spk_tonyo_tychiryo]</t>
    <phoneticPr fontId="1"/>
  </si>
  <si>
    <t>[record.spk_kouketsu_tychiryo]</t>
    <phoneticPr fontId="1"/>
  </si>
  <si>
    <t>[record.spk_shishitsu_tychiryo]</t>
    <phoneticPr fontId="1"/>
  </si>
  <si>
    <t>[record.spk_nosocchu_tychiryo]</t>
    <phoneticPr fontId="1"/>
  </si>
  <si>
    <t>[record.spk_kyoketsu_tychiryo]</t>
    <phoneticPr fontId="1"/>
  </si>
  <si>
    <t>[record.spk_alpha_gi]</t>
    <phoneticPr fontId="1"/>
  </si>
  <si>
    <t>[record.spk_su_zai]</t>
    <phoneticPr fontId="1"/>
  </si>
  <si>
    <t>[record.spk_glinide]</t>
    <phoneticPr fontId="1"/>
  </si>
  <si>
    <t>[record.spk_biguanide]</t>
    <phoneticPr fontId="1"/>
  </si>
  <si>
    <t>[record.spk_insulin_teiko]</t>
    <phoneticPr fontId="1"/>
  </si>
  <si>
    <t>[record.spk_dpp4_sogai]</t>
    <phoneticPr fontId="1"/>
  </si>
  <si>
    <t>[record.spk_insulin_chusha]</t>
    <phoneticPr fontId="1"/>
  </si>
  <si>
    <t>[record.spk_hba1c_kensa]</t>
    <phoneticPr fontId="1"/>
  </si>
  <si>
    <t>[record.spk_ssb_kanri]</t>
    <phoneticPr fontId="1"/>
  </si>
  <si>
    <t>[record.spk_eiyo_shido]</t>
    <phoneticPr fontId="1"/>
  </si>
  <si>
    <t>[record.spk_chiikihokatsushinryo]</t>
    <phoneticPr fontId="1"/>
  </si>
  <si>
    <t>[record.met_gakkai_hantei_cd]</t>
    <phoneticPr fontId="1"/>
  </si>
  <si>
    <t>[record.met_gakkai_hantei]</t>
    <phoneticPr fontId="1"/>
  </si>
  <si>
    <t>[record.met_gakkai_naizo_cd]</t>
    <phoneticPr fontId="1"/>
  </si>
  <si>
    <t>[record.met_gakkai_naizo]</t>
    <phoneticPr fontId="1"/>
  </si>
  <si>
    <t>[record.met_gakkai_shishitsu_cd]</t>
    <phoneticPr fontId="1"/>
  </si>
  <si>
    <t>[record.met_gakkai_shishitsu]</t>
    <phoneticPr fontId="1"/>
  </si>
  <si>
    <t>[record.met_gakkai_ketsuatsu_cd]</t>
    <phoneticPr fontId="1"/>
  </si>
  <si>
    <t>[record.met_gakkai_ketsuatsu]</t>
    <phoneticPr fontId="1"/>
  </si>
  <si>
    <t>[record.met_gakkai_keto_cd]</t>
    <phoneticPr fontId="1"/>
  </si>
  <si>
    <t>[record.met_gakkai_keto]</t>
    <phoneticPr fontId="1"/>
  </si>
  <si>
    <t>[record.met_gakkai_kiken_su]</t>
    <phoneticPr fontId="1"/>
  </si>
  <si>
    <t>[record.met_gakkai_kiken]</t>
    <phoneticPr fontId="1"/>
  </si>
  <si>
    <t>[record.met_gakkai_fukui_cd]</t>
    <phoneticPr fontId="1"/>
  </si>
  <si>
    <t>[record.met_gakkai_fukui]</t>
    <phoneticPr fontId="1"/>
  </si>
  <si>
    <t>[record.hjn_ckd_jusho_bunrui]</t>
    <phoneticPr fontId="1"/>
  </si>
  <si>
    <t>[record.hjn_ckd_jusho_risk]</t>
    <phoneticPr fontId="1"/>
  </si>
  <si>
    <t>[record.hjn_nyo_tanpaku_kbn]</t>
    <phoneticPr fontId="1"/>
  </si>
  <si>
    <t>[record.hjn_tonyo_jinsho_byoki]</t>
    <phoneticPr fontId="1"/>
  </si>
  <si>
    <t>[record.hly_taiju]</t>
    <phoneticPr fontId="1"/>
  </si>
  <si>
    <t>[record.hly_bmi]</t>
    <phoneticPr fontId="1"/>
  </si>
  <si>
    <t>[record.hly_fukui]</t>
    <phoneticPr fontId="1"/>
  </si>
  <si>
    <t>[record.hly_shu_ketsu]</t>
    <phoneticPr fontId="1"/>
  </si>
  <si>
    <t>[record.hly_kaku_ketsu]</t>
    <phoneticPr fontId="1"/>
  </si>
  <si>
    <t>[record.hly_so_core]</t>
    <phoneticPr fontId="1"/>
  </si>
  <si>
    <t>[record.hly_chusei]</t>
    <phoneticPr fontId="1"/>
  </si>
  <si>
    <t>[record.hly_hdl_core]</t>
    <phoneticPr fontId="1"/>
  </si>
  <si>
    <t>[record.hly_ldl_core]</t>
    <phoneticPr fontId="1"/>
  </si>
  <si>
    <t>[record.hly_non_hdl_core]</t>
    <phoneticPr fontId="1"/>
  </si>
  <si>
    <t>[record.hly_zuiji_ketto]</t>
    <phoneticPr fontId="1"/>
  </si>
  <si>
    <t>[record.hly_saiketsu_cd]</t>
    <phoneticPr fontId="1"/>
  </si>
  <si>
    <t>[record.hly_saiketsu]</t>
    <phoneticPr fontId="1"/>
  </si>
  <si>
    <t>[record.hly_hba1c_ngsp]</t>
    <phoneticPr fontId="1"/>
  </si>
  <si>
    <t>[record.hly_ast]</t>
    <phoneticPr fontId="1"/>
  </si>
  <si>
    <t>[record.hly_alt]</t>
    <phoneticPr fontId="1"/>
  </si>
  <si>
    <t>[record.hly_r_gt]</t>
    <phoneticPr fontId="1"/>
  </si>
  <si>
    <t>[record.hly_creatinine]</t>
    <phoneticPr fontId="1"/>
  </si>
  <si>
    <t>[record.hly_kese_nyosan]</t>
    <phoneticPr fontId="1"/>
  </si>
  <si>
    <t>[record.hly_nyo_tou_cd]</t>
    <phoneticPr fontId="1"/>
  </si>
  <si>
    <t>[record.hly_nyo_tou]</t>
    <phoneticPr fontId="1"/>
  </si>
  <si>
    <t>[record.hly_nyo_tanpaku_cd]</t>
    <phoneticPr fontId="1"/>
  </si>
  <si>
    <t>[record.hly_nyo_tanpaku]</t>
    <phoneticPr fontId="1"/>
  </si>
  <si>
    <t>[record.hly_nyo_kessen_cd]</t>
    <phoneticPr fontId="1"/>
  </si>
  <si>
    <t>[record.hly_nyo_kessen]</t>
    <phoneticPr fontId="1"/>
  </si>
  <si>
    <t>[record.hly_albumin]</t>
    <phoneticPr fontId="1"/>
  </si>
  <si>
    <t>[record.hly_gan_keith_wagener_cd]</t>
    <phoneticPr fontId="1"/>
  </si>
  <si>
    <t>[record.hly_gan_keith_wagener]</t>
    <phoneticPr fontId="1"/>
  </si>
  <si>
    <t>[record.hly_gan_scheie_h_cd]</t>
    <phoneticPr fontId="1"/>
  </si>
  <si>
    <t>[record.hly_gan_scheie_h]</t>
    <phoneticPr fontId="1"/>
  </si>
  <si>
    <t>[record.hly_gan_scheie_s_cd]</t>
    <phoneticPr fontId="1"/>
  </si>
  <si>
    <t>[record.hly_gan_scheie_s]</t>
    <phoneticPr fontId="1"/>
  </si>
  <si>
    <t>[record.hly_shin_sho1]</t>
    <phoneticPr fontId="1"/>
  </si>
  <si>
    <t>[record.hly_kai_kekka_cd]</t>
    <phoneticPr fontId="1"/>
  </si>
  <si>
    <t>[record.hly_kai_kekka]</t>
    <phoneticPr fontId="1"/>
  </si>
  <si>
    <t>[record.hly_kai_kekka_bunrui]</t>
    <phoneticPr fontId="1"/>
  </si>
  <si>
    <t>[record.hly_kai_6_10gaito_cd_cd]</t>
    <phoneticPr fontId="1"/>
  </si>
  <si>
    <t>[record.hly_kai_6_10gaito_cd]</t>
    <phoneticPr fontId="1"/>
  </si>
  <si>
    <t>[record.hly_kai_jushin]</t>
    <phoneticPr fontId="1"/>
  </si>
  <si>
    <t>[record.hly_kai_han_kt_cd]</t>
    <phoneticPr fontId="1"/>
  </si>
  <si>
    <t>[record.hly_kai_han_kt]</t>
    <phoneticPr fontId="1"/>
  </si>
  <si>
    <t>[record.hly_kai_han_ka_cd]</t>
    <phoneticPr fontId="1"/>
  </si>
  <si>
    <t>[record.hly_kai_han_ka]</t>
    <phoneticPr fontId="1"/>
  </si>
  <si>
    <t>[record.hly_kai_han_sh_cd]</t>
    <phoneticPr fontId="1"/>
  </si>
  <si>
    <t>[record.hly_kai_han_sh]</t>
    <phoneticPr fontId="1"/>
  </si>
  <si>
    <t>[record.hly_met_hantei_kekka_cd]</t>
    <phoneticPr fontId="1"/>
  </si>
  <si>
    <t>[record.hly_met_hantei_kekka]</t>
    <phoneticPr fontId="1"/>
  </si>
  <si>
    <t>[record.hly_hka_ketsu_bun_cd_cd]</t>
    <phoneticPr fontId="1"/>
  </si>
  <si>
    <t>[record.hly_hka_ketsu_bun_cd]</t>
    <phoneticPr fontId="1"/>
  </si>
  <si>
    <t>[record.hly_hkd_category]</t>
    <phoneticPr fontId="1"/>
  </si>
  <si>
    <t>[record.hly_hno_risk_hantei_cd_cd]</t>
    <phoneticPr fontId="1"/>
  </si>
  <si>
    <t>[record.hly_hno_risk_hantei_cd]</t>
    <phoneticPr fontId="1"/>
  </si>
  <si>
    <t>[record.hly_hjn_ckd_jusho_bunrui]</t>
    <phoneticPr fontId="1"/>
  </si>
  <si>
    <t>[record.hly_hkn_jisshi_cd_cd]</t>
    <phoneticPr fontId="1"/>
  </si>
  <si>
    <t>[record.hly_hkn_jisshi_cd]</t>
    <phoneticPr fontId="1"/>
  </si>
  <si>
    <t>[record.hihokenshasho_kigo]</t>
    <phoneticPr fontId="55"/>
  </si>
  <si>
    <t>[record.hihokenshasho_no]</t>
    <phoneticPr fontId="55"/>
  </si>
  <si>
    <t>[record.ken_egfr_str]</t>
    <phoneticPr fontId="55"/>
  </si>
  <si>
    <t>[record.kai_flowchart_cd]</t>
    <phoneticPr fontId="55"/>
  </si>
  <si>
    <t>[record.hki_kufuku_ketto_jg]</t>
    <phoneticPr fontId="55"/>
  </si>
  <si>
    <t>[record.hki_kufuku_ketto_jg_cd]</t>
    <phoneticPr fontId="55"/>
  </si>
  <si>
    <t>[record.hki_shokugo_ketto_jg]</t>
    <phoneticPr fontId="55"/>
  </si>
  <si>
    <t>[record.hki_shokugo_ketto_jg_cd]</t>
    <phoneticPr fontId="55"/>
  </si>
  <si>
    <t>[record.koudo_stage]</t>
    <phoneticPr fontId="55"/>
  </si>
  <si>
    <t>[record.koudo_stage_cd]</t>
    <phoneticPr fontId="55"/>
  </si>
  <si>
    <t>[record.hkn_sho_kodo_mokuhyo]</t>
    <phoneticPr fontId="55"/>
  </si>
  <si>
    <t>[record.hkn_sho_koudo_keikaku]</t>
    <phoneticPr fontId="55"/>
  </si>
  <si>
    <t>[record.mokuhyo_fukui]</t>
    <phoneticPr fontId="55"/>
  </si>
  <si>
    <t>[record.mokuhyo_taiju]</t>
    <phoneticPr fontId="55"/>
  </si>
  <si>
    <t>[record.mokuhyo_shu_ketsu]</t>
    <phoneticPr fontId="55"/>
  </si>
  <si>
    <t>[record.mokuhyo_kaku_ketsu]</t>
    <phoneticPr fontId="55"/>
  </si>
  <si>
    <t>[record.chudan_date]</t>
    <phoneticPr fontId="55"/>
  </si>
  <si>
    <t>[record.chudan_jiyu]</t>
    <phoneticPr fontId="55"/>
  </si>
  <si>
    <t>[record.chudan_jiyu_cd]</t>
    <phoneticPr fontId="55"/>
  </si>
  <si>
    <t>[record.hly_egfr]</t>
    <phoneticPr fontId="55"/>
  </si>
  <si>
    <t>被保険者証等記号</t>
    <phoneticPr fontId="30"/>
  </si>
  <si>
    <t>被保険者証等番号</t>
    <phoneticPr fontId="30"/>
  </si>
  <si>
    <t>尿蛋白</t>
    <phoneticPr fontId="1"/>
  </si>
  <si>
    <t>尿潜血</t>
    <phoneticPr fontId="1"/>
  </si>
  <si>
    <t>心電図所見の有無</t>
    <phoneticPr fontId="1"/>
  </si>
  <si>
    <t>階層化_フローチャート</t>
    <phoneticPr fontId="1"/>
  </si>
  <si>
    <t>中断事由</t>
    <phoneticPr fontId="55"/>
  </si>
  <si>
    <t>中断日</t>
    <phoneticPr fontId="55"/>
  </si>
  <si>
    <t>保健指導_初回_実施日</t>
    <phoneticPr fontId="1"/>
  </si>
  <si>
    <t>保健指導_初回_実施者氏名</t>
    <phoneticPr fontId="1"/>
  </si>
  <si>
    <t>保健指導_評価_体重</t>
    <phoneticPr fontId="1"/>
  </si>
  <si>
    <t>保健指導_評価_拡張期血圧</t>
    <phoneticPr fontId="1"/>
  </si>
  <si>
    <t>ｎｏｎ－ＨＤＬコレステロール</t>
    <phoneticPr fontId="1"/>
  </si>
  <si>
    <t>心電図対象者_コード</t>
    <phoneticPr fontId="1"/>
  </si>
  <si>
    <t>判定結果Ａ_コード</t>
    <phoneticPr fontId="1"/>
  </si>
  <si>
    <t>初回面接実施_コード</t>
    <phoneticPr fontId="1"/>
  </si>
  <si>
    <t>食べ方３_間食_コード</t>
    <phoneticPr fontId="1"/>
  </si>
  <si>
    <t>危険因子_血糖判定採血時間</t>
    <phoneticPr fontId="1"/>
  </si>
  <si>
    <t>危険因子_ｎｏｎＨＤＬコレステロール判定_コード</t>
    <phoneticPr fontId="1"/>
  </si>
  <si>
    <t>保健指導_コース名</t>
    <phoneticPr fontId="1"/>
  </si>
  <si>
    <t>保健指導_初回_実施者_コード</t>
    <phoneticPr fontId="1"/>
  </si>
  <si>
    <t>保健指導_評価_生活改善_食事_コード</t>
    <phoneticPr fontId="1"/>
  </si>
  <si>
    <t>保健指導_評価_生活改善_喫煙_コード</t>
    <phoneticPr fontId="1"/>
  </si>
  <si>
    <t>保健指導_評価_生活改善_喫煙</t>
    <phoneticPr fontId="1"/>
  </si>
  <si>
    <t>保健指導_評価_確認回数</t>
    <phoneticPr fontId="1"/>
  </si>
  <si>
    <t>保健指導_初回_腹囲</t>
    <phoneticPr fontId="1"/>
  </si>
  <si>
    <t>保健指導_初回_拡張期血圧</t>
    <phoneticPr fontId="1"/>
  </si>
  <si>
    <t>保健指導_初回_コメント</t>
    <phoneticPr fontId="1"/>
  </si>
  <si>
    <t>疾病_高血圧症</t>
    <phoneticPr fontId="1"/>
  </si>
  <si>
    <t>疾病_動脈硬化症</t>
    <phoneticPr fontId="1"/>
  </si>
  <si>
    <t>疾病_脳卒中</t>
    <phoneticPr fontId="1"/>
  </si>
  <si>
    <t>疾病_脳梗塞</t>
    <phoneticPr fontId="1"/>
  </si>
  <si>
    <t>疾病_狭心症</t>
    <phoneticPr fontId="1"/>
  </si>
  <si>
    <t>疾病_神経障害</t>
    <phoneticPr fontId="1"/>
  </si>
  <si>
    <t>疾病_１型糖尿病</t>
    <phoneticPr fontId="1"/>
  </si>
  <si>
    <t>疾病_歯肉炎・歯周病</t>
    <phoneticPr fontId="1"/>
  </si>
  <si>
    <t>疾病_脳卒中投薬治療</t>
    <phoneticPr fontId="1"/>
  </si>
  <si>
    <t>疾病_虚血性心疾患投薬治療</t>
    <phoneticPr fontId="1"/>
  </si>
  <si>
    <t>疾病_インスリン注射</t>
    <phoneticPr fontId="1"/>
  </si>
  <si>
    <t>疾病_地域包括診療料等</t>
    <phoneticPr fontId="1"/>
  </si>
  <si>
    <t>メタボ_学会_脂質_コード</t>
    <phoneticPr fontId="1"/>
  </si>
  <si>
    <t>メタボ_学会_腹囲のみ</t>
    <phoneticPr fontId="1"/>
  </si>
  <si>
    <t>腎機能_ＣＫＤ重症度分類</t>
    <phoneticPr fontId="1"/>
  </si>
  <si>
    <t>腎機能_尿蛋白区分</t>
    <phoneticPr fontId="1"/>
  </si>
  <si>
    <t>腎機能_糖尿病性腎症_病期</t>
    <phoneticPr fontId="1"/>
  </si>
  <si>
    <t>昨年度_腹囲</t>
    <phoneticPr fontId="1"/>
  </si>
  <si>
    <t>昨年度_収縮期血圧</t>
    <phoneticPr fontId="1"/>
  </si>
  <si>
    <t>昨年度_ＨＤＬコレステロール</t>
    <phoneticPr fontId="1"/>
  </si>
  <si>
    <t>昨年度_ＬＤＬコレステロール</t>
    <phoneticPr fontId="1"/>
  </si>
  <si>
    <t>昨年度_ｎｏｎ－ＨＤＬコレステロール</t>
    <phoneticPr fontId="1"/>
  </si>
  <si>
    <t>昨年度_空腹時血糖</t>
    <phoneticPr fontId="1"/>
  </si>
  <si>
    <t>昨年度_採血時間(食後)_コード</t>
    <phoneticPr fontId="1"/>
  </si>
  <si>
    <t>昨年度_採血時間(食後)</t>
    <phoneticPr fontId="1"/>
  </si>
  <si>
    <t>昨年度_血清クレアチニン</t>
    <phoneticPr fontId="1"/>
  </si>
  <si>
    <t>昨年度_血清尿酸</t>
    <phoneticPr fontId="1"/>
  </si>
  <si>
    <t>昨年度_尿糖_コード</t>
    <phoneticPr fontId="1"/>
  </si>
  <si>
    <t>昨年度_尿蛋白</t>
    <phoneticPr fontId="1"/>
  </si>
  <si>
    <t>昨年度_尿潜血_コード</t>
    <phoneticPr fontId="1"/>
  </si>
  <si>
    <t>昨年度_尿中アルブミンＣｒ補正値</t>
    <phoneticPr fontId="1"/>
  </si>
  <si>
    <t>昨年度_眼底検査_シェイエ分類Ｓ</t>
    <phoneticPr fontId="1"/>
  </si>
  <si>
    <t>昨年度_階層化_健診結果分類</t>
    <phoneticPr fontId="1"/>
  </si>
  <si>
    <t>昨年度_階層化_受診勧奨</t>
    <phoneticPr fontId="1"/>
  </si>
  <si>
    <t>昨年度_階層化_判定値_血糖</t>
    <phoneticPr fontId="1"/>
  </si>
  <si>
    <t>昨年度_階層化_判定値_血圧_コード</t>
    <phoneticPr fontId="1"/>
  </si>
  <si>
    <t>昨年度_階層化_判定値_血圧</t>
    <phoneticPr fontId="1"/>
  </si>
  <si>
    <t>昨年度_階層化_判定値_脂質_コード</t>
    <phoneticPr fontId="1"/>
  </si>
  <si>
    <t>昨年度_血圧_分類_コード</t>
    <phoneticPr fontId="1"/>
  </si>
  <si>
    <t>昨年度_冠動脈_カテゴリー</t>
    <phoneticPr fontId="1"/>
  </si>
  <si>
    <t>昨年度_脳心血管_リスク判定_コード</t>
    <phoneticPr fontId="1"/>
  </si>
  <si>
    <t>危険因子_食後血糖判定</t>
    <phoneticPr fontId="55"/>
  </si>
  <si>
    <t>危険因子_食後血糖判定_コード</t>
    <phoneticPr fontId="55"/>
  </si>
  <si>
    <t>保健指導_行動変容ステージ</t>
    <phoneticPr fontId="55"/>
  </si>
  <si>
    <t>保健指導_行動変容ステージ_コード</t>
    <phoneticPr fontId="55"/>
  </si>
  <si>
    <t>保健指導_目標_体重</t>
  </si>
  <si>
    <t>保健指導_目標_収縮期血圧</t>
    <phoneticPr fontId="55"/>
  </si>
  <si>
    <t>保健指導_中断事由_コード</t>
    <phoneticPr fontId="55"/>
  </si>
  <si>
    <t>昨年度ｅＧＦＲ</t>
    <phoneticPr fontId="55"/>
  </si>
  <si>
    <t>[hly_hantei_rireki_id_lastyear]</t>
    <phoneticPr fontId="55"/>
  </si>
  <si>
    <t>[ken_albumin]</t>
    <phoneticPr fontId="1"/>
  </si>
  <si>
    <t>[mon_jin_kikei_umu_cd]</t>
    <phoneticPr fontId="55"/>
  </si>
  <si>
    <t>[mon_jin_kikei_umu]</t>
    <phoneticPr fontId="55"/>
  </si>
  <si>
    <t>[tou_hba1c_ngsp]</t>
    <phoneticPr fontId="1"/>
  </si>
  <si>
    <t>[kai_step4_cd]</t>
    <phoneticPr fontId="1"/>
  </si>
  <si>
    <t>[kai_kekka_cd]</t>
    <phoneticPr fontId="1"/>
  </si>
  <si>
    <t>[kai_flowchart]</t>
    <phoneticPr fontId="1"/>
  </si>
  <si>
    <t>[hki_gan_h_jg_cd]</t>
    <phoneticPr fontId="1"/>
  </si>
  <si>
    <t>[hkn_str_date]</t>
    <phoneticPr fontId="1"/>
  </si>
  <si>
    <t>[sly_jisshi_lastyear]</t>
    <phoneticPr fontId="1"/>
  </si>
  <si>
    <t>[chiku_name]</t>
    <phoneticPr fontId="1"/>
  </si>
  <si>
    <t>[ken_creatinine_taishosha_cd]</t>
    <phoneticPr fontId="1"/>
  </si>
  <si>
    <t>[ken_creatinine_jisshi_riyu]</t>
    <phoneticPr fontId="1"/>
  </si>
  <si>
    <t>[ken_albumin_teiryo]</t>
    <phoneticPr fontId="1"/>
  </si>
  <si>
    <t>[ken_gan_wong_mitchell_cd]</t>
    <phoneticPr fontId="1"/>
  </si>
  <si>
    <t>[ken_gan_wong_mitchell]</t>
    <phoneticPr fontId="1"/>
  </si>
  <si>
    <t>[ken_gan_davis_cd]</t>
    <phoneticPr fontId="1"/>
  </si>
  <si>
    <t>[ken_gan_taishosha_cd]</t>
    <phoneticPr fontId="1"/>
  </si>
  <si>
    <t>[ken_gan_taishosha]</t>
    <phoneticPr fontId="1"/>
  </si>
  <si>
    <t>[ken_shin_taishosha_cd]</t>
    <phoneticPr fontId="1"/>
  </si>
  <si>
    <t>[ken_shin_taishosha]</t>
    <phoneticPr fontId="1"/>
  </si>
  <si>
    <t>[ken_hantei_kekka_a_cd]</t>
    <phoneticPr fontId="1"/>
  </si>
  <si>
    <t>[ken_hantei_kekka_a]</t>
    <phoneticPr fontId="1"/>
  </si>
  <si>
    <t>[ken_hantei_kekka_b_cd]</t>
    <phoneticPr fontId="1"/>
  </si>
  <si>
    <t>[ken_joho_teikyo_hoho_cd]</t>
    <phoneticPr fontId="1"/>
  </si>
  <si>
    <t>[ken_joho_teikyo_hoho]</t>
    <phoneticPr fontId="1"/>
  </si>
  <si>
    <t>[ken_shokai_jisshi_cd]</t>
    <phoneticPr fontId="1"/>
  </si>
  <si>
    <t>[mon_soshaku_cd]</t>
    <phoneticPr fontId="1"/>
  </si>
  <si>
    <t>[mon_eat3_kanshoku_cd]</t>
    <phoneticPr fontId="1"/>
  </si>
  <si>
    <t>[mon_eat3_kanshoku]</t>
    <phoneticPr fontId="1"/>
  </si>
  <si>
    <t>[kai_shosai_kenshin_taisho]</t>
    <phoneticPr fontId="1"/>
  </si>
  <si>
    <t>[kai_dokizuke_soto_koho]</t>
    <phoneticPr fontId="1"/>
  </si>
  <si>
    <t>[hki_ketto_jg_jikan_cd]</t>
    <phoneticPr fontId="1"/>
  </si>
  <si>
    <t>[hki_ketto_jg_jikan]</t>
    <phoneticPr fontId="1"/>
  </si>
  <si>
    <t>[hki_non_hdl_core_jg_cd]</t>
    <phoneticPr fontId="1"/>
  </si>
  <si>
    <t>[hki_non_hdl_core_jg]</t>
    <phoneticPr fontId="1"/>
  </si>
  <si>
    <t>[ken_shien_soto_kbn]</t>
    <phoneticPr fontId="1"/>
  </si>
  <si>
    <t>[ken_iryo_renkei_cd]</t>
    <phoneticPr fontId="1"/>
  </si>
  <si>
    <t>[ken_iryo_renkei]</t>
    <phoneticPr fontId="1"/>
  </si>
  <si>
    <t>[ken_gan_davis_cd]</t>
    <phoneticPr fontId="1"/>
  </si>
  <si>
    <t>[ken_gan_davis]</t>
    <phoneticPr fontId="1"/>
  </si>
  <si>
    <t>[hkn_hokenshido_kbn_cd]</t>
    <phoneticPr fontId="1"/>
  </si>
  <si>
    <t>[hkn_course_name]</t>
    <phoneticPr fontId="1"/>
  </si>
  <si>
    <t>[hkn_sho_jisshisha_cd]</t>
    <phoneticPr fontId="1"/>
  </si>
  <si>
    <t>[hkn_sho_jisshisha]</t>
    <phoneticPr fontId="1"/>
  </si>
  <si>
    <t>[hkn_6m_jisshisha_cd]</t>
    <phoneticPr fontId="1"/>
  </si>
  <si>
    <t>[hkn_6m_jisshisha]</t>
    <phoneticPr fontId="1"/>
  </si>
  <si>
    <t>[hkn_6m_jisshisha_name]</t>
    <phoneticPr fontId="1"/>
  </si>
  <si>
    <t>[hkn_6m_seikatsu_shokuji_cd]</t>
    <phoneticPr fontId="1"/>
  </si>
  <si>
    <t>[hkn_6m_seikatsu_shokuji]</t>
    <phoneticPr fontId="1"/>
  </si>
  <si>
    <t>[hkn_6m_seikatsu_undo_cd]</t>
    <phoneticPr fontId="1"/>
  </si>
  <si>
    <t>[hkn_6m_seikatsu_undo]</t>
    <phoneticPr fontId="1"/>
  </si>
  <si>
    <t>[hkn_6m_seikatsu_smoking]</t>
    <phoneticPr fontId="1"/>
  </si>
  <si>
    <t>[hkn_6m_kakunin_kaisu]</t>
    <phoneticPr fontId="1"/>
  </si>
  <si>
    <t>[hkn_sho_fukui]</t>
    <phoneticPr fontId="1"/>
  </si>
  <si>
    <t>[hkn_sho_taiju]</t>
    <phoneticPr fontId="1"/>
  </si>
  <si>
    <t>[hkn_sho_shu_ketsu]</t>
    <phoneticPr fontId="1"/>
  </si>
  <si>
    <t>[hkn_sho_kaku_ketsu]</t>
    <phoneticPr fontId="1"/>
  </si>
  <si>
    <t>[hkn_sho_komento]</t>
    <phoneticPr fontId="1"/>
  </si>
  <si>
    <t>[hkn_6m_komento]</t>
    <phoneticPr fontId="1"/>
  </si>
  <si>
    <t>[spk_tonyo]</t>
    <phoneticPr fontId="1"/>
  </si>
  <si>
    <t>[spk_kouketsu]</t>
    <phoneticPr fontId="1"/>
  </si>
  <si>
    <t>[spk_shishitsu]</t>
    <phoneticPr fontId="1"/>
  </si>
  <si>
    <t>[spk_konyosan]</t>
    <phoneticPr fontId="1"/>
  </si>
  <si>
    <t>[spk_shibokan]</t>
    <phoneticPr fontId="1"/>
  </si>
  <si>
    <t>[spk_domyaku]</t>
    <phoneticPr fontId="1"/>
  </si>
  <si>
    <t>[spk_nosocchu]</t>
    <phoneticPr fontId="1"/>
  </si>
  <si>
    <t>[spk_noshuketsu]</t>
    <phoneticPr fontId="1"/>
  </si>
  <si>
    <t>[spk_nokousoku]</t>
    <phoneticPr fontId="1"/>
  </si>
  <si>
    <t>[spk_kyoketsu]</t>
    <phoneticPr fontId="1"/>
  </si>
  <si>
    <t>[spk_kyoshin]</t>
    <phoneticPr fontId="1"/>
  </si>
  <si>
    <t>[spk_shinkin]</t>
    <phoneticPr fontId="1"/>
  </si>
  <si>
    <t>[spk_mjinzo]</t>
    <phoneticPr fontId="1"/>
  </si>
  <si>
    <t>[spk_jin]</t>
    <phoneticPr fontId="1"/>
  </si>
  <si>
    <t>[spk_momaku]</t>
    <phoneticPr fontId="1"/>
  </si>
  <si>
    <t>[spk_shinkei]</t>
    <phoneticPr fontId="1"/>
  </si>
  <si>
    <t>[spk_yokaigo_kbn]</t>
    <phoneticPr fontId="1"/>
  </si>
  <si>
    <t>[spk_type1_tonyo]</t>
    <phoneticPr fontId="1"/>
  </si>
  <si>
    <t>[spk_shiniku_shishu]</t>
    <phoneticPr fontId="1"/>
  </si>
  <si>
    <t>[spk_tonyo_tychiryo]</t>
    <phoneticPr fontId="1"/>
  </si>
  <si>
    <t>[spk_kouketsu_tychiryo]</t>
    <phoneticPr fontId="1"/>
  </si>
  <si>
    <t>[spk_shishitsu_tychiryo]</t>
    <phoneticPr fontId="1"/>
  </si>
  <si>
    <t>[spk_nosocchu_tychiryo]</t>
    <phoneticPr fontId="1"/>
  </si>
  <si>
    <t>[spk_kyoketsu_tychiryo]</t>
    <phoneticPr fontId="1"/>
  </si>
  <si>
    <t>[spk_alpha_gi]</t>
    <phoneticPr fontId="1"/>
  </si>
  <si>
    <t>[spk_su_zai]</t>
    <phoneticPr fontId="1"/>
  </si>
  <si>
    <t>[spk_glinide]</t>
    <phoneticPr fontId="1"/>
  </si>
  <si>
    <t>[spk_insulin_teiko]</t>
    <phoneticPr fontId="1"/>
  </si>
  <si>
    <t>[spk_dpp4_sogai]</t>
    <phoneticPr fontId="1"/>
  </si>
  <si>
    <t>[spk_insulin_chusha]</t>
    <phoneticPr fontId="1"/>
  </si>
  <si>
    <t>[spk_hba1c_kensa]</t>
    <phoneticPr fontId="1"/>
  </si>
  <si>
    <t>[spk_ssb_kanri]</t>
    <phoneticPr fontId="1"/>
  </si>
  <si>
    <t>[spk_eiyo_shido]</t>
    <phoneticPr fontId="1"/>
  </si>
  <si>
    <t>[spk_chiikihokatsushinryo]</t>
    <phoneticPr fontId="1"/>
  </si>
  <si>
    <t>[met_gakkai_hantei_cd]</t>
    <phoneticPr fontId="1"/>
  </si>
  <si>
    <t>[met_gakkai_hantei]</t>
    <phoneticPr fontId="1"/>
  </si>
  <si>
    <t>[met_gakkai_naizo_cd]</t>
    <phoneticPr fontId="1"/>
  </si>
  <si>
    <t>[met_gakkai_naizo]</t>
    <phoneticPr fontId="1"/>
  </si>
  <si>
    <t>[met_gakkai_shishitsu_cd]</t>
    <phoneticPr fontId="1"/>
  </si>
  <si>
    <t>[met_gakkai_shishitsu]</t>
    <phoneticPr fontId="1"/>
  </si>
  <si>
    <t>[met_gakkai_ketsuatsu_cd]</t>
    <phoneticPr fontId="1"/>
  </si>
  <si>
    <t>[met_gakkai_ketsuatsu]</t>
    <phoneticPr fontId="1"/>
  </si>
  <si>
    <t>[met_gakkai_keto_cd]</t>
    <phoneticPr fontId="1"/>
  </si>
  <si>
    <t>[met_gakkai_keto]</t>
    <phoneticPr fontId="1"/>
  </si>
  <si>
    <t>[met_gakkai_kiken_su]</t>
    <phoneticPr fontId="1"/>
  </si>
  <si>
    <t>[met_gakkai_kiken]</t>
    <phoneticPr fontId="1"/>
  </si>
  <si>
    <t>[met_gakkai_fukui_cd]</t>
    <phoneticPr fontId="1"/>
  </si>
  <si>
    <t>[met_gakkai_fukui]</t>
    <phoneticPr fontId="1"/>
  </si>
  <si>
    <t>[hjn_ckd_jusho_bunrui]</t>
    <phoneticPr fontId="1"/>
  </si>
  <si>
    <t>[hjn_ckd_jusho_risk]</t>
    <phoneticPr fontId="1"/>
  </si>
  <si>
    <t>[hjn_nyo_tanpaku_kbn]</t>
    <phoneticPr fontId="1"/>
  </si>
  <si>
    <t>[hjn_tonyo_jinsho_byoki]</t>
    <phoneticPr fontId="1"/>
  </si>
  <si>
    <t>[hly_bmi]</t>
    <phoneticPr fontId="1"/>
  </si>
  <si>
    <t>[hly_fukui]</t>
    <phoneticPr fontId="1"/>
  </si>
  <si>
    <t>[hly_shu_ketsu]</t>
    <phoneticPr fontId="1"/>
  </si>
  <si>
    <t>[hly_kaku_ketsu]</t>
    <phoneticPr fontId="1"/>
  </si>
  <si>
    <t>[hly_so_core]</t>
    <phoneticPr fontId="1"/>
  </si>
  <si>
    <t>[hly_chusei]</t>
    <phoneticPr fontId="1"/>
  </si>
  <si>
    <t>[hly_hdl_core]</t>
    <phoneticPr fontId="1"/>
  </si>
  <si>
    <t>[hly_ldl_core]</t>
    <phoneticPr fontId="1"/>
  </si>
  <si>
    <t>[hly_non_hdl_core]</t>
    <phoneticPr fontId="1"/>
  </si>
  <si>
    <t>[hly_kufuku_ketto]</t>
    <phoneticPr fontId="1"/>
  </si>
  <si>
    <t>[hly_zuiji_ketto]</t>
    <phoneticPr fontId="1"/>
  </si>
  <si>
    <t>[hly_saiketsu_cd]</t>
    <phoneticPr fontId="1"/>
  </si>
  <si>
    <t>[hly_saiketsu]</t>
    <phoneticPr fontId="1"/>
  </si>
  <si>
    <t>[hly_hba1c_ngsp]</t>
    <phoneticPr fontId="1"/>
  </si>
  <si>
    <t>[hly_ast]</t>
    <phoneticPr fontId="1"/>
  </si>
  <si>
    <t>[hly_alt]</t>
    <phoneticPr fontId="1"/>
  </si>
  <si>
    <t>[hly_r_gt]</t>
    <phoneticPr fontId="1"/>
  </si>
  <si>
    <t>[hly_creatinine]</t>
    <phoneticPr fontId="1"/>
  </si>
  <si>
    <t>[hly_kese_nyosan]</t>
    <phoneticPr fontId="1"/>
  </si>
  <si>
    <t>[hly_nyo_tou_cd]</t>
    <phoneticPr fontId="1"/>
  </si>
  <si>
    <t>[hly_nyo_tou]</t>
    <phoneticPr fontId="1"/>
  </si>
  <si>
    <t>[hly_nyo_tanpaku_cd]</t>
    <phoneticPr fontId="1"/>
  </si>
  <si>
    <t>[hly_nyo_tanpaku]</t>
    <phoneticPr fontId="1"/>
  </si>
  <si>
    <t>[hly_nyo_kessen_cd]</t>
    <phoneticPr fontId="1"/>
  </si>
  <si>
    <t>[hly_nyo_kessen]</t>
    <phoneticPr fontId="1"/>
  </si>
  <si>
    <t>[hly_albumin]</t>
    <phoneticPr fontId="1"/>
  </si>
  <si>
    <t>[hly_gan_keith_wagener_cd]</t>
    <phoneticPr fontId="1"/>
  </si>
  <si>
    <t>[hly_gan_keith_wagener]</t>
    <phoneticPr fontId="1"/>
  </si>
  <si>
    <t>[hly_gan_scheie_h_cd]</t>
    <phoneticPr fontId="1"/>
  </si>
  <si>
    <t>[hly_gan_scheie_h]</t>
    <phoneticPr fontId="1"/>
  </si>
  <si>
    <t>[hly_gan_scheie_s_cd]</t>
    <phoneticPr fontId="1"/>
  </si>
  <si>
    <t>[hly_gan_scheie_s]</t>
    <phoneticPr fontId="1"/>
  </si>
  <si>
    <t>[hly_shin_sho1]</t>
    <phoneticPr fontId="1"/>
  </si>
  <si>
    <t>[hly_kai_kekka_cd]</t>
    <phoneticPr fontId="1"/>
  </si>
  <si>
    <t>[hly_kai_kekka]</t>
    <phoneticPr fontId="1"/>
  </si>
  <si>
    <t>[hly_kai_kekka_bunrui]</t>
    <phoneticPr fontId="1"/>
  </si>
  <si>
    <t>[hly_kai_6_10gaito_cd_cd]</t>
    <phoneticPr fontId="1"/>
  </si>
  <si>
    <t>[hly_kai_6_10gaito_cd]</t>
    <phoneticPr fontId="1"/>
  </si>
  <si>
    <t>[hly_kai_jushin]</t>
    <phoneticPr fontId="1"/>
  </si>
  <si>
    <t>[hly_kai_han_kt_cd]</t>
    <phoneticPr fontId="1"/>
  </si>
  <si>
    <t>[hly_kai_han_kt]</t>
    <phoneticPr fontId="1"/>
  </si>
  <si>
    <t>[hly_kai_han_ka_cd]</t>
    <phoneticPr fontId="1"/>
  </si>
  <si>
    <t>[hly_kai_han_ka]</t>
    <phoneticPr fontId="1"/>
  </si>
  <si>
    <t>[hly_kai_han_sh_cd]</t>
    <phoneticPr fontId="1"/>
  </si>
  <si>
    <t>[hly_kai_han_sh]</t>
    <phoneticPr fontId="1"/>
  </si>
  <si>
    <t>[hly_met_hantei_kekka_cd]</t>
    <phoneticPr fontId="1"/>
  </si>
  <si>
    <t>[hly_met_hantei_kekka]</t>
    <phoneticPr fontId="1"/>
  </si>
  <si>
    <t>[hly_hka_ketsu_bun_cd_cd]</t>
    <phoneticPr fontId="1"/>
  </si>
  <si>
    <t>[hly_hka_ketsu_bun_cd]</t>
    <phoneticPr fontId="1"/>
  </si>
  <si>
    <t>[hly_hkd_category]</t>
    <phoneticPr fontId="1"/>
  </si>
  <si>
    <t>[hly_hno_risk_hantei_cd_cd]</t>
    <phoneticPr fontId="1"/>
  </si>
  <si>
    <t>[hly_hno_risk_hantei_cd]</t>
    <phoneticPr fontId="1"/>
  </si>
  <si>
    <t>[hly_hjn_ckd_jusho_bunrui]</t>
    <phoneticPr fontId="1"/>
  </si>
  <si>
    <t>[hly_hkn_jisshi_cd_cd]</t>
    <phoneticPr fontId="1"/>
  </si>
  <si>
    <t>[hly_hkn_jisshi_cd]</t>
    <phoneticPr fontId="1"/>
  </si>
  <si>
    <t>[hihokenshasho_kigo]</t>
    <phoneticPr fontId="55"/>
  </si>
  <si>
    <t>[hihokenshasho_no]</t>
    <phoneticPr fontId="55"/>
  </si>
  <si>
    <t>[ken_egfr_str]</t>
    <phoneticPr fontId="55"/>
  </si>
  <si>
    <t>[kai_flowchart_cd]</t>
    <phoneticPr fontId="55"/>
  </si>
  <si>
    <t>[hki_kufuku_ketto_jg]</t>
    <phoneticPr fontId="55"/>
  </si>
  <si>
    <t>[hki_kufuku_ketto_jg_cd]</t>
    <phoneticPr fontId="55"/>
  </si>
  <si>
    <t>[hki_shokugo_ketto_jg]</t>
    <phoneticPr fontId="55"/>
  </si>
  <si>
    <t>[hki_shokugo_ketto_jg_cd]</t>
    <phoneticPr fontId="55"/>
  </si>
  <si>
    <t>[koudo_stage]</t>
    <phoneticPr fontId="55"/>
  </si>
  <si>
    <t>[koudo_stage_cd]</t>
    <phoneticPr fontId="55"/>
  </si>
  <si>
    <t>[hkn_sho_kodo_mokuhyo]</t>
    <phoneticPr fontId="55"/>
  </si>
  <si>
    <t>[hkn_sho_koudo_keikaku]</t>
    <phoneticPr fontId="55"/>
  </si>
  <si>
    <t>[mokuhyo_fukui]</t>
    <phoneticPr fontId="55"/>
  </si>
  <si>
    <t>[mokuhyo_taiju]</t>
    <phoneticPr fontId="55"/>
  </si>
  <si>
    <t>[mokuhyo_shu_ketsu]</t>
    <phoneticPr fontId="55"/>
  </si>
  <si>
    <t>[mokuhyo_kaku_ketsu]</t>
    <phoneticPr fontId="55"/>
  </si>
  <si>
    <t>[chudan_date]</t>
    <phoneticPr fontId="55"/>
  </si>
  <si>
    <t>[chudan_jiyu]</t>
    <phoneticPr fontId="55"/>
  </si>
  <si>
    <t>[chudan_jiyu_cd]</t>
    <phoneticPr fontId="55"/>
  </si>
  <si>
    <t>[hly_egfr]</t>
    <phoneticPr fontId="55"/>
  </si>
  <si>
    <t>hly_hantei_rireki_id_lastyear</t>
    <phoneticPr fontId="55"/>
  </si>
  <si>
    <t>ken_albumin</t>
    <phoneticPr fontId="1"/>
  </si>
  <si>
    <t>mon_jin_kikei_umu_cd</t>
    <phoneticPr fontId="55"/>
  </si>
  <si>
    <t>mon_jin_kikei_umu</t>
    <phoneticPr fontId="55"/>
  </si>
  <si>
    <t>kai_flowchart</t>
    <phoneticPr fontId="1"/>
  </si>
  <si>
    <t>hkn_str_date</t>
    <phoneticPr fontId="1"/>
  </si>
  <si>
    <t>hkn_jisshisha</t>
    <phoneticPr fontId="1"/>
  </si>
  <si>
    <t>hkn_end_date</t>
    <phoneticPr fontId="1"/>
  </si>
  <si>
    <t>hkn_6m_fukui</t>
    <phoneticPr fontId="1"/>
  </si>
  <si>
    <t>hkn_6m_taiju</t>
    <phoneticPr fontId="1"/>
  </si>
  <si>
    <t>hkn_6m_shu_ketsu</t>
    <phoneticPr fontId="1"/>
  </si>
  <si>
    <t>hkn_6m_kaku_ketsu</t>
    <phoneticPr fontId="1"/>
  </si>
  <si>
    <t>hki_ketto_jg_jikan_cd</t>
    <phoneticPr fontId="1"/>
  </si>
  <si>
    <t>hki_ketto_jg_jikan</t>
    <phoneticPr fontId="1"/>
  </si>
  <si>
    <t>met_gakkai_keto</t>
    <phoneticPr fontId="1"/>
  </si>
  <si>
    <t>met_gakkai_kiken</t>
    <phoneticPr fontId="1"/>
  </si>
  <si>
    <t>hihokenshasho_kigo</t>
    <phoneticPr fontId="55"/>
  </si>
  <si>
    <t>hihokenshasho_no</t>
    <phoneticPr fontId="55"/>
  </si>
  <si>
    <t>ken_egfr_str</t>
    <phoneticPr fontId="55"/>
  </si>
  <si>
    <t>kai_flowchart_cd</t>
    <phoneticPr fontId="55"/>
  </si>
  <si>
    <t>hki_kufuku_ketto_jg</t>
    <phoneticPr fontId="55"/>
  </si>
  <si>
    <t>hki_kufuku_ketto_jg_cd</t>
  </si>
  <si>
    <t>hki_shokugo_ketto_jg</t>
    <phoneticPr fontId="55"/>
  </si>
  <si>
    <t>hki_shokugo_ketto_jg_cd</t>
    <phoneticPr fontId="55"/>
  </si>
  <si>
    <t>koudo_stage</t>
    <phoneticPr fontId="55"/>
  </si>
  <si>
    <t>koudo_stage_cd</t>
    <phoneticPr fontId="55"/>
  </si>
  <si>
    <t>hkn_sho_kodo_mokuhyo</t>
    <phoneticPr fontId="55"/>
  </si>
  <si>
    <t>hkn_sho_koudo_keikaku</t>
    <phoneticPr fontId="55"/>
  </si>
  <si>
    <t>mokuhyo_fukui</t>
    <phoneticPr fontId="55"/>
  </si>
  <si>
    <t>mokuhyo_taiju</t>
    <phoneticPr fontId="55"/>
  </si>
  <si>
    <t>mokuhyo_shu_ketsu</t>
    <phoneticPr fontId="55"/>
  </si>
  <si>
    <t>mokuhyo_kaku_ketsu</t>
    <phoneticPr fontId="55"/>
  </si>
  <si>
    <t>chudan_date</t>
    <phoneticPr fontId="55"/>
  </si>
  <si>
    <t>chudan_jiyu</t>
    <phoneticPr fontId="55"/>
  </si>
  <si>
    <t>chudan_jiyu_cd</t>
    <phoneticPr fontId="55"/>
  </si>
  <si>
    <t>hly_egfr</t>
    <phoneticPr fontId="55"/>
  </si>
  <si>
    <t>kai_6_10gaito_cd</t>
    <phoneticPr fontId="1"/>
  </si>
  <si>
    <t>hkn_6m_kaku_ketsu</t>
    <phoneticPr fontId="1"/>
  </si>
  <si>
    <t>hkn_6m_taiju</t>
    <phoneticPr fontId="1"/>
  </si>
  <si>
    <t>hkn_end_date</t>
    <phoneticPr fontId="1"/>
  </si>
  <si>
    <t>hkn_jisshisha</t>
    <phoneticPr fontId="1"/>
  </si>
  <si>
    <t>hkn_str_date</t>
    <phoneticPr fontId="1"/>
  </si>
  <si>
    <t>2018/03/02 変更</t>
    <rPh sb="11" eb="13">
      <t>ヘンコウ</t>
    </rPh>
    <phoneticPr fontId="55"/>
  </si>
  <si>
    <t>2018/03/02 変更</t>
    <phoneticPr fontId="55"/>
  </si>
  <si>
    <t>2018/03/02 変更</t>
    <phoneticPr fontId="55"/>
  </si>
  <si>
    <t>2018/03/02 追加</t>
  </si>
  <si>
    <t>2018/03/23 追加</t>
    <rPh sb="11" eb="13">
      <t>ツイカ</t>
    </rPh>
    <phoneticPr fontId="1"/>
  </si>
  <si>
    <t>尿中アルブミンＣｒ補正値</t>
    <phoneticPr fontId="1"/>
  </si>
  <si>
    <t>空腹</t>
    <rPh sb="0" eb="2">
      <t>クウフク</t>
    </rPh>
    <phoneticPr fontId="1"/>
  </si>
  <si>
    <t>食後</t>
    <rPh sb="0" eb="2">
      <t>ショクゴ</t>
    </rPh>
    <phoneticPr fontId="1"/>
  </si>
  <si>
    <t>【血糖・空腹/食後】</t>
    <rPh sb="1" eb="3">
      <t>ケットウ</t>
    </rPh>
    <rPh sb="4" eb="6">
      <t>クウフク</t>
    </rPh>
    <rPh sb="7" eb="9">
      <t>ショクゴ</t>
    </rPh>
    <phoneticPr fontId="1"/>
  </si>
  <si>
    <t>危険因子_血糖判定採血時間_コード</t>
    <rPh sb="0" eb="2">
      <t>キケン</t>
    </rPh>
    <rPh sb="2" eb="4">
      <t>インシ</t>
    </rPh>
    <rPh sb="5" eb="7">
      <t>ケットウ</t>
    </rPh>
    <rPh sb="7" eb="9">
      <t>ハンテイ</t>
    </rPh>
    <rPh sb="9" eb="11">
      <t>サイケツ</t>
    </rPh>
    <rPh sb="11" eb="13">
      <t>ジカン</t>
    </rPh>
    <phoneticPr fontId="1"/>
  </si>
  <si>
    <t>空腹時血糖</t>
    <rPh sb="0" eb="2">
      <t>クウフク</t>
    </rPh>
    <rPh sb="2" eb="3">
      <t>ジ</t>
    </rPh>
    <rPh sb="3" eb="5">
      <t>ケットウ</t>
    </rPh>
    <phoneticPr fontId="1"/>
  </si>
  <si>
    <t>随時血糖</t>
    <rPh sb="0" eb="2">
      <t>ズイジ</t>
    </rPh>
    <rPh sb="2" eb="4">
      <t>ケットウ</t>
    </rPh>
    <phoneticPr fontId="1"/>
  </si>
  <si>
    <t>採血時間(食後)_コード</t>
    <phoneticPr fontId="1"/>
  </si>
  <si>
    <t>基準(-)(±)</t>
    <rPh sb="0" eb="2">
      <t>キジュン</t>
    </rPh>
    <phoneticPr fontId="1"/>
  </si>
  <si>
    <t>(0　Ⅰ)</t>
    <phoneticPr fontId="1"/>
  </si>
  <si>
    <t>高値</t>
    <rPh sb="0" eb="1">
      <t>タカ</t>
    </rPh>
    <rPh sb="1" eb="2">
      <t>アタイ</t>
    </rPh>
    <phoneticPr fontId="1"/>
  </si>
  <si>
    <t>正常高値</t>
    <rPh sb="0" eb="2">
      <t>セイジョウ</t>
    </rPh>
    <rPh sb="2" eb="4">
      <t>タカネ</t>
    </rPh>
    <phoneticPr fontId="1"/>
  </si>
  <si>
    <t>80～89</t>
    <phoneticPr fontId="1"/>
  </si>
  <si>
    <t>120～129</t>
    <phoneticPr fontId="1"/>
  </si>
  <si>
    <t>男・女</t>
    <rPh sb="0" eb="1">
      <t>オトコ</t>
    </rPh>
    <rPh sb="2" eb="3">
      <t>オンナ</t>
    </rPh>
    <phoneticPr fontId="1"/>
  </si>
  <si>
    <t>厚生労働省　「標準的な健診・保健指導プログラム【令和6年度版】」に基づき判定</t>
    <rPh sb="0" eb="2">
      <t>コウセイ</t>
    </rPh>
    <rPh sb="2" eb="5">
      <t>ロウドウショウ</t>
    </rPh>
    <rPh sb="7" eb="10">
      <t>ヒョウジュンテキ</t>
    </rPh>
    <rPh sb="11" eb="13">
      <t>ケンシン</t>
    </rPh>
    <rPh sb="14" eb="16">
      <t>ホケン</t>
    </rPh>
    <rPh sb="16" eb="18">
      <t>シドウ</t>
    </rPh>
    <rPh sb="24" eb="26">
      <t>レイワ</t>
    </rPh>
    <rPh sb="27" eb="29">
      <t>ネンド</t>
    </rPh>
    <rPh sb="29" eb="30">
      <t>バン</t>
    </rPh>
    <rPh sb="33" eb="34">
      <t>モト</t>
    </rPh>
    <rPh sb="36" eb="38">
      <t>ハンテイ</t>
    </rPh>
    <phoneticPr fontId="58"/>
  </si>
  <si>
    <t>健康診査　結果一覧</t>
    <rPh sb="0" eb="2">
      <t>ケンコウ</t>
    </rPh>
    <rPh sb="2" eb="4">
      <t>シンサ</t>
    </rPh>
    <rPh sb="5" eb="7">
      <t>ケッカ</t>
    </rPh>
    <rPh sb="7" eb="9">
      <t>イチラン</t>
    </rPh>
    <phoneticPr fontId="58"/>
  </si>
  <si>
    <t>生年
月日</t>
    <rPh sb="0" eb="2">
      <t>セイネン</t>
    </rPh>
    <rPh sb="3" eb="5">
      <t>ガッピ</t>
    </rPh>
    <phoneticPr fontId="58"/>
  </si>
  <si>
    <t>自動計算
（入力不可）</t>
    <rPh sb="8" eb="10">
      <t>フカ</t>
    </rPh>
    <phoneticPr fontId="58"/>
  </si>
  <si>
    <r>
      <rPr>
        <b/>
        <sz val="14"/>
        <rFont val="Meiryo UI"/>
        <family val="3"/>
      </rPr>
      <t>保健指導</t>
    </r>
    <r>
      <rPr>
        <b/>
        <sz val="12"/>
        <rFont val="Meiryo UI"/>
        <family val="3"/>
      </rPr>
      <t xml:space="preserve">
</t>
    </r>
    <r>
      <rPr>
        <sz val="11"/>
        <rFont val="Meiryo UI"/>
        <family val="3"/>
      </rPr>
      <t>判定値</t>
    </r>
    <rPh sb="0" eb="2">
      <t>ホケン</t>
    </rPh>
    <rPh sb="2" eb="4">
      <t>シドウ</t>
    </rPh>
    <rPh sb="5" eb="7">
      <t>ハンテイ</t>
    </rPh>
    <rPh sb="7" eb="8">
      <t>チ</t>
    </rPh>
    <phoneticPr fontId="58"/>
  </si>
  <si>
    <r>
      <rPr>
        <b/>
        <sz val="14"/>
        <rFont val="Meiryo UI"/>
        <family val="3"/>
      </rPr>
      <t>受診勧奨</t>
    </r>
    <r>
      <rPr>
        <b/>
        <sz val="12"/>
        <rFont val="Meiryo UI"/>
        <family val="3"/>
      </rPr>
      <t xml:space="preserve">
</t>
    </r>
    <r>
      <rPr>
        <sz val="11"/>
        <rFont val="Meiryo UI"/>
        <family val="3"/>
      </rPr>
      <t>判定値</t>
    </r>
    <rPh sb="0" eb="2">
      <t>ジュシン</t>
    </rPh>
    <rPh sb="2" eb="4">
      <t>カンショウ</t>
    </rPh>
    <rPh sb="5" eb="7">
      <t>ハンテイ</t>
    </rPh>
    <rPh sb="7" eb="8">
      <t>チ</t>
    </rPh>
    <phoneticPr fontId="58"/>
  </si>
  <si>
    <t>（正常値）</t>
    <rPh sb="1" eb="3">
      <t>セイジョウ</t>
    </rPh>
    <rPh sb="3" eb="4">
      <t>チ</t>
    </rPh>
    <phoneticPr fontId="58"/>
  </si>
  <si>
    <t>保健指導
判定値</t>
    <rPh sb="0" eb="2">
      <t>ホケン</t>
    </rPh>
    <rPh sb="2" eb="4">
      <t>シドウ</t>
    </rPh>
    <rPh sb="5" eb="7">
      <t>ハンテイ</t>
    </rPh>
    <rPh sb="7" eb="8">
      <t>チ</t>
    </rPh>
    <phoneticPr fontId="58"/>
  </si>
  <si>
    <t>受診勧奨
判定値</t>
    <rPh sb="0" eb="2">
      <t>ジュシン</t>
    </rPh>
    <rPh sb="2" eb="4">
      <t>カンショウ</t>
    </rPh>
    <rPh sb="5" eb="7">
      <t>ハンテイ</t>
    </rPh>
    <rPh sb="7" eb="8">
      <t>チ</t>
    </rPh>
    <phoneticPr fontId="58"/>
  </si>
  <si>
    <t>健診項目</t>
    <rPh sb="0" eb="2">
      <t>ケンシン</t>
    </rPh>
    <rPh sb="2" eb="4">
      <t>コウモク</t>
    </rPh>
    <phoneticPr fontId="58"/>
  </si>
  <si>
    <r>
      <t>基準値</t>
    </r>
    <r>
      <rPr>
        <sz val="11"/>
        <rFont val="Meiryo UI"/>
        <family val="3"/>
      </rPr>
      <t/>
    </r>
    <rPh sb="0" eb="3">
      <t>キジュンチ</t>
    </rPh>
    <phoneticPr fontId="58"/>
  </si>
  <si>
    <t>検査日</t>
  </si>
  <si>
    <t>－</t>
    <phoneticPr fontId="58"/>
  </si>
  <si>
    <t>－</t>
    <phoneticPr fontId="58"/>
  </si>
  <si>
    <r>
      <t xml:space="preserve">年齢
</t>
    </r>
    <r>
      <rPr>
        <sz val="9"/>
        <color indexed="10"/>
        <rFont val="Meiryo UI"/>
        <family val="3"/>
      </rPr>
      <t>【自動計算】</t>
    </r>
    <phoneticPr fontId="58"/>
  </si>
  <si>
    <t>－</t>
    <phoneticPr fontId="58"/>
  </si>
  <si>
    <r>
      <rPr>
        <sz val="12"/>
        <rFont val="Meiryo UI"/>
        <family val="3"/>
      </rPr>
      <t>基本的な健診の項目</t>
    </r>
    <r>
      <rPr>
        <sz val="11"/>
        <rFont val="Meiryo UI"/>
        <family val="3"/>
      </rPr>
      <t>　　</t>
    </r>
    <r>
      <rPr>
        <sz val="10"/>
        <rFont val="Meiryo UI"/>
        <family val="3"/>
      </rPr>
      <t>※その他の健診項目</t>
    </r>
    <rPh sb="0" eb="3">
      <t>キホンテキ</t>
    </rPh>
    <rPh sb="4" eb="6">
      <t>ケンシン</t>
    </rPh>
    <rPh sb="7" eb="9">
      <t>コウモク</t>
    </rPh>
    <rPh sb="14" eb="15">
      <t>タ</t>
    </rPh>
    <rPh sb="16" eb="18">
      <t>ケンシン</t>
    </rPh>
    <rPh sb="18" eb="20">
      <t>コウモク</t>
    </rPh>
    <phoneticPr fontId="58"/>
  </si>
  <si>
    <t>身体の
大きさ</t>
    <rPh sb="0" eb="2">
      <t>カラダ</t>
    </rPh>
    <rPh sb="4" eb="5">
      <t>オオ</t>
    </rPh>
    <phoneticPr fontId="58"/>
  </si>
  <si>
    <t>身　長</t>
    <rPh sb="0" eb="1">
      <t>ミ</t>
    </rPh>
    <rPh sb="2" eb="3">
      <t>チョウ</t>
    </rPh>
    <phoneticPr fontId="58"/>
  </si>
  <si>
    <t>cm</t>
    <phoneticPr fontId="58"/>
  </si>
  <si>
    <t>－</t>
    <phoneticPr fontId="58"/>
  </si>
  <si>
    <t xml:space="preserve">BMI＝体重(kg) ÷ {身長(m) Ｘ 身長(m)}
</t>
    <phoneticPr fontId="58"/>
  </si>
  <si>
    <t>体　重</t>
    <rPh sb="0" eb="1">
      <t>カラダ</t>
    </rPh>
    <rPh sb="2" eb="3">
      <t>ジュウ</t>
    </rPh>
    <phoneticPr fontId="58"/>
  </si>
  <si>
    <t>A　現在の体重</t>
    <rPh sb="2" eb="4">
      <t>ゲンザイ</t>
    </rPh>
    <phoneticPr fontId="58"/>
  </si>
  <si>
    <t>Kｇ</t>
    <phoneticPr fontId="58"/>
  </si>
  <si>
    <t>－</t>
    <phoneticPr fontId="58"/>
  </si>
  <si>
    <t>－</t>
    <phoneticPr fontId="58"/>
  </si>
  <si>
    <t>標準体重</t>
    <rPh sb="0" eb="2">
      <t>ヒョウジュン</t>
    </rPh>
    <rPh sb="2" eb="4">
      <t>タイジュウ</t>
    </rPh>
    <phoneticPr fontId="58"/>
  </si>
  <si>
    <r>
      <t>22Ｘ身長(m)^</t>
    </r>
    <r>
      <rPr>
        <vertAlign val="superscript"/>
        <sz val="12"/>
        <rFont val="Meiryo UI"/>
        <family val="3"/>
      </rPr>
      <t>2</t>
    </r>
    <r>
      <rPr>
        <sz val="12"/>
        <rFont val="Meiryo UI"/>
        <family val="3"/>
      </rPr>
      <t xml:space="preserve"> </t>
    </r>
    <phoneticPr fontId="58"/>
  </si>
  <si>
    <t>B　二十歳の時</t>
    <phoneticPr fontId="58"/>
  </si>
  <si>
    <t>Kｇ</t>
    <phoneticPr fontId="58"/>
  </si>
  <si>
    <t>A/B　増減率</t>
    <rPh sb="4" eb="6">
      <t>ゾウゲン</t>
    </rPh>
    <rPh sb="6" eb="7">
      <t>リツ</t>
    </rPh>
    <phoneticPr fontId="58"/>
  </si>
  <si>
    <t>～　15.0</t>
    <phoneticPr fontId="58"/>
  </si>
  <si>
    <t>％</t>
    <phoneticPr fontId="58"/>
  </si>
  <si>
    <t>－</t>
    <phoneticPr fontId="58"/>
  </si>
  <si>
    <t>20歳体重よりも15%以上増加している場合も肥満になります</t>
    <rPh sb="2" eb="3">
      <t>サイ</t>
    </rPh>
    <rPh sb="3" eb="5">
      <t>タイジュウ</t>
    </rPh>
    <rPh sb="11" eb="13">
      <t>イジョウ</t>
    </rPh>
    <rPh sb="13" eb="15">
      <t>ゾウカ</t>
    </rPh>
    <rPh sb="19" eb="21">
      <t>バアイ</t>
    </rPh>
    <rPh sb="22" eb="24">
      <t>ヒマン</t>
    </rPh>
    <phoneticPr fontId="58"/>
  </si>
  <si>
    <t>BMI</t>
    <phoneticPr fontId="58"/>
  </si>
  <si>
    <t>～　24.9</t>
    <phoneticPr fontId="58"/>
  </si>
  <si>
    <t>～24.9</t>
    <phoneticPr fontId="58"/>
  </si>
  <si>
    <t>25.0～</t>
    <phoneticPr fontId="58"/>
  </si>
  <si>
    <t>腹　囲</t>
    <rPh sb="0" eb="1">
      <t>フク</t>
    </rPh>
    <rPh sb="2" eb="3">
      <t>イ</t>
    </rPh>
    <phoneticPr fontId="58"/>
  </si>
  <si>
    <t>男性</t>
    <rPh sb="0" eb="2">
      <t>ダンセイ</t>
    </rPh>
    <phoneticPr fontId="58"/>
  </si>
  <si>
    <t>～　84.9</t>
    <phoneticPr fontId="58"/>
  </si>
  <si>
    <t>cm</t>
    <phoneticPr fontId="58"/>
  </si>
  <si>
    <t>～84.9</t>
    <phoneticPr fontId="58"/>
  </si>
  <si>
    <t>85.0～</t>
    <phoneticPr fontId="58"/>
  </si>
  <si>
    <t>標準体重　=　２２ Ｘ 身長(m) Ｘ 身長(m)</t>
    <phoneticPr fontId="58"/>
  </si>
  <si>
    <t>女性</t>
    <rPh sb="0" eb="2">
      <t>ジョセイ</t>
    </rPh>
    <phoneticPr fontId="58"/>
  </si>
  <si>
    <t>～　89.9</t>
    <phoneticPr fontId="58"/>
  </si>
  <si>
    <t>～89.9</t>
    <phoneticPr fontId="58"/>
  </si>
  <si>
    <t>90.0～</t>
    <phoneticPr fontId="58"/>
  </si>
  <si>
    <t>血管への影響（動脈硬化の危険因子）</t>
    <rPh sb="0" eb="2">
      <t>ケッカン</t>
    </rPh>
    <rPh sb="4" eb="6">
      <t>エイキョウ</t>
    </rPh>
    <rPh sb="7" eb="9">
      <t>ドウミャク</t>
    </rPh>
    <rPh sb="9" eb="11">
      <t>コウカ</t>
    </rPh>
    <rPh sb="12" eb="14">
      <t>キケン</t>
    </rPh>
    <rPh sb="14" eb="16">
      <t>インシ</t>
    </rPh>
    <phoneticPr fontId="58"/>
  </si>
  <si>
    <t>内臓脂肪の蓄積</t>
    <rPh sb="0" eb="2">
      <t>ナイゾウ</t>
    </rPh>
    <rPh sb="2" eb="4">
      <t>シボウ</t>
    </rPh>
    <rPh sb="5" eb="7">
      <t>チクセキ</t>
    </rPh>
    <phoneticPr fontId="58"/>
  </si>
  <si>
    <t>中性脂肪</t>
    <rPh sb="0" eb="2">
      <t>チュウセイ</t>
    </rPh>
    <rPh sb="2" eb="4">
      <t>シボウ</t>
    </rPh>
    <phoneticPr fontId="58"/>
  </si>
  <si>
    <t>空腹時中性脂肪（絶食10時間以上）</t>
    <rPh sb="3" eb="7">
      <t>チュウセイシボウ</t>
    </rPh>
    <rPh sb="8" eb="10">
      <t>ゼッショク</t>
    </rPh>
    <rPh sb="12" eb="16">
      <t>ジカンイジョウ</t>
    </rPh>
    <phoneticPr fontId="58"/>
  </si>
  <si>
    <t>～　149</t>
    <phoneticPr fontId="58"/>
  </si>
  <si>
    <t>mg/dl</t>
    <phoneticPr fontId="58"/>
  </si>
  <si>
    <t>～149</t>
    <phoneticPr fontId="58"/>
  </si>
  <si>
    <t>150～299</t>
    <phoneticPr fontId="58"/>
  </si>
  <si>
    <t>300～</t>
    <phoneticPr fontId="58"/>
  </si>
  <si>
    <t>～　174</t>
    <phoneticPr fontId="58"/>
  </si>
  <si>
    <t>mg/dl</t>
    <phoneticPr fontId="58"/>
  </si>
  <si>
    <t>HDLｺﾚｽﾃﾛｰﾙ</t>
    <phoneticPr fontId="58"/>
  </si>
  <si>
    <t>mg/dl</t>
    <phoneticPr fontId="58"/>
  </si>
  <si>
    <t>40～</t>
    <phoneticPr fontId="58"/>
  </si>
  <si>
    <t>35～39</t>
    <phoneticPr fontId="58"/>
  </si>
  <si>
    <t>～34</t>
    <phoneticPr fontId="58"/>
  </si>
  <si>
    <t>AST（GOT）</t>
    <phoneticPr fontId="58"/>
  </si>
  <si>
    <t>～　30</t>
    <phoneticPr fontId="58"/>
  </si>
  <si>
    <t>IU/l</t>
    <phoneticPr fontId="58"/>
  </si>
  <si>
    <t>～30</t>
    <phoneticPr fontId="58"/>
  </si>
  <si>
    <t>31～50</t>
    <phoneticPr fontId="58"/>
  </si>
  <si>
    <t>51～</t>
    <phoneticPr fontId="58"/>
  </si>
  <si>
    <t>ALT（GPT）</t>
    <phoneticPr fontId="58"/>
  </si>
  <si>
    <t>31～50</t>
    <phoneticPr fontId="58"/>
  </si>
  <si>
    <t>γ-GT（γ-GTP）</t>
    <phoneticPr fontId="58"/>
  </si>
  <si>
    <t>～　50</t>
    <phoneticPr fontId="58"/>
  </si>
  <si>
    <t>～50</t>
    <phoneticPr fontId="58"/>
  </si>
  <si>
    <t>51～100</t>
    <phoneticPr fontId="58"/>
  </si>
  <si>
    <t>101～</t>
    <phoneticPr fontId="58"/>
  </si>
  <si>
    <t>内皮障害</t>
    <rPh sb="0" eb="2">
      <t>ナイヒ</t>
    </rPh>
    <rPh sb="2" eb="4">
      <t>ショウガイ</t>
    </rPh>
    <phoneticPr fontId="58"/>
  </si>
  <si>
    <t>血圧</t>
    <rPh sb="0" eb="1">
      <t>ケツ</t>
    </rPh>
    <rPh sb="1" eb="2">
      <t>アツ</t>
    </rPh>
    <phoneticPr fontId="58"/>
  </si>
  <si>
    <t>収縮期</t>
    <rPh sb="0" eb="2">
      <t>シュウシュク</t>
    </rPh>
    <rPh sb="2" eb="3">
      <t>キ</t>
    </rPh>
    <phoneticPr fontId="58"/>
  </si>
  <si>
    <t>～　129</t>
    <phoneticPr fontId="58"/>
  </si>
  <si>
    <t>mmHg</t>
    <phoneticPr fontId="58"/>
  </si>
  <si>
    <t>～129</t>
    <phoneticPr fontId="58"/>
  </si>
  <si>
    <t>130～139</t>
    <phoneticPr fontId="58"/>
  </si>
  <si>
    <t>140～</t>
    <phoneticPr fontId="58"/>
  </si>
  <si>
    <t>拡張期</t>
    <rPh sb="0" eb="3">
      <t>カクチョウキ</t>
    </rPh>
    <phoneticPr fontId="58"/>
  </si>
  <si>
    <t>～　84</t>
    <phoneticPr fontId="58"/>
  </si>
  <si>
    <t>～84</t>
    <phoneticPr fontId="58"/>
  </si>
  <si>
    <t>85～89</t>
    <phoneticPr fontId="58"/>
  </si>
  <si>
    <t>90～</t>
    <phoneticPr fontId="58"/>
  </si>
  <si>
    <t>　　尿　酸</t>
    <rPh sb="2" eb="3">
      <t>ニョウ</t>
    </rPh>
    <rPh sb="4" eb="5">
      <t>サン</t>
    </rPh>
    <phoneticPr fontId="58"/>
  </si>
  <si>
    <t>～　6.9</t>
    <phoneticPr fontId="58"/>
  </si>
  <si>
    <t>～6.9</t>
    <phoneticPr fontId="58"/>
  </si>
  <si>
    <t>7.0～7.9</t>
    <phoneticPr fontId="58"/>
  </si>
  <si>
    <t>8.0～</t>
    <phoneticPr fontId="58"/>
  </si>
  <si>
    <t>ｲﾝｽﾘﾝ抵抗性</t>
    <phoneticPr fontId="58"/>
  </si>
  <si>
    <t>血糖</t>
    <phoneticPr fontId="58"/>
  </si>
  <si>
    <t>空腹時血糖（絶食10時間以上）
随時血糖（食事開始時から3.5時間以上10時間未満）＊</t>
    <rPh sb="3" eb="5">
      <t>ケットウ</t>
    </rPh>
    <rPh sb="6" eb="8">
      <t>ゼッショク</t>
    </rPh>
    <rPh sb="10" eb="14">
      <t>ジカンイジョウ</t>
    </rPh>
    <rPh sb="16" eb="18">
      <t>ズイジ</t>
    </rPh>
    <rPh sb="18" eb="20">
      <t>ケットウ</t>
    </rPh>
    <rPh sb="21" eb="23">
      <t>ショクジ</t>
    </rPh>
    <rPh sb="23" eb="25">
      <t>カイシ</t>
    </rPh>
    <rPh sb="25" eb="26">
      <t>ジ</t>
    </rPh>
    <rPh sb="31" eb="35">
      <t>ジカンイジョウ</t>
    </rPh>
    <rPh sb="37" eb="39">
      <t>ジカン</t>
    </rPh>
    <rPh sb="39" eb="41">
      <t>ミマン</t>
    </rPh>
    <phoneticPr fontId="58"/>
  </si>
  <si>
    <t>～　99</t>
    <phoneticPr fontId="58"/>
  </si>
  <si>
    <t>～99</t>
    <phoneticPr fontId="58"/>
  </si>
  <si>
    <t>100～125</t>
    <phoneticPr fontId="58"/>
  </si>
  <si>
    <t>126～</t>
    <phoneticPr fontId="58"/>
  </si>
  <si>
    <t>随時血糖（食直後）＊
（食事開始時から3.5時間未満）</t>
    <rPh sb="0" eb="2">
      <t>ズイジ</t>
    </rPh>
    <rPh sb="2" eb="4">
      <t>ケットウ</t>
    </rPh>
    <rPh sb="5" eb="6">
      <t>ショク</t>
    </rPh>
    <rPh sb="6" eb="8">
      <t>チョクゴ</t>
    </rPh>
    <rPh sb="12" eb="14">
      <t>ショクジ</t>
    </rPh>
    <rPh sb="14" eb="16">
      <t>カイシ</t>
    </rPh>
    <rPh sb="16" eb="17">
      <t>ジ</t>
    </rPh>
    <rPh sb="22" eb="24">
      <t>ジカン</t>
    </rPh>
    <rPh sb="24" eb="26">
      <t>ミマン</t>
    </rPh>
    <phoneticPr fontId="58"/>
  </si>
  <si>
    <t>～　139</t>
    <phoneticPr fontId="58"/>
  </si>
  <si>
    <t>140～199</t>
    <phoneticPr fontId="58"/>
  </si>
  <si>
    <t>200～</t>
    <phoneticPr fontId="58"/>
  </si>
  <si>
    <t>HbA1c※</t>
    <phoneticPr fontId="58"/>
  </si>
  <si>
    <t>～　5.5</t>
    <phoneticPr fontId="58"/>
  </si>
  <si>
    <t>%</t>
    <phoneticPr fontId="58"/>
  </si>
  <si>
    <t>～5.5</t>
    <phoneticPr fontId="58"/>
  </si>
  <si>
    <r>
      <t>5.6～6.4</t>
    </r>
    <r>
      <rPr>
        <b/>
        <sz val="9"/>
        <rFont val="Meiryo UI"/>
        <family val="3"/>
      </rPr>
      <t/>
    </r>
    <phoneticPr fontId="58"/>
  </si>
  <si>
    <t>6.5～</t>
    <phoneticPr fontId="58"/>
  </si>
  <si>
    <t>尿　糖</t>
    <rPh sb="0" eb="1">
      <t>ニョウ</t>
    </rPh>
    <rPh sb="2" eb="3">
      <t>トウ</t>
    </rPh>
    <phoneticPr fontId="58"/>
  </si>
  <si>
    <t>（－）</t>
    <phoneticPr fontId="58"/>
  </si>
  <si>
    <t>【選択】</t>
    <rPh sb="1" eb="3">
      <t>センタク</t>
    </rPh>
    <phoneticPr fontId="58"/>
  </si>
  <si>
    <t>（±）～</t>
    <phoneticPr fontId="58"/>
  </si>
  <si>
    <t>Ｈ0</t>
    <phoneticPr fontId="58"/>
  </si>
  <si>
    <t>Ｓ0</t>
    <phoneticPr fontId="58"/>
  </si>
  <si>
    <t>所見なし</t>
    <rPh sb="0" eb="2">
      <t>ショケン</t>
    </rPh>
    <phoneticPr fontId="58"/>
  </si>
  <si>
    <t>腎 臓</t>
    <rPh sb="0" eb="1">
      <t>ジン</t>
    </rPh>
    <rPh sb="2" eb="3">
      <t>ゾウ</t>
    </rPh>
    <phoneticPr fontId="58"/>
  </si>
  <si>
    <t>血清ｸﾚｱﾁﾆﾝ</t>
    <rPh sb="0" eb="2">
      <t>ケッセイ</t>
    </rPh>
    <phoneticPr fontId="58"/>
  </si>
  <si>
    <t>～　1.19</t>
    <phoneticPr fontId="58"/>
  </si>
  <si>
    <t>～1.1</t>
    <phoneticPr fontId="58"/>
  </si>
  <si>
    <t>1.2～1.3</t>
    <phoneticPr fontId="58"/>
  </si>
  <si>
    <t>1.4～</t>
    <phoneticPr fontId="58"/>
  </si>
  <si>
    <t>（±）</t>
    <phoneticPr fontId="58"/>
  </si>
  <si>
    <t>Ⅰ</t>
    <phoneticPr fontId="58"/>
  </si>
  <si>
    <t>Ｈ1</t>
    <phoneticPr fontId="58"/>
  </si>
  <si>
    <t>Ｓ1</t>
    <phoneticPr fontId="58"/>
  </si>
  <si>
    <t>異常なし</t>
    <rPh sb="0" eb="2">
      <t>イジョウ</t>
    </rPh>
    <phoneticPr fontId="58"/>
  </si>
  <si>
    <t>～　0.99</t>
    <phoneticPr fontId="58"/>
  </si>
  <si>
    <t>～0.9</t>
    <phoneticPr fontId="58"/>
  </si>
  <si>
    <t>1.1～</t>
    <phoneticPr fontId="58"/>
  </si>
  <si>
    <t>（+）</t>
    <phoneticPr fontId="58"/>
  </si>
  <si>
    <t>Ⅱa</t>
    <phoneticPr fontId="58"/>
  </si>
  <si>
    <t>Ｈ2</t>
    <phoneticPr fontId="58"/>
  </si>
  <si>
    <t>Ｓ2</t>
    <phoneticPr fontId="58"/>
  </si>
  <si>
    <t>異常あり</t>
    <rPh sb="0" eb="2">
      <t>イジョウ</t>
    </rPh>
    <phoneticPr fontId="58"/>
  </si>
  <si>
    <r>
      <t>eGFR</t>
    </r>
    <r>
      <rPr>
        <sz val="11"/>
        <rFont val="Meiryo UI"/>
        <family val="3"/>
      </rPr>
      <t xml:space="preserve">
（糸球体ろ過量）</t>
    </r>
    <rPh sb="6" eb="7">
      <t>イト</t>
    </rPh>
    <rPh sb="7" eb="8">
      <t>キュウ</t>
    </rPh>
    <rPh sb="8" eb="9">
      <t>タイ</t>
    </rPh>
    <rPh sb="10" eb="11">
      <t>カ</t>
    </rPh>
    <rPh sb="11" eb="12">
      <t>リョウ</t>
    </rPh>
    <phoneticPr fontId="58"/>
  </si>
  <si>
    <r>
      <t>60 ～</t>
    </r>
    <r>
      <rPr>
        <sz val="14"/>
        <color indexed="9"/>
        <rFont val="Meiryo UI"/>
        <family val="3"/>
      </rPr>
      <t xml:space="preserve"> ○○</t>
    </r>
    <phoneticPr fontId="58"/>
  </si>
  <si>
    <t>60～</t>
    <phoneticPr fontId="58"/>
  </si>
  <si>
    <t>59～51</t>
    <phoneticPr fontId="58"/>
  </si>
  <si>
    <t>～50</t>
    <phoneticPr fontId="58"/>
  </si>
  <si>
    <t>（++）</t>
    <phoneticPr fontId="58"/>
  </si>
  <si>
    <t>Ⅱb</t>
    <phoneticPr fontId="58"/>
  </si>
  <si>
    <t>Ｈ3</t>
    <phoneticPr fontId="58"/>
  </si>
  <si>
    <t>Ｓ3</t>
    <phoneticPr fontId="58"/>
  </si>
  <si>
    <t>尿蛋白</t>
    <rPh sb="0" eb="1">
      <t>ニョウ</t>
    </rPh>
    <rPh sb="1" eb="3">
      <t>タンパク</t>
    </rPh>
    <phoneticPr fontId="58"/>
  </si>
  <si>
    <r>
      <t>（－）</t>
    </r>
    <r>
      <rPr>
        <sz val="12"/>
        <rFont val="Meiryo UI"/>
        <family val="3"/>
      </rPr>
      <t>または</t>
    </r>
    <r>
      <rPr>
        <sz val="14"/>
        <rFont val="Meiryo UI"/>
        <family val="3"/>
      </rPr>
      <t>（±）</t>
    </r>
    <phoneticPr fontId="58"/>
  </si>
  <si>
    <t>（－）（±）</t>
    <phoneticPr fontId="58"/>
  </si>
  <si>
    <t>（＋）～</t>
    <phoneticPr fontId="58"/>
  </si>
  <si>
    <t>（+++）</t>
    <phoneticPr fontId="58"/>
  </si>
  <si>
    <t>Ⅲ</t>
    <phoneticPr fontId="58"/>
  </si>
  <si>
    <t>Ｈ4</t>
    <phoneticPr fontId="58"/>
  </si>
  <si>
    <t>Ｓ4</t>
    <phoneticPr fontId="58"/>
  </si>
  <si>
    <t>尿潜血</t>
    <rPh sb="0" eb="1">
      <t>ニョウ</t>
    </rPh>
    <rPh sb="1" eb="3">
      <t>センケツ</t>
    </rPh>
    <phoneticPr fontId="58"/>
  </si>
  <si>
    <r>
      <t>（－）</t>
    </r>
    <r>
      <rPr>
        <sz val="12"/>
        <rFont val="Meiryo UI"/>
        <family val="3"/>
      </rPr>
      <t>または</t>
    </r>
    <r>
      <rPr>
        <sz val="14"/>
        <rFont val="Meiryo UI"/>
        <family val="3"/>
      </rPr>
      <t>（±）</t>
    </r>
    <phoneticPr fontId="58"/>
  </si>
  <si>
    <t>（＋）～</t>
    <phoneticPr fontId="58"/>
  </si>
  <si>
    <t>その他の動脈
硬化危険因子</t>
    <rPh sb="2" eb="3">
      <t>タ</t>
    </rPh>
    <rPh sb="4" eb="5">
      <t>ドウ</t>
    </rPh>
    <rPh sb="5" eb="6">
      <t>ミャク</t>
    </rPh>
    <rPh sb="7" eb="9">
      <t>コウカ</t>
    </rPh>
    <rPh sb="9" eb="11">
      <t>キケン</t>
    </rPh>
    <rPh sb="11" eb="13">
      <t>インシ</t>
    </rPh>
    <phoneticPr fontId="58"/>
  </si>
  <si>
    <t>LDLｺﾚｽﾃﾛｰﾙ</t>
    <phoneticPr fontId="58"/>
  </si>
  <si>
    <t>～　119</t>
    <phoneticPr fontId="58"/>
  </si>
  <si>
    <t>～119</t>
    <phoneticPr fontId="58"/>
  </si>
  <si>
    <t>120～139</t>
    <phoneticPr fontId="58"/>
  </si>
  <si>
    <t>140～</t>
    <phoneticPr fontId="58"/>
  </si>
  <si>
    <t>Non-HDLｺﾚｽﾃﾛｰﾙ＊＊</t>
    <phoneticPr fontId="58"/>
  </si>
  <si>
    <t>～　149</t>
    <phoneticPr fontId="58"/>
  </si>
  <si>
    <t>詳細な健診の項目</t>
    <rPh sb="0" eb="2">
      <t>ショウサイ</t>
    </rPh>
    <rPh sb="3" eb="5">
      <t>ケンシン</t>
    </rPh>
    <rPh sb="6" eb="8">
      <t>コウモク</t>
    </rPh>
    <phoneticPr fontId="58"/>
  </si>
  <si>
    <t>血管変化</t>
    <rPh sb="0" eb="2">
      <t>ケッカン</t>
    </rPh>
    <rPh sb="2" eb="4">
      <t>ヘンカ</t>
    </rPh>
    <phoneticPr fontId="58"/>
  </si>
  <si>
    <t>心臓</t>
    <rPh sb="0" eb="2">
      <t>シンゾウ</t>
    </rPh>
    <phoneticPr fontId="58"/>
  </si>
  <si>
    <t>心電図</t>
    <rPh sb="0" eb="3">
      <t>シンデンズ</t>
    </rPh>
    <phoneticPr fontId="58"/>
  </si>
  <si>
    <t>所見なし
異常なし</t>
    <rPh sb="0" eb="2">
      <t>ショケン</t>
    </rPh>
    <rPh sb="5" eb="7">
      <t>イジョウ</t>
    </rPh>
    <phoneticPr fontId="58"/>
  </si>
  <si>
    <t>所見あり</t>
    <rPh sb="0" eb="2">
      <t>ショケン</t>
    </rPh>
    <phoneticPr fontId="58"/>
  </si>
  <si>
    <t>脳</t>
    <rPh sb="0" eb="1">
      <t>ノウ</t>
    </rPh>
    <phoneticPr fontId="58"/>
  </si>
  <si>
    <t>眼底検査</t>
    <rPh sb="0" eb="2">
      <t>ガンテイ</t>
    </rPh>
    <rPh sb="2" eb="4">
      <t>ケンサ</t>
    </rPh>
    <phoneticPr fontId="58"/>
  </si>
  <si>
    <t>キースワーグナー
（ＫＷ）分類</t>
    <rPh sb="13" eb="15">
      <t>ブンルイ</t>
    </rPh>
    <phoneticPr fontId="58"/>
  </si>
  <si>
    <r>
      <t xml:space="preserve">0 </t>
    </r>
    <r>
      <rPr>
        <sz val="12"/>
        <rFont val="Meiryo UI"/>
        <family val="3"/>
      </rPr>
      <t xml:space="preserve">または </t>
    </r>
    <r>
      <rPr>
        <sz val="14"/>
        <rFont val="Meiryo UI"/>
        <family val="3"/>
      </rPr>
      <t>Ⅰ</t>
    </r>
    <phoneticPr fontId="58"/>
  </si>
  <si>
    <r>
      <rPr>
        <b/>
        <sz val="11"/>
        <color indexed="10"/>
        <rFont val="Meiryo UI"/>
        <family val="3"/>
      </rPr>
      <t>　</t>
    </r>
    <r>
      <rPr>
        <b/>
        <sz val="11"/>
        <rFont val="Meiryo UI"/>
        <family val="3"/>
      </rPr>
      <t>0またはⅠ</t>
    </r>
    <phoneticPr fontId="58"/>
  </si>
  <si>
    <t>Ⅱa～</t>
    <phoneticPr fontId="58"/>
  </si>
  <si>
    <t>シェイエ分類</t>
    <rPh sb="4" eb="6">
      <t>ブンルイ</t>
    </rPh>
    <phoneticPr fontId="58"/>
  </si>
  <si>
    <t>Ｈ0</t>
    <phoneticPr fontId="58"/>
  </si>
  <si>
    <t>【選択】</t>
    <phoneticPr fontId="58"/>
  </si>
  <si>
    <t>H1,H2</t>
    <phoneticPr fontId="58"/>
  </si>
  <si>
    <t>Ｈ3,H4</t>
    <phoneticPr fontId="58"/>
  </si>
  <si>
    <t>Ｓ0</t>
    <phoneticPr fontId="58"/>
  </si>
  <si>
    <t>S0</t>
    <phoneticPr fontId="58"/>
  </si>
  <si>
    <t>S1,S2</t>
    <phoneticPr fontId="58"/>
  </si>
  <si>
    <t>S3,S4</t>
    <phoneticPr fontId="58"/>
  </si>
  <si>
    <t>血管の
易血栓化</t>
    <rPh sb="0" eb="2">
      <t>ケッカン</t>
    </rPh>
    <rPh sb="4" eb="5">
      <t>エキ</t>
    </rPh>
    <rPh sb="5" eb="7">
      <t>ケッセン</t>
    </rPh>
    <rPh sb="7" eb="8">
      <t>カ</t>
    </rPh>
    <phoneticPr fontId="58"/>
  </si>
  <si>
    <t>ﾍﾏﾄｸﾘｯﾄ</t>
    <phoneticPr fontId="58"/>
  </si>
  <si>
    <t>39.0 ～ 48.9</t>
    <phoneticPr fontId="58"/>
  </si>
  <si>
    <t>％</t>
    <phoneticPr fontId="58"/>
  </si>
  <si>
    <t>39.0~48.9</t>
    <phoneticPr fontId="58"/>
  </si>
  <si>
    <t>35.4～38.9,49.0～50.9</t>
    <phoneticPr fontId="58"/>
  </si>
  <si>
    <t>～35.3,51.0～</t>
    <phoneticPr fontId="58"/>
  </si>
  <si>
    <t>36.0 ～ 43.9</t>
    <phoneticPr fontId="58"/>
  </si>
  <si>
    <t>36.0~43.9</t>
    <phoneticPr fontId="58"/>
  </si>
  <si>
    <t>32.4～35.9,44.0～47.9</t>
    <phoneticPr fontId="58"/>
  </si>
  <si>
    <t>～32.3,48.0～</t>
    <phoneticPr fontId="58"/>
  </si>
  <si>
    <t>貧血</t>
    <rPh sb="0" eb="2">
      <t>ヒンケツ</t>
    </rPh>
    <phoneticPr fontId="58"/>
  </si>
  <si>
    <r>
      <t xml:space="preserve">血色素量
</t>
    </r>
    <r>
      <rPr>
        <sz val="11"/>
        <rFont val="Meiryo UI"/>
        <family val="3"/>
      </rPr>
      <t>（ﾍﾓｸﾞﾛﾋﾞﾝ値）</t>
    </r>
    <rPh sb="0" eb="3">
      <t>ケッシキソ</t>
    </rPh>
    <rPh sb="3" eb="4">
      <t>リョウ</t>
    </rPh>
    <rPh sb="14" eb="15">
      <t>チ</t>
    </rPh>
    <phoneticPr fontId="58"/>
  </si>
  <si>
    <t>13.1 ～</t>
    <phoneticPr fontId="58"/>
  </si>
  <si>
    <t>g/dl</t>
    <phoneticPr fontId="58"/>
  </si>
  <si>
    <t>13.1～</t>
    <phoneticPr fontId="58"/>
  </si>
  <si>
    <t>12.1～13.0</t>
    <phoneticPr fontId="58"/>
  </si>
  <si>
    <t>～12.0</t>
    <phoneticPr fontId="58"/>
  </si>
  <si>
    <t xml:space="preserve">12.1 ～ </t>
    <phoneticPr fontId="58"/>
  </si>
  <si>
    <t>12.1～</t>
    <phoneticPr fontId="58"/>
  </si>
  <si>
    <t>11.1～12.0</t>
    <phoneticPr fontId="58"/>
  </si>
  <si>
    <t>～11.0</t>
    <phoneticPr fontId="58"/>
  </si>
  <si>
    <t>＊平成30年度から血糖検査について空腹時血糖と随時血糖（食直後は除く）は同じ基準値で扱う。空腹時とは絶食10時間以上、食直後とは食事開始時から3.5時間未満とする。</t>
    <rPh sb="1" eb="3">
      <t>ヘイセイ</t>
    </rPh>
    <rPh sb="5" eb="7">
      <t>ネンド</t>
    </rPh>
    <rPh sb="9" eb="11">
      <t>ケットウ</t>
    </rPh>
    <rPh sb="11" eb="13">
      <t>ケンサ</t>
    </rPh>
    <rPh sb="17" eb="19">
      <t>クウフク</t>
    </rPh>
    <rPh sb="19" eb="20">
      <t>ジ</t>
    </rPh>
    <rPh sb="20" eb="22">
      <t>ケットウ</t>
    </rPh>
    <rPh sb="23" eb="25">
      <t>ズイジ</t>
    </rPh>
    <rPh sb="25" eb="27">
      <t>ケットウ</t>
    </rPh>
    <rPh sb="28" eb="29">
      <t>ショク</t>
    </rPh>
    <rPh sb="29" eb="31">
      <t>チョクゴ</t>
    </rPh>
    <rPh sb="32" eb="33">
      <t>ノゾ</t>
    </rPh>
    <rPh sb="36" eb="37">
      <t>オナ</t>
    </rPh>
    <rPh sb="38" eb="41">
      <t>キジュンチ</t>
    </rPh>
    <rPh sb="42" eb="43">
      <t>アツカ</t>
    </rPh>
    <rPh sb="45" eb="47">
      <t>クウフク</t>
    </rPh>
    <rPh sb="47" eb="48">
      <t>ジ</t>
    </rPh>
    <rPh sb="50" eb="52">
      <t>ゼッショク</t>
    </rPh>
    <rPh sb="54" eb="56">
      <t>ジカン</t>
    </rPh>
    <rPh sb="56" eb="58">
      <t>イジョウ</t>
    </rPh>
    <rPh sb="59" eb="60">
      <t>ショク</t>
    </rPh>
    <rPh sb="60" eb="62">
      <t>チョクゴ</t>
    </rPh>
    <rPh sb="64" eb="66">
      <t>ショクジ</t>
    </rPh>
    <rPh sb="66" eb="68">
      <t>カイシ</t>
    </rPh>
    <rPh sb="68" eb="69">
      <t>ジ</t>
    </rPh>
    <rPh sb="74" eb="76">
      <t>ジカン</t>
    </rPh>
    <rPh sb="76" eb="78">
      <t>ミマン</t>
    </rPh>
    <phoneticPr fontId="58"/>
  </si>
  <si>
    <t>＊＊Non-HDLコレステロール=総コレステロール-HDLコレステロール</t>
    <rPh sb="17" eb="18">
      <t>ソウ</t>
    </rPh>
    <phoneticPr fontId="58"/>
  </si>
  <si>
    <r>
      <t>① 正常値は一人一人異なります。　自身の基準値を確認しましょう。（上越市健康教育教材）　</t>
    </r>
    <r>
      <rPr>
        <sz val="12"/>
        <rFont val="Meiryo UI"/>
        <family val="3"/>
      </rPr>
      <t>※HbA1ｃ値は国際標準化に伴い、現在はNGSP値で表記</t>
    </r>
    <phoneticPr fontId="58"/>
  </si>
  <si>
    <r>
      <t>② 定期的に健(検)診を受診することで重症化予防が図られます。</t>
    </r>
    <r>
      <rPr>
        <b/>
        <sz val="14"/>
        <color indexed="10"/>
        <rFont val="Meiryo UI"/>
        <family val="3"/>
      </rPr>
      <t/>
    </r>
    <rPh sb="2" eb="4">
      <t>テイキ</t>
    </rPh>
    <rPh sb="4" eb="5">
      <t>テキ</t>
    </rPh>
    <rPh sb="6" eb="7">
      <t>ケン</t>
    </rPh>
    <rPh sb="8" eb="9">
      <t>ケン</t>
    </rPh>
    <rPh sb="10" eb="11">
      <t>ミ</t>
    </rPh>
    <rPh sb="12" eb="14">
      <t>ジュシン</t>
    </rPh>
    <rPh sb="19" eb="22">
      <t>ジュウショウカ</t>
    </rPh>
    <rPh sb="22" eb="24">
      <t>ヨボウ</t>
    </rPh>
    <rPh sb="25" eb="26">
      <t>ハカ</t>
    </rPh>
    <phoneticPr fontId="58"/>
  </si>
  <si>
    <r>
      <rPr>
        <sz val="16"/>
        <color indexed="10"/>
        <rFont val="Meiryo UI"/>
        <family val="3"/>
      </rPr>
      <t>以下の</t>
    </r>
    <r>
      <rPr>
        <b/>
        <sz val="16"/>
        <color indexed="10"/>
        <rFont val="Meiryo UI"/>
        <family val="3"/>
      </rPr>
      <t xml:space="preserve"> </t>
    </r>
    <r>
      <rPr>
        <b/>
        <sz val="18"/>
        <color indexed="10"/>
        <rFont val="Meiryo UI"/>
        <family val="3"/>
      </rPr>
      <t>⇐</t>
    </r>
    <r>
      <rPr>
        <sz val="16"/>
        <color indexed="10"/>
        <rFont val="Meiryo UI"/>
        <family val="3"/>
      </rPr>
      <t xml:space="preserve"> 行に</t>
    </r>
    <r>
      <rPr>
        <b/>
        <sz val="16"/>
        <color indexed="10"/>
        <rFont val="Meiryo UI"/>
        <family val="3"/>
      </rPr>
      <t xml:space="preserve">
</t>
    </r>
    <r>
      <rPr>
        <sz val="16"/>
        <rFont val="Meiryo UI"/>
        <family val="3"/>
      </rPr>
      <t>数値を入力</t>
    </r>
    <rPh sb="0" eb="2">
      <t>イカ</t>
    </rPh>
    <rPh sb="6" eb="7">
      <t>ギョウ</t>
    </rPh>
    <rPh sb="9" eb="11">
      <t>スウチ</t>
    </rPh>
    <phoneticPr fontId="58"/>
  </si>
  <si>
    <t xml:space="preserve">　⇐ </t>
    <phoneticPr fontId="58"/>
  </si>
  <si>
    <t xml:space="preserve"> ⇐</t>
    <phoneticPr fontId="58"/>
  </si>
  <si>
    <r>
      <t>自動計算</t>
    </r>
    <r>
      <rPr>
        <sz val="14"/>
        <color indexed="10"/>
        <rFont val="ＭＳ Ｐゴシック"/>
        <family val="3"/>
      </rPr>
      <t>です</t>
    </r>
    <rPh sb="0" eb="2">
      <t>ジドウ</t>
    </rPh>
    <rPh sb="2" eb="4">
      <t>ケイサン</t>
    </rPh>
    <phoneticPr fontId="58"/>
  </si>
  <si>
    <r>
      <t>基本的な健診の項目　　</t>
    </r>
    <r>
      <rPr>
        <sz val="10"/>
        <rFont val="Meiryo UI"/>
        <family val="3"/>
      </rPr>
      <t>※その他の健診項目</t>
    </r>
    <rPh sb="0" eb="3">
      <t>キホンテキ</t>
    </rPh>
    <rPh sb="4" eb="6">
      <t>ケンシン</t>
    </rPh>
    <rPh sb="7" eb="9">
      <t>コウモク</t>
    </rPh>
    <rPh sb="14" eb="15">
      <t>タ</t>
    </rPh>
    <rPh sb="16" eb="18">
      <t>ケンシン</t>
    </rPh>
    <rPh sb="18" eb="20">
      <t>コウモク</t>
    </rPh>
    <phoneticPr fontId="58"/>
  </si>
  <si>
    <t xml:space="preserve">BMI＝体重(kg) ÷ {身長(m) Ｘ 身長(m)}
</t>
    <phoneticPr fontId="58"/>
  </si>
  <si>
    <r>
      <t>22Ｘ身長(m)^</t>
    </r>
    <r>
      <rPr>
        <vertAlign val="superscript"/>
        <sz val="12"/>
        <rFont val="Meiryo UI"/>
        <family val="3"/>
      </rPr>
      <t>2</t>
    </r>
    <r>
      <rPr>
        <sz val="12"/>
        <rFont val="Meiryo UI"/>
        <family val="3"/>
      </rPr>
      <t xml:space="preserve"> </t>
    </r>
    <phoneticPr fontId="58"/>
  </si>
  <si>
    <t>B　二十歳の時</t>
    <phoneticPr fontId="58"/>
  </si>
  <si>
    <t>～　15.0</t>
    <phoneticPr fontId="58"/>
  </si>
  <si>
    <t>％</t>
    <phoneticPr fontId="58"/>
  </si>
  <si>
    <t>BMI</t>
    <phoneticPr fontId="58"/>
  </si>
  <si>
    <t>～　24.9</t>
    <phoneticPr fontId="58"/>
  </si>
  <si>
    <t>～24.9</t>
    <phoneticPr fontId="58"/>
  </si>
  <si>
    <t>25.0～</t>
    <phoneticPr fontId="58"/>
  </si>
  <si>
    <t>～　84.9</t>
    <phoneticPr fontId="58"/>
  </si>
  <si>
    <t>～84.9</t>
    <phoneticPr fontId="58"/>
  </si>
  <si>
    <t>85.0～</t>
    <phoneticPr fontId="58"/>
  </si>
  <si>
    <t>標準体重　=　２２ Ｘ 身長(m) Ｘ 身長(m)</t>
    <phoneticPr fontId="58"/>
  </si>
  <si>
    <t>～　89.9</t>
    <phoneticPr fontId="58"/>
  </si>
  <si>
    <t>～89.9</t>
    <phoneticPr fontId="58"/>
  </si>
  <si>
    <t>90.0～</t>
    <phoneticPr fontId="58"/>
  </si>
  <si>
    <t>～　149</t>
    <phoneticPr fontId="58"/>
  </si>
  <si>
    <t>mg/dl</t>
    <phoneticPr fontId="58"/>
  </si>
  <si>
    <t>～149</t>
    <phoneticPr fontId="58"/>
  </si>
  <si>
    <t>150～299</t>
    <phoneticPr fontId="58"/>
  </si>
  <si>
    <t>300～</t>
    <phoneticPr fontId="58"/>
  </si>
  <si>
    <t>HDLｺﾚｽﾃﾛｰﾙ</t>
    <phoneticPr fontId="58"/>
  </si>
  <si>
    <r>
      <t>40 ～</t>
    </r>
    <r>
      <rPr>
        <sz val="14"/>
        <color indexed="9"/>
        <rFont val="Meiryo UI"/>
        <family val="3"/>
      </rPr>
      <t xml:space="preserve"> ○○</t>
    </r>
    <phoneticPr fontId="58"/>
  </si>
  <si>
    <t>40～</t>
    <phoneticPr fontId="58"/>
  </si>
  <si>
    <t>35～39</t>
    <phoneticPr fontId="58"/>
  </si>
  <si>
    <t>～34</t>
    <phoneticPr fontId="58"/>
  </si>
  <si>
    <t>AST（GOT）</t>
    <phoneticPr fontId="58"/>
  </si>
  <si>
    <t>～　30</t>
    <phoneticPr fontId="58"/>
  </si>
  <si>
    <t>IU/l</t>
    <phoneticPr fontId="58"/>
  </si>
  <si>
    <t>～30</t>
    <phoneticPr fontId="58"/>
  </si>
  <si>
    <t>31～50</t>
    <phoneticPr fontId="58"/>
  </si>
  <si>
    <t>51～</t>
    <phoneticPr fontId="58"/>
  </si>
  <si>
    <t>ALT（GPT）</t>
    <phoneticPr fontId="58"/>
  </si>
  <si>
    <t>γ-GT（γ-GTP）</t>
    <phoneticPr fontId="58"/>
  </si>
  <si>
    <t>～　50</t>
    <phoneticPr fontId="58"/>
  </si>
  <si>
    <t>～50</t>
    <phoneticPr fontId="58"/>
  </si>
  <si>
    <t>51～100</t>
    <phoneticPr fontId="58"/>
  </si>
  <si>
    <t>101～</t>
    <phoneticPr fontId="58"/>
  </si>
  <si>
    <t>～　129</t>
    <phoneticPr fontId="58"/>
  </si>
  <si>
    <t>mmHg</t>
    <phoneticPr fontId="58"/>
  </si>
  <si>
    <t>～129</t>
    <phoneticPr fontId="58"/>
  </si>
  <si>
    <t>130～139</t>
    <phoneticPr fontId="58"/>
  </si>
  <si>
    <t>140～</t>
    <phoneticPr fontId="58"/>
  </si>
  <si>
    <t>～　84</t>
    <phoneticPr fontId="58"/>
  </si>
  <si>
    <t>～84</t>
    <phoneticPr fontId="58"/>
  </si>
  <si>
    <t>85～89</t>
    <phoneticPr fontId="58"/>
  </si>
  <si>
    <t>90～</t>
    <phoneticPr fontId="58"/>
  </si>
  <si>
    <t>～　6.9</t>
    <phoneticPr fontId="58"/>
  </si>
  <si>
    <t>～6.9</t>
    <phoneticPr fontId="58"/>
  </si>
  <si>
    <t>7.0～7.9</t>
    <phoneticPr fontId="58"/>
  </si>
  <si>
    <t>8.0～</t>
    <phoneticPr fontId="58"/>
  </si>
  <si>
    <t>ｲﾝｽﾘﾝ抵抗性</t>
    <phoneticPr fontId="58"/>
  </si>
  <si>
    <t>血糖</t>
    <phoneticPr fontId="58"/>
  </si>
  <si>
    <t>～　99</t>
    <phoneticPr fontId="58"/>
  </si>
  <si>
    <t>～99</t>
    <phoneticPr fontId="58"/>
  </si>
  <si>
    <t>100～125</t>
    <phoneticPr fontId="58"/>
  </si>
  <si>
    <t>126～</t>
    <phoneticPr fontId="58"/>
  </si>
  <si>
    <t>～　139</t>
    <phoneticPr fontId="58"/>
  </si>
  <si>
    <t>140～199</t>
    <phoneticPr fontId="58"/>
  </si>
  <si>
    <t>200～</t>
    <phoneticPr fontId="58"/>
  </si>
  <si>
    <t>HbA1c</t>
    <phoneticPr fontId="58"/>
  </si>
  <si>
    <t>NGSP</t>
    <phoneticPr fontId="58"/>
  </si>
  <si>
    <t>～　5.5</t>
    <phoneticPr fontId="58"/>
  </si>
  <si>
    <t>%</t>
    <phoneticPr fontId="58"/>
  </si>
  <si>
    <t>～5.5</t>
    <phoneticPr fontId="58"/>
  </si>
  <si>
    <r>
      <t>5.6～6.4</t>
    </r>
    <r>
      <rPr>
        <b/>
        <sz val="9"/>
        <rFont val="Meiryo UI"/>
        <family val="3"/>
      </rPr>
      <t/>
    </r>
    <phoneticPr fontId="58"/>
  </si>
  <si>
    <t>6.5～</t>
    <phoneticPr fontId="58"/>
  </si>
  <si>
    <t>JDS</t>
    <phoneticPr fontId="58"/>
  </si>
  <si>
    <t>～　5.1</t>
    <phoneticPr fontId="58"/>
  </si>
  <si>
    <t>～5.1</t>
    <phoneticPr fontId="58"/>
  </si>
  <si>
    <t>5.2～6.0</t>
    <phoneticPr fontId="58"/>
  </si>
  <si>
    <t>6.1～</t>
    <phoneticPr fontId="58"/>
  </si>
  <si>
    <t>kw</t>
    <phoneticPr fontId="58"/>
  </si>
  <si>
    <t>シェイエ</t>
    <phoneticPr fontId="58"/>
  </si>
  <si>
    <t>心電図</t>
  </si>
  <si>
    <t>（－）</t>
    <phoneticPr fontId="58"/>
  </si>
  <si>
    <t>（－）</t>
  </si>
  <si>
    <t>（±）</t>
  </si>
  <si>
    <t>（+）</t>
  </si>
  <si>
    <t>（++）</t>
  </si>
  <si>
    <t>（+++）</t>
  </si>
  <si>
    <r>
      <t xml:space="preserve">選択 </t>
    </r>
    <r>
      <rPr>
        <sz val="14"/>
        <color indexed="10"/>
        <rFont val="ＭＳ Ｐゴシック"/>
        <family val="3"/>
      </rPr>
      <t>してください</t>
    </r>
    <rPh sb="0" eb="2">
      <t>センタク</t>
    </rPh>
    <phoneticPr fontId="58"/>
  </si>
  <si>
    <t>（±）～</t>
    <phoneticPr fontId="58"/>
  </si>
  <si>
    <t>Ｈ0</t>
    <phoneticPr fontId="58"/>
  </si>
  <si>
    <t>Ｓ0</t>
    <phoneticPr fontId="58"/>
  </si>
  <si>
    <t>～　1.19</t>
    <phoneticPr fontId="58"/>
  </si>
  <si>
    <t>～1.1</t>
    <phoneticPr fontId="58"/>
  </si>
  <si>
    <t>1.2～1.3</t>
    <phoneticPr fontId="58"/>
  </si>
  <si>
    <t>1.4～</t>
    <phoneticPr fontId="58"/>
  </si>
  <si>
    <t>（±）</t>
    <phoneticPr fontId="58"/>
  </si>
  <si>
    <t>Ⅰ</t>
    <phoneticPr fontId="58"/>
  </si>
  <si>
    <t>Ｈ1</t>
    <phoneticPr fontId="58"/>
  </si>
  <si>
    <t>Ｓ1</t>
    <phoneticPr fontId="58"/>
  </si>
  <si>
    <t>～　0.99</t>
    <phoneticPr fontId="58"/>
  </si>
  <si>
    <t>～0.9</t>
    <phoneticPr fontId="58"/>
  </si>
  <si>
    <t>1.1～</t>
    <phoneticPr fontId="58"/>
  </si>
  <si>
    <t>（+）</t>
    <phoneticPr fontId="58"/>
  </si>
  <si>
    <t>Ⅱa</t>
    <phoneticPr fontId="58"/>
  </si>
  <si>
    <t>Ｈ2</t>
    <phoneticPr fontId="58"/>
  </si>
  <si>
    <t>Ｓ2</t>
    <phoneticPr fontId="58"/>
  </si>
  <si>
    <r>
      <t>60 ～</t>
    </r>
    <r>
      <rPr>
        <sz val="14"/>
        <color indexed="9"/>
        <rFont val="Meiryo UI"/>
        <family val="3"/>
      </rPr>
      <t xml:space="preserve"> ○○</t>
    </r>
    <phoneticPr fontId="58"/>
  </si>
  <si>
    <t>60～</t>
    <phoneticPr fontId="58"/>
  </si>
  <si>
    <t>59～51</t>
    <phoneticPr fontId="58"/>
  </si>
  <si>
    <t>（++）</t>
    <phoneticPr fontId="58"/>
  </si>
  <si>
    <t>Ⅱb</t>
    <phoneticPr fontId="58"/>
  </si>
  <si>
    <t>Ｈ3</t>
    <phoneticPr fontId="58"/>
  </si>
  <si>
    <t>Ｓ3</t>
    <phoneticPr fontId="58"/>
  </si>
  <si>
    <r>
      <t>（－）</t>
    </r>
    <r>
      <rPr>
        <sz val="12"/>
        <rFont val="Meiryo UI"/>
        <family val="3"/>
      </rPr>
      <t>または</t>
    </r>
    <r>
      <rPr>
        <sz val="14"/>
        <rFont val="Meiryo UI"/>
        <family val="3"/>
      </rPr>
      <t>（±）</t>
    </r>
    <phoneticPr fontId="58"/>
  </si>
  <si>
    <t>（－）（±）</t>
    <phoneticPr fontId="58"/>
  </si>
  <si>
    <t>（＋）～</t>
    <phoneticPr fontId="58"/>
  </si>
  <si>
    <t>（+++）</t>
    <phoneticPr fontId="58"/>
  </si>
  <si>
    <t>Ⅲ</t>
    <phoneticPr fontId="58"/>
  </si>
  <si>
    <t>Ｈ4</t>
    <phoneticPr fontId="58"/>
  </si>
  <si>
    <t>Ｓ4</t>
    <phoneticPr fontId="58"/>
  </si>
  <si>
    <t>LDLｺﾚｽﾃﾛｰﾙ</t>
    <phoneticPr fontId="58"/>
  </si>
  <si>
    <t>～　119</t>
    <phoneticPr fontId="58"/>
  </si>
  <si>
    <t>～119</t>
    <phoneticPr fontId="58"/>
  </si>
  <si>
    <t>120～139</t>
    <phoneticPr fontId="58"/>
  </si>
  <si>
    <t>Non-HDLｺﾚｽﾃﾛｰﾙ＊＊</t>
    <phoneticPr fontId="58"/>
  </si>
  <si>
    <t>～　149</t>
    <phoneticPr fontId="58"/>
  </si>
  <si>
    <r>
      <t xml:space="preserve">0 </t>
    </r>
    <r>
      <rPr>
        <sz val="12"/>
        <rFont val="Meiryo UI"/>
        <family val="3"/>
      </rPr>
      <t xml:space="preserve">または </t>
    </r>
    <r>
      <rPr>
        <sz val="14"/>
        <rFont val="Meiryo UI"/>
        <family val="3"/>
      </rPr>
      <t>Ⅰ</t>
    </r>
    <phoneticPr fontId="58"/>
  </si>
  <si>
    <t>Ⅰ</t>
  </si>
  <si>
    <t>Ⅱa</t>
  </si>
  <si>
    <t>Ⅱb</t>
  </si>
  <si>
    <t>Ⅲ</t>
  </si>
  <si>
    <r>
      <rPr>
        <b/>
        <sz val="11"/>
        <color indexed="10"/>
        <rFont val="Meiryo UI"/>
        <family val="3"/>
      </rPr>
      <t>　</t>
    </r>
    <r>
      <rPr>
        <b/>
        <sz val="11"/>
        <rFont val="Meiryo UI"/>
        <family val="3"/>
      </rPr>
      <t>0またはⅠ</t>
    </r>
    <phoneticPr fontId="58"/>
  </si>
  <si>
    <t>Ⅱa～</t>
    <phoneticPr fontId="58"/>
  </si>
  <si>
    <t>【選択】</t>
    <phoneticPr fontId="58"/>
  </si>
  <si>
    <t>Ｈ0</t>
  </si>
  <si>
    <t>Ｈ1</t>
  </si>
  <si>
    <t>Ｈ2</t>
  </si>
  <si>
    <t>Ｈ3</t>
  </si>
  <si>
    <t>Ｈ4</t>
  </si>
  <si>
    <t>H1,H2</t>
    <phoneticPr fontId="58"/>
  </si>
  <si>
    <t>Ｈ3,H4</t>
    <phoneticPr fontId="58"/>
  </si>
  <si>
    <t>Ｓ0</t>
  </si>
  <si>
    <t>Ｓ1</t>
  </si>
  <si>
    <t>Ｓ2</t>
  </si>
  <si>
    <t>Ｓ3</t>
  </si>
  <si>
    <t>Ｓ4</t>
  </si>
  <si>
    <t>S0</t>
    <phoneticPr fontId="58"/>
  </si>
  <si>
    <t>S1,S2</t>
    <phoneticPr fontId="58"/>
  </si>
  <si>
    <t>S3,S4</t>
    <phoneticPr fontId="58"/>
  </si>
  <si>
    <t>ﾍﾏﾄｸﾘｯﾄ</t>
    <phoneticPr fontId="58"/>
  </si>
  <si>
    <t>39.0 ～ 48.9</t>
    <phoneticPr fontId="58"/>
  </si>
  <si>
    <t>39.0~48.9</t>
    <phoneticPr fontId="58"/>
  </si>
  <si>
    <t>35.4～38.9,49.0～50.9</t>
    <phoneticPr fontId="58"/>
  </si>
  <si>
    <t>～35.3,51.0～</t>
    <phoneticPr fontId="58"/>
  </si>
  <si>
    <t>36.0 ～ 43.9</t>
    <phoneticPr fontId="58"/>
  </si>
  <si>
    <t>36.0~43.9</t>
    <phoneticPr fontId="58"/>
  </si>
  <si>
    <t>32.4～35.9,44.0～47.9</t>
    <phoneticPr fontId="58"/>
  </si>
  <si>
    <t>～32.3,48.0～</t>
    <phoneticPr fontId="58"/>
  </si>
  <si>
    <t>13.1 ～</t>
    <phoneticPr fontId="58"/>
  </si>
  <si>
    <t>g/dl</t>
    <phoneticPr fontId="58"/>
  </si>
  <si>
    <t>13.1～</t>
    <phoneticPr fontId="58"/>
  </si>
  <si>
    <t>12.1～13.0</t>
    <phoneticPr fontId="58"/>
  </si>
  <si>
    <t>～12.0</t>
    <phoneticPr fontId="58"/>
  </si>
  <si>
    <t xml:space="preserve">12.1 ～ </t>
    <phoneticPr fontId="58"/>
  </si>
  <si>
    <t>12.1～</t>
    <phoneticPr fontId="58"/>
  </si>
  <si>
    <t>11.1～12.0</t>
    <phoneticPr fontId="58"/>
  </si>
  <si>
    <t>～11.0</t>
    <phoneticPr fontId="58"/>
  </si>
  <si>
    <r>
      <t>① 正常値は一人一人異なります。　自身の基準値を確認しましょう。（上越市健康教育教材）　</t>
    </r>
    <r>
      <rPr>
        <sz val="12"/>
        <rFont val="Meiryo UI"/>
        <family val="3"/>
      </rPr>
      <t>※HbA1ｃ値は国際標準化に伴い、現在はNGSP値で表記</t>
    </r>
    <phoneticPr fontId="58"/>
  </si>
  <si>
    <t xml:space="preserve"> (～174)</t>
    <phoneticPr fontId="1"/>
  </si>
  <si>
    <t xml:space="preserve"> (～149)</t>
    <phoneticPr fontId="1"/>
  </si>
  <si>
    <t>40  ～</t>
    <phoneticPr fontId="58"/>
  </si>
  <si>
    <t>男性</t>
    <rPh sb="0" eb="2">
      <t>ダンセイ</t>
    </rPh>
    <phoneticPr fontId="1"/>
  </si>
  <si>
    <t>女性</t>
    <rPh sb="0" eb="2">
      <t>ジョセイ</t>
    </rPh>
    <phoneticPr fontId="1"/>
  </si>
  <si>
    <t>(～84.9)</t>
    <phoneticPr fontId="1"/>
  </si>
  <si>
    <t>(～89.9)</t>
    <phoneticPr fontId="1"/>
  </si>
  <si>
    <r>
      <t>随時中性脂肪</t>
    </r>
    <r>
      <rPr>
        <b/>
        <sz val="10"/>
        <rFont val="Meiryo UI"/>
        <family val="3"/>
        <charset val="128"/>
      </rPr>
      <t>（食直後から10時間未満）</t>
    </r>
    <rPh sb="0" eb="2">
      <t>ズイジ</t>
    </rPh>
    <rPh sb="2" eb="6">
      <t>チュウセイシボウ</t>
    </rPh>
    <rPh sb="7" eb="8">
      <t>ショク</t>
    </rPh>
    <rPh sb="8" eb="10">
      <t>チョクゴ</t>
    </rPh>
    <rPh sb="14" eb="16">
      <t>ジカン</t>
    </rPh>
    <rPh sb="16" eb="18">
      <t>ミマン</t>
    </rPh>
    <phoneticPr fontId="5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</si>
</sst>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%"/>
    <numFmt numFmtId="177" formatCode="[$-411]gggee&quot;年&quot;mm&quot;月&quot;dd&quot;日&quot;;@"/>
    <numFmt numFmtId="178" formatCode="0.0_ "/>
    <numFmt numFmtId="179" formatCode="[$-411]ge\.mm\.dd;@"/>
    <numFmt numFmtId="180" formatCode="0.0_);[Red]\(0.0\)"/>
    <numFmt numFmtId="181" formatCode="0.0"/>
    <numFmt numFmtId="182" formatCode="0_);[Red]\(0\)"/>
    <numFmt numFmtId="183" formatCode="ge\,mm\,dd"/>
    <numFmt numFmtId="184" formatCode="0&quot;歳&quot;"/>
    <numFmt numFmtId="185" formatCode="0_ "/>
    <numFmt numFmtId="186" formatCode="0.00_ "/>
  </numFmts>
  <fonts count="8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8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2"/>
      <color theme="0"/>
      <name val="HGSｺﾞｼｯｸM"/>
      <family val="3"/>
      <charset val="128"/>
    </font>
    <font>
      <sz val="19"/>
      <color theme="1"/>
      <name val="HGSｺﾞｼｯｸM"/>
      <family val="3"/>
      <charset val="128"/>
    </font>
    <font>
      <sz val="13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.5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vertAlign val="superscript"/>
      <sz val="10"/>
      <color theme="1"/>
      <name val="HGSｺﾞｼｯｸM"/>
      <family val="3"/>
      <charset val="128"/>
    </font>
    <font>
      <sz val="4.5"/>
      <color theme="1"/>
      <name val="HGSｺﾞｼｯｸM"/>
      <family val="3"/>
      <charset val="128"/>
    </font>
    <font>
      <sz val="4"/>
      <color theme="1"/>
      <name val="HGSｺﾞｼｯｸM"/>
      <family val="3"/>
      <charset val="128"/>
    </font>
    <font>
      <b/>
      <sz val="1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7.5"/>
      <color theme="1"/>
      <name val="HGSｺﾞｼｯｸM"/>
      <family val="3"/>
      <charset val="128"/>
    </font>
    <font>
      <sz val="6"/>
      <color theme="1"/>
      <name val="HGPｺﾞｼｯｸM"/>
      <family val="3"/>
      <charset val="128"/>
    </font>
    <font>
      <sz val="7.5"/>
      <color theme="1"/>
      <name val="HGPｺﾞｼｯｸM"/>
      <family val="3"/>
      <charset val="128"/>
    </font>
    <font>
      <sz val="8.5"/>
      <color theme="1"/>
      <name val="HGPｺﾞｼｯｸM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0"/>
      <name val="HGSｺﾞｼｯｸM"/>
      <family val="3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vertAlign val="superscript"/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</font>
    <font>
      <sz val="12"/>
      <name val="Meiryo UI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22"/>
      <name val="Meiryo UI"/>
      <family val="3"/>
    </font>
    <font>
      <b/>
      <sz val="18"/>
      <name val="Meiryo UI"/>
      <family val="3"/>
    </font>
    <font>
      <b/>
      <sz val="12"/>
      <name val="Meiryo UI"/>
      <family val="3"/>
    </font>
    <font>
      <b/>
      <sz val="14"/>
      <name val="Meiryo UI"/>
      <family val="3"/>
    </font>
    <font>
      <b/>
      <sz val="20"/>
      <name val="Meiryo UI"/>
      <family val="3"/>
    </font>
    <font>
      <sz val="20"/>
      <name val="Meiryo UI"/>
      <family val="3"/>
    </font>
    <font>
      <sz val="12"/>
      <name val="ＭＳ Ｐゴシック"/>
      <family val="3"/>
    </font>
    <font>
      <sz val="9"/>
      <color indexed="10"/>
      <name val="Meiryo UI"/>
      <family val="3"/>
    </font>
    <font>
      <sz val="18"/>
      <name val="Meiryo UI"/>
      <family val="3"/>
    </font>
    <font>
      <sz val="10"/>
      <name val="Meiryo UI"/>
      <family val="3"/>
    </font>
    <font>
      <sz val="14"/>
      <name val="ＭＳ ゴシック"/>
      <family val="3"/>
    </font>
    <font>
      <b/>
      <sz val="11"/>
      <name val="Meiryo UI"/>
      <family val="3"/>
    </font>
    <font>
      <vertAlign val="superscript"/>
      <sz val="12"/>
      <name val="Meiryo UI"/>
      <family val="3"/>
    </font>
    <font>
      <sz val="14"/>
      <name val="Meiryo UI"/>
      <family val="3"/>
    </font>
    <font>
      <sz val="16"/>
      <color indexed="10"/>
      <name val="Meiryo UI"/>
      <family val="3"/>
    </font>
    <font>
      <sz val="16"/>
      <name val="Meiryo UI"/>
      <family val="3"/>
    </font>
    <font>
      <sz val="14"/>
      <color indexed="9"/>
      <name val="Meiryo UI"/>
      <family val="3"/>
    </font>
    <font>
      <b/>
      <sz val="9"/>
      <name val="Meiryo UI"/>
      <family val="3"/>
    </font>
    <font>
      <sz val="14"/>
      <color indexed="10"/>
      <name val="ＭＳ ゴシック"/>
      <family val="3"/>
    </font>
    <font>
      <b/>
      <sz val="11"/>
      <color indexed="10"/>
      <name val="Meiryo UI"/>
      <family val="3"/>
    </font>
    <font>
      <sz val="9"/>
      <name val="Meiryo UI"/>
      <family val="3"/>
    </font>
    <font>
      <b/>
      <sz val="14"/>
      <color indexed="10"/>
      <name val="Meiryo UI"/>
      <family val="3"/>
    </font>
    <font>
      <b/>
      <sz val="16"/>
      <color indexed="10"/>
      <name val="Meiryo UI"/>
      <family val="3"/>
    </font>
    <font>
      <b/>
      <sz val="18"/>
      <color indexed="10"/>
      <name val="Meiryo UI"/>
      <family val="3"/>
    </font>
    <font>
      <b/>
      <sz val="20"/>
      <color indexed="10"/>
      <name val="ＭＳ Ｐゴシック"/>
      <family val="3"/>
    </font>
    <font>
      <b/>
      <sz val="18"/>
      <color indexed="10"/>
      <name val="ＭＳ Ｐゴシック"/>
      <family val="3"/>
    </font>
    <font>
      <sz val="18"/>
      <color indexed="10"/>
      <name val="ＭＳ Ｐゴシック"/>
      <family val="3"/>
    </font>
    <font>
      <sz val="14"/>
      <color indexed="10"/>
      <name val="ＭＳ Ｐゴシック"/>
      <family val="3"/>
    </font>
    <font>
      <b/>
      <sz val="10"/>
      <name val="Meiryo UI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89D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5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4" fillId="0" borderId="0">
      <alignment vertical="center"/>
    </xf>
    <xf numFmtId="0" fontId="56" fillId="0" borderId="0"/>
    <xf numFmtId="9" fontId="56" fillId="0" borderId="0" applyFont="0" applyFill="0" applyBorder="0" applyAlignment="0" applyProtection="0"/>
  </cellStyleXfs>
  <cellXfs count="885"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76" fontId="19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1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0" fontId="29" fillId="0" borderId="0" xfId="0" applyNumberFormat="1" applyFont="1" applyBorder="1" applyAlignment="1">
      <alignment vertical="center"/>
    </xf>
    <xf numFmtId="0" fontId="29" fillId="0" borderId="0" xfId="0" applyNumberFormat="1" applyFont="1" applyBorder="1" applyAlignment="1">
      <alignment horizontal="left" vertical="center"/>
    </xf>
    <xf numFmtId="0" fontId="29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36" fillId="0" borderId="0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3" fillId="8" borderId="0" xfId="0" applyFont="1" applyFill="1" applyBorder="1">
      <alignment vertical="center"/>
    </xf>
    <xf numFmtId="0" fontId="21" fillId="8" borderId="0" xfId="0" applyFont="1" applyFill="1" applyBorder="1" applyAlignment="1">
      <alignment vertical="center" shrinkToFit="1"/>
    </xf>
    <xf numFmtId="0" fontId="11" fillId="8" borderId="0" xfId="0" applyFont="1" applyFill="1" applyBorder="1" applyAlignment="1">
      <alignment vertical="center" shrinkToFit="1"/>
    </xf>
    <xf numFmtId="49" fontId="15" fillId="8" borderId="0" xfId="0" applyNumberFormat="1" applyFont="1" applyFill="1" applyBorder="1" applyAlignment="1">
      <alignment horizontal="left" vertical="center" shrinkToFit="1"/>
    </xf>
    <xf numFmtId="177" fontId="4" fillId="8" borderId="0" xfId="0" applyNumberFormat="1" applyFont="1" applyFill="1" applyBorder="1" applyAlignment="1">
      <alignment horizontal="left" vertical="center" shrinkToFit="1"/>
    </xf>
    <xf numFmtId="0" fontId="13" fillId="8" borderId="0" xfId="0" applyFont="1" applyFill="1" applyBorder="1" applyAlignment="1">
      <alignment vertical="center" shrinkToFit="1"/>
    </xf>
    <xf numFmtId="0" fontId="3" fillId="8" borderId="0" xfId="0" applyFont="1" applyFill="1" applyBorder="1" applyAlignment="1">
      <alignment vertical="center" shrinkToFit="1"/>
    </xf>
    <xf numFmtId="0" fontId="10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vertical="center" shrinkToFit="1"/>
    </xf>
    <xf numFmtId="0" fontId="14" fillId="8" borderId="0" xfId="0" applyFont="1" applyFill="1" applyBorder="1">
      <alignment vertical="center"/>
    </xf>
    <xf numFmtId="0" fontId="15" fillId="8" borderId="0" xfId="0" applyFont="1" applyFill="1" applyBorder="1" applyAlignment="1">
      <alignment horizontal="center" vertical="center" textRotation="255"/>
    </xf>
    <xf numFmtId="0" fontId="3" fillId="8" borderId="0" xfId="0" applyFont="1" applyFill="1" applyBorder="1" applyAlignment="1">
      <alignment vertical="center" textRotation="255"/>
    </xf>
    <xf numFmtId="0" fontId="4" fillId="8" borderId="0" xfId="0" applyFont="1" applyFill="1" applyBorder="1" applyAlignment="1">
      <alignment horizontal="center" vertical="center" shrinkToFit="1"/>
    </xf>
    <xf numFmtId="0" fontId="7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shrinkToFit="1"/>
    </xf>
    <xf numFmtId="0" fontId="17" fillId="8" borderId="0" xfId="0" applyFont="1" applyFill="1" applyBorder="1">
      <alignment vertical="center"/>
    </xf>
    <xf numFmtId="0" fontId="17" fillId="8" borderId="0" xfId="0" applyFont="1" applyFill="1" applyBorder="1" applyAlignment="1">
      <alignment horizontal="right" vertical="center"/>
    </xf>
    <xf numFmtId="0" fontId="16" fillId="8" borderId="0" xfId="0" applyFont="1" applyFill="1" applyBorder="1">
      <alignment vertical="center"/>
    </xf>
    <xf numFmtId="0" fontId="8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right" vertical="center"/>
    </xf>
    <xf numFmtId="0" fontId="16" fillId="8" borderId="0" xfId="0" applyFont="1" applyFill="1" applyBorder="1" applyAlignment="1">
      <alignment horizontal="center" vertical="center"/>
    </xf>
    <xf numFmtId="0" fontId="2" fillId="8" borderId="0" xfId="0" applyFont="1" applyFill="1" applyBorder="1">
      <alignment vertical="center"/>
    </xf>
    <xf numFmtId="0" fontId="5" fillId="8" borderId="0" xfId="0" applyFont="1" applyFill="1" applyBorder="1" applyAlignment="1">
      <alignment vertical="center" shrinkToFit="1"/>
    </xf>
    <xf numFmtId="0" fontId="16" fillId="8" borderId="0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 shrinkToFit="1"/>
    </xf>
    <xf numFmtId="0" fontId="2" fillId="8" borderId="0" xfId="0" applyFont="1" applyFill="1" applyBorder="1" applyAlignment="1">
      <alignment horizontal="center" vertical="center" shrinkToFit="1"/>
    </xf>
    <xf numFmtId="0" fontId="2" fillId="8" borderId="0" xfId="0" applyFont="1" applyFill="1" applyBorder="1" applyAlignment="1">
      <alignment horizontal="center" vertical="center"/>
    </xf>
    <xf numFmtId="178" fontId="5" fillId="8" borderId="0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right" vertical="center" shrinkToFit="1"/>
    </xf>
    <xf numFmtId="0" fontId="16" fillId="8" borderId="0" xfId="0" applyFont="1" applyFill="1" applyBorder="1" applyAlignment="1">
      <alignment vertical="center" shrinkToFit="1"/>
    </xf>
    <xf numFmtId="0" fontId="3" fillId="8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left" vertical="center"/>
    </xf>
    <xf numFmtId="0" fontId="5" fillId="8" borderId="0" xfId="0" applyFont="1" applyFill="1" applyBorder="1">
      <alignment vertical="center"/>
    </xf>
    <xf numFmtId="0" fontId="34" fillId="8" borderId="0" xfId="0" applyFont="1" applyFill="1" applyBorder="1">
      <alignment vertical="center"/>
    </xf>
    <xf numFmtId="0" fontId="36" fillId="8" borderId="0" xfId="0" applyFont="1" applyFill="1" applyBorder="1" applyAlignment="1">
      <alignment vertical="center" shrinkToFit="1"/>
    </xf>
    <xf numFmtId="0" fontId="2" fillId="8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horizontal="left" vertical="center"/>
    </xf>
    <xf numFmtId="0" fontId="6" fillId="8" borderId="0" xfId="0" applyFont="1" applyFill="1" applyBorder="1" applyAlignment="1">
      <alignment horizontal="center" vertical="center"/>
    </xf>
    <xf numFmtId="0" fontId="37" fillId="8" borderId="0" xfId="0" applyFont="1" applyFill="1" applyBorder="1" applyAlignment="1">
      <alignment horizontal="center" vertical="center" shrinkToFit="1"/>
    </xf>
    <xf numFmtId="0" fontId="4" fillId="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vertical="center" shrinkToFit="1"/>
    </xf>
    <xf numFmtId="0" fontId="7" fillId="8" borderId="0" xfId="0" applyFont="1" applyFill="1" applyBorder="1">
      <alignment vertical="center"/>
    </xf>
    <xf numFmtId="0" fontId="5" fillId="8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right" vertical="center"/>
    </xf>
    <xf numFmtId="0" fontId="41" fillId="8" borderId="0" xfId="0" applyFont="1" applyFill="1" applyBorder="1" applyAlignment="1">
      <alignment horizontal="center" vertical="center"/>
    </xf>
    <xf numFmtId="0" fontId="38" fillId="8" borderId="0" xfId="0" applyFont="1" applyFill="1" applyBorder="1">
      <alignment vertical="center"/>
    </xf>
    <xf numFmtId="0" fontId="2" fillId="8" borderId="0" xfId="0" applyFont="1" applyFill="1" applyBorder="1" applyAlignment="1">
      <alignment horizontal="right" vertical="center" shrinkToFit="1"/>
    </xf>
    <xf numFmtId="0" fontId="36" fillId="8" borderId="0" xfId="0" applyFont="1" applyFill="1" applyBorder="1">
      <alignment vertical="center"/>
    </xf>
    <xf numFmtId="0" fontId="17" fillId="8" borderId="0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shrinkToFit="1"/>
    </xf>
    <xf numFmtId="179" fontId="2" fillId="8" borderId="0" xfId="0" applyNumberFormat="1" applyFont="1" applyFill="1" applyBorder="1" applyAlignment="1">
      <alignment horizontal="left" vertical="center" shrinkToFit="1"/>
    </xf>
    <xf numFmtId="179" fontId="2" fillId="8" borderId="0" xfId="0" applyNumberFormat="1" applyFont="1" applyFill="1" applyBorder="1" applyAlignment="1">
      <alignment horizontal="center" vertical="center" shrinkToFit="1"/>
    </xf>
    <xf numFmtId="0" fontId="37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vertical="center" shrinkToFit="1"/>
    </xf>
    <xf numFmtId="0" fontId="16" fillId="8" borderId="0" xfId="0" applyFont="1" applyFill="1" applyBorder="1" applyAlignment="1">
      <alignment horizontal="left" vertical="center" shrinkToFit="1"/>
    </xf>
    <xf numFmtId="0" fontId="4" fillId="8" borderId="0" xfId="0" applyNumberFormat="1" applyFont="1" applyFill="1" applyBorder="1" applyAlignment="1">
      <alignment horizontal="center" vertical="center" shrinkToFit="1"/>
    </xf>
    <xf numFmtId="0" fontId="13" fillId="8" borderId="0" xfId="0" applyFont="1" applyFill="1" applyBorder="1" applyAlignment="1">
      <alignment horizontal="center" vertical="center"/>
    </xf>
    <xf numFmtId="0" fontId="39" fillId="8" borderId="0" xfId="0" applyFont="1" applyFill="1" applyBorder="1">
      <alignment vertical="center"/>
    </xf>
    <xf numFmtId="0" fontId="17" fillId="8" borderId="0" xfId="0" applyFont="1" applyFill="1" applyBorder="1" applyAlignment="1">
      <alignment vertical="center" shrinkToFit="1"/>
    </xf>
    <xf numFmtId="180" fontId="17" fillId="8" borderId="0" xfId="0" applyNumberFormat="1" applyFont="1" applyFill="1" applyBorder="1" applyAlignment="1">
      <alignment horizontal="right" vertical="center" shrinkToFit="1"/>
    </xf>
    <xf numFmtId="0" fontId="2" fillId="8" borderId="0" xfId="0" quotePrefix="1" applyFont="1" applyFill="1" applyBorder="1">
      <alignment vertical="center"/>
    </xf>
    <xf numFmtId="0" fontId="40" fillId="8" borderId="0" xfId="0" applyFont="1" applyFill="1" applyBorder="1" applyAlignment="1">
      <alignment horizontal="right" vertical="center"/>
    </xf>
    <xf numFmtId="0" fontId="39" fillId="8" borderId="0" xfId="0" applyFont="1" applyFill="1" applyBorder="1" applyAlignment="1">
      <alignment vertical="center" shrinkToFit="1"/>
    </xf>
    <xf numFmtId="0" fontId="4" fillId="8" borderId="0" xfId="0" applyFont="1" applyFill="1" applyBorder="1" applyAlignment="1">
      <alignment horizontal="right" vertical="center" shrinkToFit="1"/>
    </xf>
    <xf numFmtId="0" fontId="25" fillId="8" borderId="0" xfId="0" applyFont="1" applyFill="1" applyBorder="1" applyAlignment="1">
      <alignment vertical="center" shrinkToFit="1"/>
    </xf>
    <xf numFmtId="176" fontId="17" fillId="8" borderId="0" xfId="0" applyNumberFormat="1" applyFont="1" applyFill="1" applyBorder="1" applyAlignment="1">
      <alignment horizontal="right" vertical="center" shrinkToFit="1"/>
    </xf>
    <xf numFmtId="0" fontId="17" fillId="8" borderId="0" xfId="0" applyFont="1" applyFill="1" applyBorder="1" applyAlignment="1">
      <alignment vertical="top" shrinkToFit="1"/>
    </xf>
    <xf numFmtId="0" fontId="2" fillId="8" borderId="0" xfId="0" applyFont="1" applyFill="1" applyBorder="1" applyAlignment="1">
      <alignment vertical="center" textRotation="255" wrapText="1"/>
    </xf>
    <xf numFmtId="0" fontId="22" fillId="8" borderId="0" xfId="0" applyFont="1" applyFill="1" applyBorder="1">
      <alignment vertical="center"/>
    </xf>
    <xf numFmtId="178" fontId="4" fillId="8" borderId="0" xfId="0" applyNumberFormat="1" applyFont="1" applyFill="1" applyBorder="1" applyAlignment="1">
      <alignment horizontal="right" vertical="center"/>
    </xf>
    <xf numFmtId="0" fontId="5" fillId="8" borderId="0" xfId="0" applyFont="1" applyFill="1" applyBorder="1" applyAlignment="1">
      <alignment horizontal="right" vertical="center"/>
    </xf>
    <xf numFmtId="0" fontId="3" fillId="8" borderId="0" xfId="0" applyFont="1" applyFill="1" applyBorder="1" applyAlignment="1">
      <alignment horizontal="right" vertical="center"/>
    </xf>
    <xf numFmtId="0" fontId="17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vertical="center" textRotation="255" wrapText="1"/>
    </xf>
    <xf numFmtId="0" fontId="5" fillId="8" borderId="0" xfId="0" applyFont="1" applyFill="1" applyBorder="1" applyAlignment="1">
      <alignment horizontal="left" vertical="top" wrapText="1"/>
    </xf>
    <xf numFmtId="0" fontId="4" fillId="8" borderId="0" xfId="0" applyFont="1" applyFill="1" applyBorder="1">
      <alignment vertical="center"/>
    </xf>
    <xf numFmtId="0" fontId="4" fillId="8" borderId="0" xfId="0" applyFont="1" applyFill="1" applyBorder="1" applyAlignment="1">
      <alignment horizontal="center"/>
    </xf>
    <xf numFmtId="0" fontId="47" fillId="0" borderId="0" xfId="0" applyNumberFormat="1" applyFont="1">
      <alignment vertical="center"/>
    </xf>
    <xf numFmtId="0" fontId="0" fillId="0" borderId="0" xfId="0">
      <alignment vertical="center"/>
    </xf>
    <xf numFmtId="0" fontId="50" fillId="0" borderId="0" xfId="0" applyFont="1">
      <alignment vertical="center"/>
    </xf>
    <xf numFmtId="0" fontId="51" fillId="4" borderId="0" xfId="0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" vertical="center"/>
    </xf>
    <xf numFmtId="0" fontId="51" fillId="7" borderId="0" xfId="0" applyFont="1" applyFill="1" applyAlignment="1">
      <alignment horizontal="center" vertical="center"/>
    </xf>
    <xf numFmtId="0" fontId="51" fillId="2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2" fillId="4" borderId="0" xfId="0" applyNumberFormat="1" applyFont="1" applyFill="1" applyBorder="1" applyAlignment="1" applyProtection="1">
      <alignment horizontal="center" vertical="center" wrapText="1"/>
    </xf>
    <xf numFmtId="0" fontId="32" fillId="10" borderId="0" xfId="0" applyNumberFormat="1" applyFont="1" applyFill="1" applyBorder="1" applyAlignment="1" applyProtection="1">
      <alignment horizontal="center" vertical="center" wrapText="1"/>
    </xf>
    <xf numFmtId="0" fontId="32" fillId="11" borderId="0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35" fillId="7" borderId="0" xfId="0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2" fillId="12" borderId="0" xfId="0" applyNumberFormat="1" applyFont="1" applyFill="1" applyBorder="1" applyAlignment="1" applyProtection="1">
      <alignment horizontal="center" vertical="center" wrapText="1"/>
    </xf>
    <xf numFmtId="0" fontId="32" fillId="13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52" fillId="0" borderId="0" xfId="0" applyFont="1" applyBorder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29" fillId="14" borderId="0" xfId="0" applyNumberFormat="1" applyFont="1" applyFill="1" applyBorder="1" applyAlignment="1">
      <alignment vertical="center"/>
    </xf>
    <xf numFmtId="0" fontId="47" fillId="14" borderId="0" xfId="0" applyNumberFormat="1" applyFont="1" applyFill="1">
      <alignment vertical="center"/>
    </xf>
    <xf numFmtId="0" fontId="29" fillId="0" borderId="1" xfId="1" applyNumberFormat="1" applyFont="1" applyBorder="1" applyAlignment="1">
      <alignment vertical="center"/>
    </xf>
    <xf numFmtId="0" fontId="29" fillId="5" borderId="1" xfId="1" applyNumberFormat="1" applyFont="1" applyFill="1" applyBorder="1" applyAlignment="1">
      <alignment vertical="center"/>
    </xf>
    <xf numFmtId="0" fontId="29" fillId="0" borderId="1" xfId="1" applyNumberFormat="1" applyFont="1" applyFill="1" applyBorder="1" applyAlignment="1">
      <alignment vertical="center"/>
    </xf>
    <xf numFmtId="0" fontId="29" fillId="9" borderId="1" xfId="1" applyNumberFormat="1" applyFont="1" applyFill="1" applyBorder="1" applyAlignment="1">
      <alignment vertical="center"/>
    </xf>
    <xf numFmtId="0" fontId="29" fillId="15" borderId="1" xfId="1" applyNumberFormat="1" applyFont="1" applyFill="1" applyBorder="1" applyAlignment="1">
      <alignment vertical="center"/>
    </xf>
    <xf numFmtId="14" fontId="29" fillId="0" borderId="1" xfId="1" applyNumberFormat="1" applyFont="1" applyBorder="1" applyAlignment="1">
      <alignment vertical="center"/>
    </xf>
    <xf numFmtId="0" fontId="29" fillId="0" borderId="1" xfId="1" quotePrefix="1" applyNumberFormat="1" applyFont="1" applyBorder="1" applyAlignment="1">
      <alignment vertical="center"/>
    </xf>
    <xf numFmtId="14" fontId="29" fillId="5" borderId="1" xfId="1" applyNumberFormat="1" applyFont="1" applyFill="1" applyBorder="1" applyAlignment="1">
      <alignment vertical="center"/>
    </xf>
    <xf numFmtId="14" fontId="29" fillId="9" borderId="1" xfId="1" applyNumberFormat="1" applyFont="1" applyFill="1" applyBorder="1" applyAlignment="1">
      <alignment vertical="center"/>
    </xf>
    <xf numFmtId="0" fontId="47" fillId="0" borderId="1" xfId="1" applyNumberFormat="1" applyFont="1" applyBorder="1">
      <alignment vertical="center"/>
    </xf>
    <xf numFmtId="0" fontId="48" fillId="0" borderId="1" xfId="1" applyNumberFormat="1" applyFont="1" applyFill="1" applyBorder="1">
      <alignment vertical="center"/>
    </xf>
    <xf numFmtId="0" fontId="48" fillId="9" borderId="1" xfId="1" applyNumberFormat="1" applyFont="1" applyFill="1" applyBorder="1">
      <alignment vertical="center"/>
    </xf>
    <xf numFmtId="0" fontId="47" fillId="5" borderId="1" xfId="1" applyNumberFormat="1" applyFont="1" applyFill="1" applyBorder="1">
      <alignment vertical="center"/>
    </xf>
    <xf numFmtId="0" fontId="47" fillId="0" borderId="0" xfId="1" applyNumberFormat="1" applyFont="1">
      <alignment vertical="center"/>
    </xf>
    <xf numFmtId="0" fontId="47" fillId="15" borderId="1" xfId="1" applyNumberFormat="1" applyFont="1" applyFill="1" applyBorder="1">
      <alignment vertical="center"/>
    </xf>
    <xf numFmtId="0" fontId="47" fillId="9" borderId="1" xfId="1" applyNumberFormat="1" applyFont="1" applyFill="1" applyBorder="1">
      <alignment vertical="center"/>
    </xf>
    <xf numFmtId="0" fontId="49" fillId="0" borderId="1" xfId="1" applyNumberFormat="1" applyFont="1" applyFill="1" applyBorder="1">
      <alignment vertical="center"/>
    </xf>
    <xf numFmtId="0" fontId="49" fillId="0" borderId="1" xfId="1" applyNumberFormat="1" applyFont="1" applyBorder="1">
      <alignment vertical="center"/>
    </xf>
    <xf numFmtId="22" fontId="48" fillId="0" borderId="1" xfId="1" applyNumberFormat="1" applyFont="1" applyBorder="1">
      <alignment vertical="center"/>
    </xf>
    <xf numFmtId="0" fontId="29" fillId="0" borderId="4" xfId="1" applyNumberFormat="1" applyFont="1" applyBorder="1" applyAlignment="1">
      <alignment vertical="center"/>
    </xf>
    <xf numFmtId="0" fontId="48" fillId="0" borderId="0" xfId="1" applyNumberFormat="1" applyFont="1" applyFill="1">
      <alignment vertical="center"/>
    </xf>
    <xf numFmtId="14" fontId="47" fillId="0" borderId="0" xfId="1" applyNumberFormat="1" applyFont="1">
      <alignment vertical="center"/>
    </xf>
    <xf numFmtId="0" fontId="29" fillId="16" borderId="1" xfId="1" applyNumberFormat="1" applyFont="1" applyFill="1" applyBorder="1" applyAlignment="1">
      <alignment vertical="center"/>
    </xf>
    <xf numFmtId="0" fontId="47" fillId="16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51" fillId="10" borderId="0" xfId="0" applyFont="1" applyFill="1" applyAlignment="1">
      <alignment horizontal="center" vertical="center"/>
    </xf>
    <xf numFmtId="0" fontId="51" fillId="12" borderId="0" xfId="0" applyFont="1" applyFill="1" applyBorder="1" applyAlignment="1">
      <alignment horizontal="center" vertical="center"/>
    </xf>
    <xf numFmtId="0" fontId="51" fillId="17" borderId="0" xfId="0" applyFont="1" applyFill="1" applyBorder="1" applyAlignment="1">
      <alignment horizontal="center" vertical="center"/>
    </xf>
    <xf numFmtId="0" fontId="51" fillId="18" borderId="0" xfId="0" applyFont="1" applyFill="1" applyAlignment="1">
      <alignment horizontal="center" vertical="center"/>
    </xf>
    <xf numFmtId="0" fontId="15" fillId="8" borderId="0" xfId="0" applyFont="1" applyFill="1" applyBorder="1" applyAlignment="1">
      <alignment horizontal="center" vertical="center" textRotation="255"/>
    </xf>
    <xf numFmtId="0" fontId="3" fillId="8" borderId="0" xfId="0" applyFont="1" applyFill="1" applyBorder="1">
      <alignment vertical="center"/>
    </xf>
    <xf numFmtId="0" fontId="16" fillId="8" borderId="0" xfId="0" applyFont="1" applyFill="1" applyBorder="1">
      <alignment vertical="center"/>
    </xf>
    <xf numFmtId="0" fontId="14" fillId="8" borderId="0" xfId="0" applyFont="1" applyFill="1" applyBorder="1" applyAlignment="1">
      <alignment vertical="center" shrinkToFit="1"/>
    </xf>
    <xf numFmtId="0" fontId="57" fillId="0" borderId="0" xfId="2" applyFont="1" applyFill="1" applyAlignment="1" applyProtection="1">
      <alignment vertical="top"/>
      <protection locked="0"/>
    </xf>
    <xf numFmtId="0" fontId="59" fillId="0" borderId="0" xfId="2" applyFont="1" applyFill="1" applyAlignment="1" applyProtection="1">
      <protection locked="0"/>
    </xf>
    <xf numFmtId="49" fontId="59" fillId="0" borderId="0" xfId="2" applyNumberFormat="1" applyFont="1" applyFill="1" applyAlignment="1" applyProtection="1">
      <alignment vertical="center"/>
      <protection locked="0"/>
    </xf>
    <xf numFmtId="0" fontId="59" fillId="0" borderId="0" xfId="2" applyFont="1" applyFill="1" applyBorder="1" applyAlignment="1" applyProtection="1">
      <protection locked="0"/>
    </xf>
    <xf numFmtId="0" fontId="60" fillId="0" borderId="0" xfId="2" applyFont="1" applyFill="1" applyBorder="1" applyAlignment="1" applyProtection="1">
      <alignment vertical="center"/>
      <protection locked="0"/>
    </xf>
    <xf numFmtId="0" fontId="61" fillId="0" borderId="0" xfId="2" applyFont="1" applyFill="1" applyBorder="1" applyAlignment="1" applyProtection="1">
      <protection locked="0"/>
    </xf>
    <xf numFmtId="0" fontId="57" fillId="0" borderId="7" xfId="2" applyFont="1" applyFill="1" applyBorder="1" applyAlignment="1" applyProtection="1">
      <alignment horizontal="center" vertical="center" wrapText="1"/>
      <protection locked="0"/>
    </xf>
    <xf numFmtId="183" fontId="61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59" fillId="19" borderId="9" xfId="2" applyFont="1" applyFill="1" applyBorder="1" applyAlignment="1" applyProtection="1">
      <alignment horizontal="center" vertical="center" wrapText="1"/>
    </xf>
    <xf numFmtId="0" fontId="62" fillId="16" borderId="9" xfId="2" applyFont="1" applyFill="1" applyBorder="1" applyAlignment="1" applyProtection="1">
      <alignment horizontal="center" vertical="center" wrapText="1"/>
    </xf>
    <xf numFmtId="0" fontId="62" fillId="5" borderId="9" xfId="2" applyFont="1" applyFill="1" applyBorder="1" applyAlignment="1" applyProtection="1">
      <alignment horizontal="center" vertical="center" wrapText="1"/>
    </xf>
    <xf numFmtId="0" fontId="62" fillId="5" borderId="10" xfId="2" applyFont="1" applyFill="1" applyBorder="1" applyAlignment="1" applyProtection="1">
      <alignment horizontal="center" vertical="center" wrapText="1"/>
      <protection locked="0"/>
    </xf>
    <xf numFmtId="0" fontId="62" fillId="0" borderId="11" xfId="2" applyFont="1" applyFill="1" applyBorder="1" applyAlignment="1" applyProtection="1">
      <alignment horizontal="center" vertical="center" wrapText="1"/>
      <protection locked="0"/>
    </xf>
    <xf numFmtId="0" fontId="62" fillId="16" borderId="12" xfId="2" applyFont="1" applyFill="1" applyBorder="1" applyAlignment="1" applyProtection="1">
      <alignment horizontal="center" vertical="center" wrapText="1"/>
      <protection locked="0"/>
    </xf>
    <xf numFmtId="0" fontId="62" fillId="5" borderId="13" xfId="2" applyFont="1" applyFill="1" applyBorder="1" applyAlignment="1" applyProtection="1">
      <alignment horizontal="center" vertical="center" wrapText="1"/>
      <protection locked="0"/>
    </xf>
    <xf numFmtId="0" fontId="64" fillId="0" borderId="0" xfId="2" applyFont="1" applyFill="1" applyBorder="1" applyAlignment="1" applyProtection="1">
      <alignment horizontal="center"/>
      <protection locked="0"/>
    </xf>
    <xf numFmtId="0" fontId="57" fillId="0" borderId="18" xfId="2" applyFont="1" applyFill="1" applyBorder="1" applyAlignment="1" applyProtection="1">
      <alignment horizontal="center" vertical="center"/>
      <protection locked="0"/>
    </xf>
    <xf numFmtId="183" fontId="66" fillId="0" borderId="19" xfId="2" applyNumberFormat="1" applyFont="1" applyBorder="1" applyAlignment="1" applyProtection="1">
      <alignment horizontal="center" vertical="center"/>
      <protection locked="0"/>
    </xf>
    <xf numFmtId="183" fontId="66" fillId="0" borderId="20" xfId="2" applyNumberFormat="1" applyFont="1" applyBorder="1" applyAlignment="1" applyProtection="1">
      <alignment horizontal="center" vertical="center"/>
      <protection locked="0"/>
    </xf>
    <xf numFmtId="183" fontId="66" fillId="0" borderId="21" xfId="2" applyNumberFormat="1" applyFont="1" applyBorder="1" applyAlignment="1" applyProtection="1">
      <alignment horizontal="center" vertical="center"/>
      <protection locked="0"/>
    </xf>
    <xf numFmtId="183" fontId="66" fillId="0" borderId="0" xfId="2" applyNumberFormat="1" applyFont="1" applyBorder="1" applyAlignment="1" applyProtection="1">
      <alignment horizontal="center" vertical="center"/>
      <protection locked="0"/>
    </xf>
    <xf numFmtId="0" fontId="62" fillId="0" borderId="22" xfId="2" applyFont="1" applyFill="1" applyBorder="1" applyAlignment="1" applyProtection="1">
      <alignment horizontal="center" vertical="center" wrapText="1"/>
      <protection locked="0"/>
    </xf>
    <xf numFmtId="0" fontId="62" fillId="16" borderId="23" xfId="2" applyFont="1" applyFill="1" applyBorder="1" applyAlignment="1" applyProtection="1">
      <alignment horizontal="center" vertical="center" wrapText="1"/>
      <protection locked="0"/>
    </xf>
    <xf numFmtId="0" fontId="62" fillId="5" borderId="24" xfId="2" applyFont="1" applyFill="1" applyBorder="1" applyAlignment="1" applyProtection="1">
      <alignment horizontal="center" vertical="center" wrapText="1"/>
      <protection locked="0"/>
    </xf>
    <xf numFmtId="0" fontId="57" fillId="0" borderId="29" xfId="2" applyFont="1" applyFill="1" applyBorder="1" applyAlignment="1" applyProtection="1">
      <alignment horizontal="center" vertical="center" wrapText="1"/>
      <protection locked="0"/>
    </xf>
    <xf numFmtId="184" fontId="68" fillId="19" borderId="30" xfId="2" applyNumberFormat="1" applyFont="1" applyFill="1" applyBorder="1" applyAlignment="1" applyProtection="1">
      <alignment horizontal="center" vertical="center"/>
    </xf>
    <xf numFmtId="184" fontId="68" fillId="19" borderId="31" xfId="2" applyNumberFormat="1" applyFont="1" applyFill="1" applyBorder="1" applyAlignment="1" applyProtection="1">
      <alignment horizontal="center" vertical="center"/>
    </xf>
    <xf numFmtId="184" fontId="68" fillId="19" borderId="32" xfId="2" applyNumberFormat="1" applyFont="1" applyFill="1" applyBorder="1" applyAlignment="1" applyProtection="1">
      <alignment horizontal="center" vertical="center"/>
    </xf>
    <xf numFmtId="184" fontId="68" fillId="0" borderId="0" xfId="2" applyNumberFormat="1" applyFont="1" applyFill="1" applyBorder="1" applyAlignment="1" applyProtection="1">
      <alignment horizontal="center" vertical="center"/>
      <protection locked="0"/>
    </xf>
    <xf numFmtId="0" fontId="62" fillId="0" borderId="33" xfId="2" applyFont="1" applyFill="1" applyBorder="1" applyAlignment="1" applyProtection="1">
      <alignment horizontal="center" vertical="center" wrapText="1"/>
      <protection locked="0"/>
    </xf>
    <xf numFmtId="0" fontId="62" fillId="16" borderId="34" xfId="2" applyFont="1" applyFill="1" applyBorder="1" applyAlignment="1" applyProtection="1">
      <alignment horizontal="center" vertical="center" wrapText="1"/>
      <protection locked="0"/>
    </xf>
    <xf numFmtId="0" fontId="62" fillId="5" borderId="35" xfId="2" applyFont="1" applyFill="1" applyBorder="1" applyAlignment="1" applyProtection="1">
      <alignment horizontal="center" vertical="center" wrapText="1"/>
      <protection locked="0"/>
    </xf>
    <xf numFmtId="0" fontId="57" fillId="0" borderId="40" xfId="2" applyFont="1" applyFill="1" applyBorder="1" applyAlignment="1" applyProtection="1">
      <alignment vertical="center"/>
      <protection locked="0"/>
    </xf>
    <xf numFmtId="0" fontId="70" fillId="0" borderId="41" xfId="2" applyFont="1" applyFill="1" applyBorder="1" applyAlignment="1" applyProtection="1">
      <alignment horizontal="left" vertical="center"/>
      <protection locked="0"/>
    </xf>
    <xf numFmtId="178" fontId="63" fillId="0" borderId="19" xfId="2" applyNumberFormat="1" applyFont="1" applyFill="1" applyBorder="1" applyAlignment="1" applyProtection="1">
      <alignment horizontal="right" vertical="center"/>
      <protection locked="0"/>
    </xf>
    <xf numFmtId="178" fontId="63" fillId="0" borderId="20" xfId="2" applyNumberFormat="1" applyFont="1" applyFill="1" applyBorder="1" applyAlignment="1" applyProtection="1">
      <alignment horizontal="right" vertical="center"/>
      <protection locked="0"/>
    </xf>
    <xf numFmtId="178" fontId="63" fillId="0" borderId="21" xfId="2" applyNumberFormat="1" applyFont="1" applyFill="1" applyBorder="1" applyAlignment="1" applyProtection="1">
      <alignment horizontal="right" vertical="center"/>
      <protection locked="0"/>
    </xf>
    <xf numFmtId="178" fontId="63" fillId="0" borderId="0" xfId="2" applyNumberFormat="1" applyFont="1" applyFill="1" applyBorder="1" applyAlignment="1" applyProtection="1">
      <alignment horizontal="right" vertical="center"/>
      <protection locked="0"/>
    </xf>
    <xf numFmtId="0" fontId="71" fillId="0" borderId="19" xfId="2" applyFont="1" applyFill="1" applyBorder="1" applyAlignment="1" applyProtection="1">
      <alignment horizontal="center" vertical="center"/>
      <protection locked="0"/>
    </xf>
    <xf numFmtId="0" fontId="71" fillId="0" borderId="20" xfId="2" applyFont="1" applyFill="1" applyBorder="1" applyAlignment="1" applyProtection="1">
      <alignment horizontal="center" vertical="center"/>
      <protection locked="0"/>
    </xf>
    <xf numFmtId="0" fontId="71" fillId="0" borderId="21" xfId="2" applyFont="1" applyFill="1" applyBorder="1" applyAlignment="1" applyProtection="1">
      <alignment horizontal="center" vertical="center"/>
      <protection locked="0"/>
    </xf>
    <xf numFmtId="0" fontId="57" fillId="0" borderId="43" xfId="2" applyFont="1" applyFill="1" applyBorder="1" applyAlignment="1" applyProtection="1">
      <alignment horizontal="center" vertical="center"/>
      <protection locked="0"/>
    </xf>
    <xf numFmtId="178" fontId="63" fillId="0" borderId="46" xfId="2" applyNumberFormat="1" applyFont="1" applyFill="1" applyBorder="1" applyAlignment="1" applyProtection="1">
      <alignment horizontal="right" vertical="center"/>
      <protection locked="0"/>
    </xf>
    <xf numFmtId="178" fontId="63" fillId="0" borderId="47" xfId="2" applyNumberFormat="1" applyFont="1" applyFill="1" applyBorder="1" applyAlignment="1" applyProtection="1">
      <alignment horizontal="right" vertical="center"/>
      <protection locked="0"/>
    </xf>
    <xf numFmtId="178" fontId="63" fillId="0" borderId="48" xfId="2" applyNumberFormat="1" applyFont="1" applyFill="1" applyBorder="1" applyAlignment="1" applyProtection="1">
      <alignment horizontal="right" vertical="center"/>
      <protection locked="0"/>
    </xf>
    <xf numFmtId="0" fontId="71" fillId="0" borderId="49" xfId="2" applyFont="1" applyFill="1" applyBorder="1" applyAlignment="1" applyProtection="1">
      <alignment horizontal="center" vertical="center"/>
      <protection locked="0"/>
    </xf>
    <xf numFmtId="0" fontId="71" fillId="0" borderId="1" xfId="2" applyFont="1" applyFill="1" applyBorder="1" applyAlignment="1" applyProtection="1">
      <alignment horizontal="center" vertical="center"/>
      <protection locked="0"/>
    </xf>
    <xf numFmtId="0" fontId="71" fillId="0" borderId="50" xfId="2" applyFont="1" applyFill="1" applyBorder="1" applyAlignment="1" applyProtection="1">
      <alignment horizontal="center" vertical="center"/>
      <protection locked="0"/>
    </xf>
    <xf numFmtId="0" fontId="57" fillId="0" borderId="52" xfId="2" applyFont="1" applyFill="1" applyBorder="1" applyAlignment="1" applyProtection="1">
      <alignment horizontal="center" vertical="center" shrinkToFit="1"/>
      <protection locked="0"/>
    </xf>
    <xf numFmtId="178" fontId="63" fillId="19" borderId="54" xfId="2" applyNumberFormat="1" applyFont="1" applyFill="1" applyBorder="1" applyAlignment="1" applyProtection="1">
      <alignment horizontal="right" vertical="center"/>
    </xf>
    <xf numFmtId="178" fontId="63" fillId="19" borderId="55" xfId="2" applyNumberFormat="1" applyFont="1" applyFill="1" applyBorder="1" applyAlignment="1" applyProtection="1">
      <alignment horizontal="right" vertical="center"/>
    </xf>
    <xf numFmtId="178" fontId="63" fillId="19" borderId="56" xfId="2" applyNumberFormat="1" applyFont="1" applyFill="1" applyBorder="1" applyAlignment="1" applyProtection="1">
      <alignment horizontal="right" vertical="center"/>
    </xf>
    <xf numFmtId="0" fontId="73" fillId="0" borderId="43" xfId="2" applyFont="1" applyFill="1" applyBorder="1" applyAlignment="1" applyProtection="1">
      <alignment horizontal="center" vertical="center" shrinkToFit="1"/>
      <protection locked="0"/>
    </xf>
    <xf numFmtId="0" fontId="70" fillId="0" borderId="57" xfId="2" applyFont="1" applyFill="1" applyBorder="1" applyAlignment="1" applyProtection="1">
      <alignment horizontal="left" vertical="center"/>
      <protection locked="0"/>
    </xf>
    <xf numFmtId="0" fontId="73" fillId="0" borderId="52" xfId="2" applyFont="1" applyFill="1" applyBorder="1" applyAlignment="1" applyProtection="1">
      <alignment horizontal="right" vertical="center" shrinkToFit="1"/>
      <protection locked="0"/>
    </xf>
    <xf numFmtId="0" fontId="70" fillId="0" borderId="58" xfId="2" applyFont="1" applyFill="1" applyBorder="1" applyAlignment="1" applyProtection="1">
      <alignment horizontal="left" vertical="center"/>
      <protection locked="0"/>
    </xf>
    <xf numFmtId="176" fontId="63" fillId="19" borderId="54" xfId="2" applyNumberFormat="1" applyFont="1" applyFill="1" applyBorder="1" applyAlignment="1" applyProtection="1">
      <alignment horizontal="right" vertical="center"/>
    </xf>
    <xf numFmtId="176" fontId="63" fillId="19" borderId="55" xfId="2" applyNumberFormat="1" applyFont="1" applyFill="1" applyBorder="1" applyAlignment="1" applyProtection="1">
      <alignment horizontal="right" vertical="center"/>
    </xf>
    <xf numFmtId="176" fontId="63" fillId="19" borderId="56" xfId="2" applyNumberFormat="1" applyFont="1" applyFill="1" applyBorder="1" applyAlignment="1" applyProtection="1">
      <alignment horizontal="right" vertical="center"/>
    </xf>
    <xf numFmtId="176" fontId="63" fillId="0" borderId="0" xfId="2" applyNumberFormat="1" applyFont="1" applyFill="1" applyBorder="1" applyAlignment="1" applyProtection="1">
      <alignment horizontal="right" vertical="center"/>
      <protection locked="0"/>
    </xf>
    <xf numFmtId="0" fontId="56" fillId="0" borderId="0" xfId="2" applyAlignment="1" applyProtection="1">
      <protection locked="0"/>
    </xf>
    <xf numFmtId="0" fontId="74" fillId="0" borderId="0" xfId="2" applyFont="1" applyFill="1" applyAlignment="1" applyProtection="1">
      <protection locked="0"/>
    </xf>
    <xf numFmtId="0" fontId="73" fillId="0" borderId="3" xfId="2" applyFont="1" applyFill="1" applyBorder="1" applyAlignment="1" applyProtection="1">
      <alignment horizontal="right" vertical="center" shrinkToFit="1"/>
      <protection locked="0"/>
    </xf>
    <xf numFmtId="0" fontId="70" fillId="0" borderId="59" xfId="2" applyFont="1" applyFill="1" applyBorder="1" applyAlignment="1" applyProtection="1">
      <alignment horizontal="center" vertical="center"/>
      <protection locked="0"/>
    </xf>
    <xf numFmtId="178" fontId="63" fillId="19" borderId="49" xfId="2" applyNumberFormat="1" applyFont="1" applyFill="1" applyBorder="1" applyAlignment="1" applyProtection="1">
      <alignment horizontal="right" vertical="center"/>
    </xf>
    <xf numFmtId="178" fontId="63" fillId="19" borderId="1" xfId="2" applyNumberFormat="1" applyFont="1" applyFill="1" applyBorder="1" applyAlignment="1" applyProtection="1">
      <alignment horizontal="right" vertical="center"/>
    </xf>
    <xf numFmtId="178" fontId="63" fillId="19" borderId="50" xfId="2" applyNumberFormat="1" applyFont="1" applyFill="1" applyBorder="1" applyAlignment="1" applyProtection="1">
      <alignment horizontal="right" vertical="center"/>
    </xf>
    <xf numFmtId="178" fontId="63" fillId="20" borderId="0" xfId="2" applyNumberFormat="1" applyFont="1" applyFill="1" applyBorder="1" applyAlignment="1" applyProtection="1">
      <alignment horizontal="right" vertical="center"/>
      <protection locked="0"/>
    </xf>
    <xf numFmtId="0" fontId="71" fillId="21" borderId="1" xfId="2" applyFont="1" applyFill="1" applyBorder="1" applyAlignment="1" applyProtection="1">
      <alignment horizontal="center" vertical="center" wrapText="1"/>
      <protection locked="0"/>
    </xf>
    <xf numFmtId="9" fontId="59" fillId="0" borderId="0" xfId="3" applyFont="1" applyFill="1" applyAlignment="1" applyProtection="1">
      <protection locked="0"/>
    </xf>
    <xf numFmtId="0" fontId="75" fillId="0" borderId="0" xfId="2" applyFont="1" applyFill="1" applyAlignment="1" applyProtection="1">
      <protection locked="0"/>
    </xf>
    <xf numFmtId="0" fontId="57" fillId="0" borderId="43" xfId="2" applyFont="1" applyFill="1" applyBorder="1" applyAlignment="1" applyProtection="1">
      <alignment horizontal="center" vertical="center" shrinkToFit="1"/>
      <protection locked="0"/>
    </xf>
    <xf numFmtId="0" fontId="73" fillId="0" borderId="43" xfId="2" applyFont="1" applyFill="1" applyBorder="1" applyAlignment="1" applyProtection="1">
      <alignment horizontal="right" vertical="center" shrinkToFit="1"/>
      <protection locked="0"/>
    </xf>
    <xf numFmtId="0" fontId="71" fillId="0" borderId="46" xfId="2" applyFont="1" applyFill="1" applyBorder="1" applyAlignment="1" applyProtection="1">
      <alignment horizontal="center" vertical="center" wrapText="1"/>
      <protection locked="0"/>
    </xf>
    <xf numFmtId="0" fontId="71" fillId="0" borderId="47" xfId="2" applyFont="1" applyFill="1" applyBorder="1" applyAlignment="1" applyProtection="1">
      <alignment horizontal="center" vertical="center"/>
      <protection locked="0"/>
    </xf>
    <xf numFmtId="0" fontId="71" fillId="0" borderId="48" xfId="2" applyFont="1" applyFill="1" applyBorder="1" applyAlignment="1" applyProtection="1">
      <alignment horizontal="center" vertical="center"/>
      <protection locked="0"/>
    </xf>
    <xf numFmtId="0" fontId="57" fillId="0" borderId="40" xfId="2" applyFont="1" applyFill="1" applyBorder="1" applyAlignment="1" applyProtection="1">
      <alignment horizontal="center" vertical="center" shrinkToFit="1"/>
      <protection locked="0"/>
    </xf>
    <xf numFmtId="0" fontId="73" fillId="0" borderId="40" xfId="2" applyFont="1" applyFill="1" applyBorder="1" applyAlignment="1" applyProtection="1">
      <alignment horizontal="right" vertical="center" shrinkToFit="1"/>
      <protection locked="0"/>
    </xf>
    <xf numFmtId="178" fontId="63" fillId="0" borderId="61" xfId="2" applyNumberFormat="1" applyFont="1" applyFill="1" applyBorder="1" applyAlignment="1" applyProtection="1">
      <alignment horizontal="right" vertical="center"/>
      <protection locked="0"/>
    </xf>
    <xf numFmtId="178" fontId="63" fillId="0" borderId="39" xfId="2" applyNumberFormat="1" applyFont="1" applyFill="1" applyBorder="1" applyAlignment="1" applyProtection="1">
      <alignment horizontal="right" vertical="center"/>
      <protection locked="0"/>
    </xf>
    <xf numFmtId="178" fontId="63" fillId="0" borderId="62" xfId="2" applyNumberFormat="1" applyFont="1" applyFill="1" applyBorder="1" applyAlignment="1" applyProtection="1">
      <alignment horizontal="right" vertical="center"/>
      <protection locked="0"/>
    </xf>
    <xf numFmtId="0" fontId="71" fillId="0" borderId="61" xfId="2" applyFont="1" applyFill="1" applyBorder="1" applyAlignment="1" applyProtection="1">
      <alignment horizontal="center" vertical="center" wrapText="1"/>
      <protection locked="0"/>
    </xf>
    <xf numFmtId="0" fontId="71" fillId="0" borderId="55" xfId="2" applyFont="1" applyFill="1" applyBorder="1" applyAlignment="1" applyProtection="1">
      <alignment horizontal="center" vertical="center"/>
      <protection locked="0"/>
    </xf>
    <xf numFmtId="0" fontId="71" fillId="0" borderId="56" xfId="2" applyFont="1" applyFill="1" applyBorder="1" applyAlignment="1" applyProtection="1">
      <alignment horizontal="center" vertical="center"/>
      <protection locked="0"/>
    </xf>
    <xf numFmtId="178" fontId="59" fillId="0" borderId="0" xfId="2" applyNumberFormat="1" applyFont="1" applyFill="1" applyAlignment="1" applyProtection="1">
      <protection locked="0"/>
    </xf>
    <xf numFmtId="185" fontId="63" fillId="0" borderId="46" xfId="2" applyNumberFormat="1" applyFont="1" applyFill="1" applyBorder="1" applyAlignment="1" applyProtection="1">
      <alignment horizontal="right" vertical="center"/>
      <protection locked="0"/>
    </xf>
    <xf numFmtId="185" fontId="63" fillId="0" borderId="47" xfId="2" applyNumberFormat="1" applyFont="1" applyFill="1" applyBorder="1" applyAlignment="1" applyProtection="1">
      <alignment horizontal="right" vertical="center"/>
      <protection locked="0"/>
    </xf>
    <xf numFmtId="185" fontId="63" fillId="0" borderId="48" xfId="2" applyNumberFormat="1" applyFont="1" applyFill="1" applyBorder="1" applyAlignment="1" applyProtection="1">
      <alignment horizontal="right" vertical="center"/>
      <protection locked="0"/>
    </xf>
    <xf numFmtId="185" fontId="63" fillId="0" borderId="0" xfId="2" applyNumberFormat="1" applyFont="1" applyFill="1" applyBorder="1" applyAlignment="1" applyProtection="1">
      <alignment horizontal="right" vertical="center"/>
      <protection locked="0"/>
    </xf>
    <xf numFmtId="185" fontId="63" fillId="0" borderId="67" xfId="2" applyNumberFormat="1" applyFont="1" applyFill="1" applyBorder="1" applyAlignment="1" applyProtection="1">
      <alignment horizontal="right" vertical="center"/>
      <protection locked="0"/>
    </xf>
    <xf numFmtId="185" fontId="63" fillId="0" borderId="68" xfId="2" applyNumberFormat="1" applyFont="1" applyFill="1" applyBorder="1" applyAlignment="1" applyProtection="1">
      <alignment horizontal="right" vertical="center"/>
      <protection locked="0"/>
    </xf>
    <xf numFmtId="185" fontId="63" fillId="0" borderId="69" xfId="2" applyNumberFormat="1" applyFont="1" applyFill="1" applyBorder="1" applyAlignment="1" applyProtection="1">
      <alignment horizontal="right" vertical="center"/>
      <protection locked="0"/>
    </xf>
    <xf numFmtId="0" fontId="73" fillId="0" borderId="68" xfId="2" applyFont="1" applyFill="1" applyBorder="1" applyAlignment="1" applyProtection="1">
      <alignment horizontal="right" vertical="center" shrinkToFit="1"/>
      <protection locked="0"/>
    </xf>
    <xf numFmtId="0" fontId="70" fillId="0" borderId="71" xfId="2" applyFont="1" applyFill="1" applyBorder="1" applyAlignment="1" applyProtection="1">
      <alignment horizontal="left" vertical="center"/>
      <protection locked="0"/>
    </xf>
    <xf numFmtId="185" fontId="63" fillId="0" borderId="72" xfId="2" applyNumberFormat="1" applyFont="1" applyFill="1" applyBorder="1" applyAlignment="1" applyProtection="1">
      <alignment horizontal="right" vertical="center"/>
      <protection locked="0"/>
    </xf>
    <xf numFmtId="185" fontId="63" fillId="0" borderId="70" xfId="2" applyNumberFormat="1" applyFont="1" applyFill="1" applyBorder="1" applyAlignment="1" applyProtection="1">
      <alignment horizontal="right" vertical="center"/>
      <protection locked="0"/>
    </xf>
    <xf numFmtId="185" fontId="63" fillId="0" borderId="54" xfId="2" applyNumberFormat="1" applyFont="1" applyFill="1" applyBorder="1" applyAlignment="1" applyProtection="1">
      <alignment horizontal="right" vertical="center"/>
      <protection locked="0"/>
    </xf>
    <xf numFmtId="185" fontId="63" fillId="0" borderId="55" xfId="2" applyNumberFormat="1" applyFont="1" applyFill="1" applyBorder="1" applyAlignment="1" applyProtection="1">
      <alignment horizontal="right" vertical="center"/>
      <protection locked="0"/>
    </xf>
    <xf numFmtId="185" fontId="63" fillId="0" borderId="56" xfId="2" applyNumberFormat="1" applyFont="1" applyFill="1" applyBorder="1" applyAlignment="1" applyProtection="1">
      <alignment horizontal="right" vertical="center"/>
      <protection locked="0"/>
    </xf>
    <xf numFmtId="0" fontId="70" fillId="0" borderId="59" xfId="2" applyFont="1" applyFill="1" applyBorder="1" applyAlignment="1" applyProtection="1">
      <alignment horizontal="left" vertical="center"/>
      <protection locked="0"/>
    </xf>
    <xf numFmtId="178" fontId="63" fillId="0" borderId="49" xfId="2" applyNumberFormat="1" applyFont="1" applyFill="1" applyBorder="1" applyAlignment="1" applyProtection="1">
      <alignment horizontal="right" vertical="center"/>
      <protection locked="0"/>
    </xf>
    <xf numFmtId="178" fontId="63" fillId="0" borderId="1" xfId="2" applyNumberFormat="1" applyFont="1" applyFill="1" applyBorder="1" applyAlignment="1" applyProtection="1">
      <alignment horizontal="right" vertical="center"/>
      <protection locked="0"/>
    </xf>
    <xf numFmtId="178" fontId="63" fillId="0" borderId="50" xfId="2" applyNumberFormat="1" applyFont="1" applyFill="1" applyBorder="1" applyAlignment="1" applyProtection="1">
      <alignment horizontal="right" vertical="center"/>
      <protection locked="0"/>
    </xf>
    <xf numFmtId="181" fontId="71" fillId="0" borderId="50" xfId="2" applyNumberFormat="1" applyFont="1" applyFill="1" applyBorder="1" applyAlignment="1" applyProtection="1">
      <alignment horizontal="center" vertical="center"/>
      <protection locked="0"/>
    </xf>
    <xf numFmtId="185" fontId="63" fillId="0" borderId="73" xfId="2" applyNumberFormat="1" applyFont="1" applyFill="1" applyBorder="1" applyAlignment="1" applyProtection="1">
      <alignment horizontal="right" vertical="center"/>
      <protection locked="0"/>
    </xf>
    <xf numFmtId="185" fontId="63" fillId="0" borderId="6" xfId="2" applyNumberFormat="1" applyFont="1" applyFill="1" applyBorder="1" applyAlignment="1" applyProtection="1">
      <alignment horizontal="right" vertical="center"/>
      <protection locked="0"/>
    </xf>
    <xf numFmtId="185" fontId="63" fillId="0" borderId="74" xfId="2" applyNumberFormat="1" applyFont="1" applyFill="1" applyBorder="1" applyAlignment="1" applyProtection="1">
      <alignment horizontal="right" vertical="center"/>
      <protection locked="0"/>
    </xf>
    <xf numFmtId="0" fontId="71" fillId="0" borderId="46" xfId="2" applyFont="1" applyFill="1" applyBorder="1" applyAlignment="1" applyProtection="1">
      <alignment horizontal="center" vertical="center"/>
      <protection locked="0"/>
    </xf>
    <xf numFmtId="0" fontId="71" fillId="0" borderId="54" xfId="2" applyFont="1" applyFill="1" applyBorder="1" applyAlignment="1" applyProtection="1">
      <alignment horizontal="center" vertical="center"/>
      <protection locked="0"/>
    </xf>
    <xf numFmtId="0" fontId="70" fillId="0" borderId="45" xfId="2" applyFont="1" applyFill="1" applyBorder="1" applyAlignment="1" applyProtection="1">
      <alignment horizontal="left" vertical="center"/>
      <protection locked="0"/>
    </xf>
    <xf numFmtId="0" fontId="71" fillId="21" borderId="46" xfId="2" applyFont="1" applyFill="1" applyBorder="1" applyAlignment="1" applyProtection="1">
      <alignment horizontal="center" vertical="center" wrapText="1"/>
      <protection locked="0"/>
    </xf>
    <xf numFmtId="0" fontId="71" fillId="21" borderId="47" xfId="2" applyFont="1" applyFill="1" applyBorder="1" applyAlignment="1" applyProtection="1">
      <alignment horizontal="center" vertical="center" wrapText="1"/>
      <protection locked="0"/>
    </xf>
    <xf numFmtId="0" fontId="71" fillId="21" borderId="48" xfId="2" applyFont="1" applyFill="1" applyBorder="1" applyAlignment="1" applyProtection="1">
      <alignment horizontal="center" vertical="center" wrapText="1"/>
      <protection locked="0"/>
    </xf>
    <xf numFmtId="0" fontId="73" fillId="0" borderId="3" xfId="2" applyFont="1" applyFill="1" applyBorder="1" applyAlignment="1" applyProtection="1">
      <alignment horizontal="center" vertical="center" shrinkToFit="1"/>
      <protection locked="0"/>
    </xf>
    <xf numFmtId="0" fontId="78" fillId="21" borderId="59" xfId="2" applyFont="1" applyFill="1" applyBorder="1" applyAlignment="1" applyProtection="1">
      <alignment horizontal="right" vertical="center" shrinkToFit="1"/>
      <protection locked="0"/>
    </xf>
    <xf numFmtId="0" fontId="63" fillId="0" borderId="49" xfId="2" applyFont="1" applyFill="1" applyBorder="1" applyAlignment="1" applyProtection="1">
      <alignment horizontal="center" vertical="center"/>
      <protection locked="0"/>
    </xf>
    <xf numFmtId="0" fontId="63" fillId="0" borderId="1" xfId="2" applyFont="1" applyFill="1" applyBorder="1" applyAlignment="1" applyProtection="1">
      <alignment horizontal="center" vertical="center"/>
      <protection locked="0"/>
    </xf>
    <xf numFmtId="0" fontId="63" fillId="0" borderId="50" xfId="2" applyFont="1" applyFill="1" applyBorder="1" applyAlignment="1" applyProtection="1">
      <alignment horizontal="center" vertical="center"/>
      <protection locked="0"/>
    </xf>
    <xf numFmtId="0" fontId="63" fillId="0" borderId="0" xfId="2" applyFont="1" applyFill="1" applyBorder="1" applyAlignment="1" applyProtection="1">
      <alignment horizontal="center" vertical="center"/>
      <protection locked="0"/>
    </xf>
    <xf numFmtId="0" fontId="79" fillId="21" borderId="1" xfId="2" applyFont="1" applyFill="1" applyBorder="1" applyAlignment="1" applyProtection="1">
      <alignment horizontal="center" vertical="center" wrapText="1"/>
      <protection locked="0"/>
    </xf>
    <xf numFmtId="0" fontId="63" fillId="0" borderId="2" xfId="2" applyFont="1" applyFill="1" applyBorder="1" applyAlignment="1" applyProtection="1">
      <alignment horizontal="center" vertical="center"/>
      <protection locked="0"/>
    </xf>
    <xf numFmtId="186" fontId="63" fillId="0" borderId="46" xfId="2" applyNumberFormat="1" applyFont="1" applyFill="1" applyBorder="1" applyAlignment="1" applyProtection="1">
      <alignment horizontal="right" vertical="center"/>
      <protection locked="0"/>
    </xf>
    <xf numFmtId="186" fontId="63" fillId="0" borderId="47" xfId="2" applyNumberFormat="1" applyFont="1" applyFill="1" applyBorder="1" applyAlignment="1" applyProtection="1">
      <alignment horizontal="right" vertical="center"/>
      <protection locked="0"/>
    </xf>
    <xf numFmtId="186" fontId="63" fillId="0" borderId="48" xfId="2" applyNumberFormat="1" applyFont="1" applyFill="1" applyBorder="1" applyAlignment="1" applyProtection="1">
      <alignment horizontal="right" vertical="center"/>
      <protection locked="0"/>
    </xf>
    <xf numFmtId="0" fontId="71" fillId="0" borderId="47" xfId="2" applyFont="1" applyFill="1" applyBorder="1" applyAlignment="1" applyProtection="1">
      <alignment horizontal="center" vertical="center" wrapText="1"/>
      <protection locked="0"/>
    </xf>
    <xf numFmtId="186" fontId="63" fillId="0" borderId="61" xfId="2" applyNumberFormat="1" applyFont="1" applyFill="1" applyBorder="1" applyAlignment="1" applyProtection="1">
      <alignment horizontal="right" vertical="center"/>
      <protection locked="0"/>
    </xf>
    <xf numFmtId="186" fontId="63" fillId="0" borderId="39" xfId="2" applyNumberFormat="1" applyFont="1" applyFill="1" applyBorder="1" applyAlignment="1" applyProtection="1">
      <alignment horizontal="right" vertical="center"/>
      <protection locked="0"/>
    </xf>
    <xf numFmtId="186" fontId="63" fillId="0" borderId="62" xfId="2" applyNumberFormat="1" applyFont="1" applyFill="1" applyBorder="1" applyAlignment="1" applyProtection="1">
      <alignment horizontal="right" vertical="center"/>
      <protection locked="0"/>
    </xf>
    <xf numFmtId="0" fontId="71" fillId="0" borderId="39" xfId="2" applyFont="1" applyFill="1" applyBorder="1" applyAlignment="1" applyProtection="1">
      <alignment horizontal="center" vertical="center" wrapText="1"/>
      <protection locked="0"/>
    </xf>
    <xf numFmtId="0" fontId="71" fillId="0" borderId="62" xfId="2" applyFont="1" applyFill="1" applyBorder="1" applyAlignment="1" applyProtection="1">
      <alignment horizontal="center" vertical="center"/>
      <protection locked="0"/>
    </xf>
    <xf numFmtId="0" fontId="78" fillId="20" borderId="57" xfId="2" applyFont="1" applyFill="1" applyBorder="1" applyAlignment="1" applyProtection="1">
      <alignment horizontal="center" vertical="center" wrapText="1"/>
      <protection locked="0"/>
    </xf>
    <xf numFmtId="0" fontId="71" fillId="0" borderId="49" xfId="2" applyFont="1" applyFill="1" applyBorder="1" applyAlignment="1" applyProtection="1">
      <alignment horizontal="center" vertical="center" wrapText="1"/>
      <protection locked="0"/>
    </xf>
    <xf numFmtId="0" fontId="71" fillId="0" borderId="1" xfId="2" applyFont="1" applyFill="1" applyBorder="1" applyAlignment="1" applyProtection="1">
      <alignment horizontal="center" vertical="center" wrapText="1"/>
      <protection locked="0"/>
    </xf>
    <xf numFmtId="0" fontId="73" fillId="0" borderId="68" xfId="2" applyFont="1" applyFill="1" applyBorder="1" applyAlignment="1" applyProtection="1">
      <alignment horizontal="center" vertical="center" shrinkToFit="1"/>
      <protection locked="0"/>
    </xf>
    <xf numFmtId="0" fontId="78" fillId="21" borderId="71" xfId="2" applyFont="1" applyFill="1" applyBorder="1" applyAlignment="1" applyProtection="1">
      <alignment horizontal="right" vertical="center" shrinkToFit="1"/>
      <protection locked="0"/>
    </xf>
    <xf numFmtId="0" fontId="63" fillId="0" borderId="72" xfId="2" applyFont="1" applyFill="1" applyBorder="1" applyAlignment="1" applyProtection="1">
      <alignment horizontal="center" vertical="center"/>
      <protection locked="0"/>
    </xf>
    <xf numFmtId="0" fontId="63" fillId="0" borderId="70" xfId="2" applyFont="1" applyFill="1" applyBorder="1" applyAlignment="1" applyProtection="1">
      <alignment horizontal="center" vertical="center"/>
      <protection locked="0"/>
    </xf>
    <xf numFmtId="0" fontId="63" fillId="0" borderId="69" xfId="2" applyFont="1" applyFill="1" applyBorder="1" applyAlignment="1" applyProtection="1">
      <alignment horizontal="center" vertical="center"/>
      <protection locked="0"/>
    </xf>
    <xf numFmtId="0" fontId="71" fillId="21" borderId="1" xfId="2" applyFont="1" applyFill="1" applyBorder="1" applyAlignment="1" applyProtection="1">
      <alignment horizontal="center" vertical="center"/>
      <protection locked="0"/>
    </xf>
    <xf numFmtId="0" fontId="73" fillId="0" borderId="52" xfId="2" applyFont="1" applyFill="1" applyBorder="1" applyAlignment="1" applyProtection="1">
      <alignment horizontal="center" vertical="center" shrinkToFit="1"/>
      <protection locked="0"/>
    </xf>
    <xf numFmtId="0" fontId="78" fillId="21" borderId="58" xfId="2" applyFont="1" applyFill="1" applyBorder="1" applyAlignment="1" applyProtection="1">
      <alignment horizontal="right" vertical="center" shrinkToFit="1"/>
      <protection locked="0"/>
    </xf>
    <xf numFmtId="0" fontId="63" fillId="0" borderId="54" xfId="2" applyFont="1" applyFill="1" applyBorder="1" applyAlignment="1" applyProtection="1">
      <alignment horizontal="center" vertical="center"/>
      <protection locked="0"/>
    </xf>
    <xf numFmtId="0" fontId="63" fillId="0" borderId="55" xfId="2" applyFont="1" applyFill="1" applyBorder="1" applyAlignment="1" applyProtection="1">
      <alignment horizontal="center" vertical="center"/>
      <protection locked="0"/>
    </xf>
    <xf numFmtId="0" fontId="63" fillId="0" borderId="56" xfId="2" applyFont="1" applyFill="1" applyBorder="1" applyAlignment="1" applyProtection="1">
      <alignment horizontal="center" vertical="center"/>
      <protection locked="0"/>
    </xf>
    <xf numFmtId="185" fontId="63" fillId="0" borderId="49" xfId="2" applyNumberFormat="1" applyFont="1" applyFill="1" applyBorder="1" applyAlignment="1" applyProtection="1">
      <alignment horizontal="right" vertical="center"/>
      <protection locked="0"/>
    </xf>
    <xf numFmtId="185" fontId="63" fillId="0" borderId="1" xfId="2" applyNumberFormat="1" applyFont="1" applyFill="1" applyBorder="1" applyAlignment="1" applyProtection="1">
      <alignment horizontal="right" vertical="center"/>
      <protection locked="0"/>
    </xf>
    <xf numFmtId="185" fontId="63" fillId="0" borderId="50" xfId="2" applyNumberFormat="1" applyFont="1" applyFill="1" applyBorder="1" applyAlignment="1" applyProtection="1">
      <alignment horizontal="right" vertical="center"/>
      <protection locked="0"/>
    </xf>
    <xf numFmtId="185" fontId="63" fillId="0" borderId="77" xfId="2" applyNumberFormat="1" applyFont="1" applyFill="1" applyBorder="1" applyAlignment="1" applyProtection="1">
      <alignment horizontal="right" vertical="center"/>
      <protection locked="0"/>
    </xf>
    <xf numFmtId="0" fontId="71" fillId="0" borderId="3" xfId="2" applyFont="1" applyFill="1" applyBorder="1" applyAlignment="1" applyProtection="1">
      <alignment horizontal="center" vertical="center"/>
      <protection locked="0"/>
    </xf>
    <xf numFmtId="0" fontId="71" fillId="0" borderId="59" xfId="2" applyFont="1" applyFill="1" applyBorder="1" applyAlignment="1" applyProtection="1">
      <alignment horizontal="center" vertical="center"/>
      <protection locked="0"/>
    </xf>
    <xf numFmtId="0" fontId="59" fillId="20" borderId="1" xfId="2" applyFont="1" applyFill="1" applyBorder="1" applyAlignment="1" applyProtection="1">
      <alignment horizontal="center" vertical="center" shrinkToFit="1"/>
      <protection locked="0"/>
    </xf>
    <xf numFmtId="0" fontId="57" fillId="20" borderId="3" xfId="2" applyFont="1" applyFill="1" applyBorder="1" applyAlignment="1" applyProtection="1">
      <alignment horizontal="center" vertical="center" wrapText="1" shrinkToFit="1"/>
      <protection locked="0"/>
    </xf>
    <xf numFmtId="0" fontId="63" fillId="20" borderId="49" xfId="2" applyFont="1" applyFill="1" applyBorder="1" applyAlignment="1" applyProtection="1">
      <alignment horizontal="center" vertical="center"/>
      <protection locked="0"/>
    </xf>
    <xf numFmtId="0" fontId="63" fillId="20" borderId="1" xfId="2" applyFont="1" applyFill="1" applyBorder="1" applyAlignment="1" applyProtection="1">
      <alignment horizontal="center" vertical="center"/>
      <protection locked="0"/>
    </xf>
    <xf numFmtId="0" fontId="63" fillId="20" borderId="50" xfId="2" applyFont="1" applyFill="1" applyBorder="1" applyAlignment="1" applyProtection="1">
      <alignment horizontal="center" vertical="center"/>
      <protection locked="0"/>
    </xf>
    <xf numFmtId="0" fontId="63" fillId="20" borderId="0" xfId="2" applyFont="1" applyFill="1" applyBorder="1" applyAlignment="1" applyProtection="1">
      <alignment horizontal="right" vertical="center"/>
      <protection locked="0"/>
    </xf>
    <xf numFmtId="0" fontId="71" fillId="22" borderId="49" xfId="2" applyFont="1" applyFill="1" applyBorder="1" applyAlignment="1" applyProtection="1">
      <alignment horizontal="center" vertical="center"/>
      <protection locked="0"/>
    </xf>
    <xf numFmtId="0" fontId="73" fillId="20" borderId="3" xfId="2" applyFont="1" applyFill="1" applyBorder="1" applyAlignment="1" applyProtection="1">
      <alignment horizontal="center" vertical="center" shrinkToFit="1"/>
      <protection locked="0"/>
    </xf>
    <xf numFmtId="0" fontId="63" fillId="20" borderId="0" xfId="2" applyFont="1" applyFill="1" applyBorder="1" applyAlignment="1" applyProtection="1">
      <alignment horizontal="center" vertical="center"/>
      <protection locked="0"/>
    </xf>
    <xf numFmtId="0" fontId="79" fillId="22" borderId="1" xfId="2" applyFont="1" applyFill="1" applyBorder="1" applyAlignment="1" applyProtection="1">
      <alignment horizontal="center" vertical="center" wrapText="1"/>
      <protection locked="0"/>
    </xf>
    <xf numFmtId="0" fontId="71" fillId="22" borderId="50" xfId="2" applyFont="1" applyFill="1" applyBorder="1" applyAlignment="1" applyProtection="1">
      <alignment horizontal="center" vertical="center" wrapText="1"/>
      <protection locked="0"/>
    </xf>
    <xf numFmtId="0" fontId="73" fillId="20" borderId="37" xfId="2" applyFont="1" applyFill="1" applyBorder="1" applyAlignment="1" applyProtection="1">
      <alignment horizontal="center" vertical="center" shrinkToFit="1"/>
      <protection locked="0"/>
    </xf>
    <xf numFmtId="0" fontId="78" fillId="21" borderId="78" xfId="2" applyFont="1" applyFill="1" applyBorder="1" applyAlignment="1" applyProtection="1">
      <alignment horizontal="right" vertical="center" shrinkToFit="1"/>
      <protection locked="0"/>
    </xf>
    <xf numFmtId="0" fontId="63" fillId="20" borderId="42" xfId="2" applyFont="1" applyFill="1" applyBorder="1" applyAlignment="1" applyProtection="1">
      <alignment horizontal="center" vertical="center"/>
      <protection locked="0"/>
    </xf>
    <xf numFmtId="0" fontId="63" fillId="20" borderId="51" xfId="2" applyFont="1" applyFill="1" applyBorder="1" applyAlignment="1" applyProtection="1">
      <alignment horizontal="center" vertical="center"/>
      <protection locked="0"/>
    </xf>
    <xf numFmtId="0" fontId="63" fillId="20" borderId="79" xfId="2" applyFont="1" applyFill="1" applyBorder="1" applyAlignment="1" applyProtection="1">
      <alignment horizontal="center" vertical="center"/>
      <protection locked="0"/>
    </xf>
    <xf numFmtId="0" fontId="71" fillId="22" borderId="1" xfId="2" applyFont="1" applyFill="1" applyBorder="1" applyAlignment="1" applyProtection="1">
      <alignment horizontal="center" vertical="center" wrapText="1"/>
      <protection locked="0"/>
    </xf>
    <xf numFmtId="0" fontId="73" fillId="20" borderId="52" xfId="2" applyFont="1" applyFill="1" applyBorder="1" applyAlignment="1" applyProtection="1">
      <alignment horizontal="center" vertical="center" shrinkToFit="1"/>
      <protection locked="0"/>
    </xf>
    <xf numFmtId="0" fontId="63" fillId="20" borderId="54" xfId="2" applyFont="1" applyFill="1" applyBorder="1" applyAlignment="1" applyProtection="1">
      <alignment horizontal="center" vertical="center"/>
      <protection locked="0"/>
    </xf>
    <xf numFmtId="0" fontId="63" fillId="20" borderId="55" xfId="2" applyFont="1" applyFill="1" applyBorder="1" applyAlignment="1" applyProtection="1">
      <alignment horizontal="center" vertical="center"/>
      <protection locked="0"/>
    </xf>
    <xf numFmtId="0" fontId="63" fillId="20" borderId="56" xfId="2" applyFont="1" applyFill="1" applyBorder="1" applyAlignment="1" applyProtection="1">
      <alignment horizontal="center" vertical="center"/>
      <protection locked="0"/>
    </xf>
    <xf numFmtId="178" fontId="63" fillId="0" borderId="64" xfId="2" applyNumberFormat="1" applyFont="1" applyFill="1" applyBorder="1" applyAlignment="1" applyProtection="1">
      <alignment horizontal="right" vertical="center"/>
      <protection locked="0"/>
    </xf>
    <xf numFmtId="0" fontId="71" fillId="0" borderId="46" xfId="2" applyFont="1" applyFill="1" applyBorder="1" applyAlignment="1" applyProtection="1">
      <alignment horizontal="center" vertical="center" shrinkToFit="1"/>
      <protection locked="0"/>
    </xf>
    <xf numFmtId="0" fontId="71" fillId="0" borderId="47" xfId="2" applyFont="1" applyFill="1" applyBorder="1" applyAlignment="1" applyProtection="1">
      <alignment horizontal="center" vertical="center" shrinkToFit="1"/>
      <protection locked="0"/>
    </xf>
    <xf numFmtId="0" fontId="71" fillId="0" borderId="74" xfId="2" applyFont="1" applyFill="1" applyBorder="1" applyAlignment="1" applyProtection="1">
      <alignment horizontal="center" vertical="center" shrinkToFit="1"/>
      <protection locked="0"/>
    </xf>
    <xf numFmtId="0" fontId="73" fillId="0" borderId="40" xfId="2" applyFont="1" applyFill="1" applyBorder="1" applyAlignment="1" applyProtection="1">
      <alignment horizontal="center" vertical="center" shrinkToFit="1"/>
      <protection locked="0"/>
    </xf>
    <xf numFmtId="178" fontId="63" fillId="0" borderId="55" xfId="2" applyNumberFormat="1" applyFont="1" applyFill="1" applyBorder="1" applyAlignment="1" applyProtection="1">
      <alignment horizontal="right" vertical="center"/>
      <protection locked="0"/>
    </xf>
    <xf numFmtId="0" fontId="71" fillId="0" borderId="61" xfId="2" applyFont="1" applyFill="1" applyBorder="1" applyAlignment="1" applyProtection="1">
      <alignment horizontal="center" vertical="center" shrinkToFit="1"/>
      <protection locked="0"/>
    </xf>
    <xf numFmtId="0" fontId="71" fillId="0" borderId="39" xfId="2" applyFont="1" applyFill="1" applyBorder="1" applyAlignment="1" applyProtection="1">
      <alignment horizontal="center" vertical="center" shrinkToFit="1"/>
      <protection locked="0"/>
    </xf>
    <xf numFmtId="0" fontId="71" fillId="0" borderId="56" xfId="2" applyFont="1" applyFill="1" applyBorder="1" applyAlignment="1" applyProtection="1">
      <alignment horizontal="center" vertical="center" shrinkToFit="1"/>
      <protection locked="0"/>
    </xf>
    <xf numFmtId="0" fontId="71" fillId="0" borderId="46" xfId="2" applyFont="1" applyFill="1" applyBorder="1" applyAlignment="1" applyProtection="1">
      <alignment horizontal="center" vertical="center" wrapText="1" shrinkToFit="1"/>
      <protection locked="0"/>
    </xf>
    <xf numFmtId="0" fontId="71" fillId="0" borderId="74" xfId="2" applyFont="1" applyFill="1" applyBorder="1" applyAlignment="1" applyProtection="1">
      <alignment horizontal="center" vertical="center" wrapText="1" shrinkToFit="1"/>
      <protection locked="0"/>
    </xf>
    <xf numFmtId="0" fontId="57" fillId="0" borderId="80" xfId="2" applyFont="1" applyFill="1" applyBorder="1" applyAlignment="1" applyProtection="1">
      <alignment horizontal="center" vertical="center" shrinkToFit="1"/>
      <protection locked="0"/>
    </xf>
    <xf numFmtId="0" fontId="73" fillId="0" borderId="80" xfId="2" applyFont="1" applyFill="1" applyBorder="1" applyAlignment="1" applyProtection="1">
      <alignment horizontal="center" vertical="center" shrinkToFit="1"/>
      <protection locked="0"/>
    </xf>
    <xf numFmtId="178" fontId="63" fillId="0" borderId="22" xfId="2" applyNumberFormat="1" applyFont="1" applyFill="1" applyBorder="1" applyAlignment="1" applyProtection="1">
      <alignment horizontal="right" vertical="center"/>
      <protection locked="0"/>
    </xf>
    <xf numFmtId="178" fontId="63" fillId="0" borderId="23" xfId="2" applyNumberFormat="1" applyFont="1" applyFill="1" applyBorder="1" applyAlignment="1" applyProtection="1">
      <alignment horizontal="right" vertical="center"/>
      <protection locked="0"/>
    </xf>
    <xf numFmtId="178" fontId="63" fillId="0" borderId="24" xfId="2" applyNumberFormat="1" applyFont="1" applyFill="1" applyBorder="1" applyAlignment="1" applyProtection="1">
      <alignment horizontal="right" vertical="center"/>
      <protection locked="0"/>
    </xf>
    <xf numFmtId="0" fontId="71" fillId="0" borderId="82" xfId="2" applyFont="1" applyFill="1" applyBorder="1" applyAlignment="1" applyProtection="1">
      <alignment horizontal="center" vertical="center" shrinkToFit="1"/>
      <protection locked="0"/>
    </xf>
    <xf numFmtId="0" fontId="71" fillId="0" borderId="83" xfId="2" applyFont="1" applyFill="1" applyBorder="1" applyAlignment="1" applyProtection="1">
      <alignment horizontal="center" vertical="center" shrinkToFit="1"/>
      <protection locked="0"/>
    </xf>
    <xf numFmtId="0" fontId="71" fillId="0" borderId="24" xfId="2" applyFont="1" applyFill="1" applyBorder="1" applyAlignment="1" applyProtection="1">
      <alignment horizontal="center" vertical="center" wrapText="1" shrinkToFit="1"/>
      <protection locked="0"/>
    </xf>
    <xf numFmtId="0" fontId="62" fillId="0" borderId="15" xfId="2" applyFont="1" applyFill="1" applyBorder="1" applyAlignment="1" applyProtection="1">
      <alignment vertical="center"/>
      <protection locked="0"/>
    </xf>
    <xf numFmtId="0" fontId="71" fillId="0" borderId="15" xfId="2" applyFont="1" applyFill="1" applyBorder="1" applyAlignment="1" applyProtection="1">
      <alignment vertical="center"/>
      <protection locked="0"/>
    </xf>
    <xf numFmtId="0" fontId="59" fillId="0" borderId="0" xfId="2" applyFont="1" applyFill="1" applyBorder="1" applyAlignment="1" applyProtection="1">
      <alignment vertical="center"/>
      <protection locked="0"/>
    </xf>
    <xf numFmtId="0" fontId="59" fillId="0" borderId="15" xfId="2" applyFont="1" applyFill="1" applyBorder="1" applyAlignment="1" applyProtection="1">
      <alignment vertical="center"/>
      <protection locked="0"/>
    </xf>
    <xf numFmtId="0" fontId="62" fillId="0" borderId="0" xfId="2" applyFont="1" applyFill="1" applyBorder="1" applyAlignment="1" applyProtection="1">
      <alignment vertical="center"/>
      <protection locked="0"/>
    </xf>
    <xf numFmtId="0" fontId="71" fillId="0" borderId="0" xfId="2" applyFont="1" applyFill="1" applyBorder="1" applyAlignment="1" applyProtection="1">
      <alignment vertical="center"/>
      <protection locked="0"/>
    </xf>
    <xf numFmtId="0" fontId="73" fillId="0" borderId="0" xfId="2" applyFont="1" applyFill="1" applyBorder="1" applyAlignment="1" applyProtection="1">
      <alignment vertical="center"/>
      <protection locked="0"/>
    </xf>
    <xf numFmtId="0" fontId="73" fillId="20" borderId="0" xfId="2" applyFont="1" applyFill="1" applyBorder="1" applyAlignment="1" applyProtection="1">
      <alignment vertical="center"/>
      <protection locked="0"/>
    </xf>
    <xf numFmtId="0" fontId="59" fillId="20" borderId="0" xfId="2" applyFont="1" applyFill="1" applyAlignment="1" applyProtection="1">
      <protection locked="0"/>
    </xf>
    <xf numFmtId="0" fontId="59" fillId="0" borderId="0" xfId="2" applyFont="1" applyFill="1" applyAlignment="1" applyProtection="1"/>
    <xf numFmtId="0" fontId="59" fillId="0" borderId="0" xfId="2" applyFont="1" applyFill="1" applyBorder="1" applyAlignment="1">
      <alignment shrinkToFit="1"/>
    </xf>
    <xf numFmtId="0" fontId="59" fillId="0" borderId="0" xfId="2" applyFont="1" applyFill="1" applyAlignment="1"/>
    <xf numFmtId="0" fontId="60" fillId="0" borderId="0" xfId="2" applyFont="1" applyFill="1" applyBorder="1" applyAlignment="1" applyProtection="1">
      <alignment vertical="center"/>
    </xf>
    <xf numFmtId="0" fontId="61" fillId="0" borderId="0" xfId="2" applyFont="1" applyFill="1" applyBorder="1" applyAlignment="1" applyProtection="1"/>
    <xf numFmtId="0" fontId="57" fillId="0" borderId="7" xfId="2" applyFont="1" applyFill="1" applyBorder="1" applyAlignment="1" applyProtection="1">
      <alignment horizontal="center" vertical="center" wrapText="1"/>
    </xf>
    <xf numFmtId="183" fontId="61" fillId="0" borderId="8" xfId="2" applyNumberFormat="1" applyFont="1" applyFill="1" applyBorder="1" applyAlignment="1" applyProtection="1">
      <alignment horizontal="center" vertical="center" shrinkToFit="1"/>
    </xf>
    <xf numFmtId="0" fontId="83" fillId="0" borderId="0" xfId="2" applyFont="1" applyFill="1" applyBorder="1" applyAlignment="1" applyProtection="1">
      <alignment horizontal="left" vertical="center"/>
    </xf>
    <xf numFmtId="0" fontId="75" fillId="0" borderId="0" xfId="2" applyFont="1" applyFill="1" applyBorder="1" applyAlignment="1">
      <alignment horizontal="center" vertical="center" wrapText="1"/>
    </xf>
    <xf numFmtId="0" fontId="62" fillId="0" borderId="11" xfId="2" applyFont="1" applyFill="1" applyBorder="1" applyAlignment="1">
      <alignment horizontal="center" vertical="center" wrapText="1"/>
    </xf>
    <xf numFmtId="0" fontId="62" fillId="16" borderId="12" xfId="2" applyFont="1" applyFill="1" applyBorder="1" applyAlignment="1">
      <alignment horizontal="center" vertical="center" wrapText="1"/>
    </xf>
    <xf numFmtId="0" fontId="62" fillId="5" borderId="13" xfId="2" applyFont="1" applyFill="1" applyBorder="1" applyAlignment="1">
      <alignment horizontal="center" vertical="center" wrapText="1"/>
    </xf>
    <xf numFmtId="0" fontId="64" fillId="0" borderId="0" xfId="2" applyFont="1" applyFill="1" applyBorder="1" applyAlignment="1" applyProtection="1">
      <alignment horizontal="center"/>
    </xf>
    <xf numFmtId="0" fontId="61" fillId="0" borderId="0" xfId="2" applyFont="1" applyFill="1" applyBorder="1" applyAlignment="1">
      <alignment horizontal="center" shrinkToFit="1"/>
    </xf>
    <xf numFmtId="0" fontId="64" fillId="0" borderId="0" xfId="2" applyFont="1" applyFill="1" applyBorder="1" applyAlignment="1">
      <alignment horizontal="center"/>
    </xf>
    <xf numFmtId="183" fontId="66" fillId="0" borderId="20" xfId="2" applyNumberFormat="1" applyFont="1" applyBorder="1" applyAlignment="1" applyProtection="1">
      <alignment horizontal="center" vertical="center"/>
    </xf>
    <xf numFmtId="183" fontId="66" fillId="0" borderId="21" xfId="2" applyNumberFormat="1" applyFont="1" applyBorder="1" applyAlignment="1" applyProtection="1">
      <alignment horizontal="center" vertical="center"/>
    </xf>
    <xf numFmtId="183" fontId="84" fillId="0" borderId="0" xfId="2" applyNumberFormat="1" applyFont="1" applyBorder="1" applyAlignment="1" applyProtection="1">
      <alignment horizontal="left" vertical="center" shrinkToFit="1"/>
    </xf>
    <xf numFmtId="183" fontId="85" fillId="0" borderId="0" xfId="2" applyNumberFormat="1" applyFont="1" applyBorder="1" applyAlignment="1">
      <alignment horizontal="left" vertical="center" shrinkToFit="1"/>
    </xf>
    <xf numFmtId="0" fontId="62" fillId="0" borderId="22" xfId="2" applyFont="1" applyFill="1" applyBorder="1" applyAlignment="1">
      <alignment horizontal="center" vertical="center" wrapText="1"/>
    </xf>
    <xf numFmtId="0" fontId="62" fillId="16" borderId="23" xfId="2" applyFont="1" applyFill="1" applyBorder="1" applyAlignment="1">
      <alignment horizontal="center" vertical="center" wrapText="1"/>
    </xf>
    <xf numFmtId="0" fontId="62" fillId="5" borderId="24" xfId="2" applyFont="1" applyFill="1" applyBorder="1" applyAlignment="1">
      <alignment horizontal="center" vertical="center" wrapText="1"/>
    </xf>
    <xf numFmtId="184" fontId="68" fillId="0" borderId="31" xfId="2" applyNumberFormat="1" applyFont="1" applyFill="1" applyBorder="1" applyAlignment="1" applyProtection="1">
      <alignment horizontal="center" vertical="center"/>
    </xf>
    <xf numFmtId="184" fontId="68" fillId="0" borderId="32" xfId="2" applyNumberFormat="1" applyFont="1" applyFill="1" applyBorder="1" applyAlignment="1" applyProtection="1">
      <alignment horizontal="center" vertical="center"/>
    </xf>
    <xf numFmtId="183" fontId="86" fillId="21" borderId="0" xfId="2" applyNumberFormat="1" applyFont="1" applyFill="1" applyBorder="1" applyAlignment="1" applyProtection="1">
      <alignment horizontal="center" vertical="center" shrinkToFit="1"/>
    </xf>
    <xf numFmtId="183" fontId="86" fillId="21" borderId="0" xfId="2" applyNumberFormat="1" applyFont="1" applyFill="1" applyBorder="1" applyAlignment="1">
      <alignment horizontal="center" vertical="center" shrinkToFit="1"/>
    </xf>
    <xf numFmtId="0" fontId="62" fillId="0" borderId="33" xfId="2" applyFont="1" applyFill="1" applyBorder="1" applyAlignment="1">
      <alignment horizontal="center" vertical="center" wrapText="1"/>
    </xf>
    <xf numFmtId="0" fontId="62" fillId="16" borderId="34" xfId="2" applyFont="1" applyFill="1" applyBorder="1" applyAlignment="1">
      <alignment horizontal="center" vertical="center" wrapText="1"/>
    </xf>
    <xf numFmtId="0" fontId="62" fillId="5" borderId="35" xfId="2" applyFont="1" applyFill="1" applyBorder="1" applyAlignment="1">
      <alignment horizontal="center" vertical="center" wrapText="1"/>
    </xf>
    <xf numFmtId="0" fontId="57" fillId="0" borderId="40" xfId="2" applyFont="1" applyFill="1" applyBorder="1" applyAlignment="1" applyProtection="1">
      <alignment vertical="center"/>
    </xf>
    <xf numFmtId="178" fontId="63" fillId="0" borderId="39" xfId="2" applyNumberFormat="1" applyFont="1" applyFill="1" applyBorder="1" applyAlignment="1" applyProtection="1">
      <alignment horizontal="right" vertical="center"/>
    </xf>
    <xf numFmtId="178" fontId="63" fillId="0" borderId="62" xfId="2" applyNumberFormat="1" applyFont="1" applyFill="1" applyBorder="1" applyAlignment="1" applyProtection="1">
      <alignment horizontal="right" vertical="center"/>
    </xf>
    <xf numFmtId="0" fontId="71" fillId="0" borderId="19" xfId="2" applyFont="1" applyFill="1" applyBorder="1" applyAlignment="1">
      <alignment horizontal="center" vertical="center"/>
    </xf>
    <xf numFmtId="0" fontId="71" fillId="0" borderId="20" xfId="2" applyFont="1" applyFill="1" applyBorder="1" applyAlignment="1">
      <alignment horizontal="center" vertical="center"/>
    </xf>
    <xf numFmtId="0" fontId="71" fillId="0" borderId="21" xfId="2" applyFont="1" applyFill="1" applyBorder="1" applyAlignment="1">
      <alignment horizontal="center" vertical="center"/>
    </xf>
    <xf numFmtId="0" fontId="57" fillId="0" borderId="43" xfId="2" applyFont="1" applyFill="1" applyBorder="1" applyAlignment="1" applyProtection="1">
      <alignment horizontal="center" vertical="center"/>
    </xf>
    <xf numFmtId="178" fontId="63" fillId="0" borderId="47" xfId="2" applyNumberFormat="1" applyFont="1" applyFill="1" applyBorder="1" applyAlignment="1" applyProtection="1">
      <alignment horizontal="right" vertical="center"/>
    </xf>
    <xf numFmtId="178" fontId="63" fillId="0" borderId="48" xfId="2" applyNumberFormat="1" applyFont="1" applyFill="1" applyBorder="1" applyAlignment="1" applyProtection="1">
      <alignment horizontal="right" vertical="center"/>
    </xf>
    <xf numFmtId="0" fontId="71" fillId="0" borderId="49" xfId="2" applyFont="1" applyFill="1" applyBorder="1" applyAlignment="1">
      <alignment horizontal="center" vertical="center"/>
    </xf>
    <xf numFmtId="0" fontId="71" fillId="0" borderId="1" xfId="2" applyFont="1" applyFill="1" applyBorder="1" applyAlignment="1">
      <alignment horizontal="center" vertical="center"/>
    </xf>
    <xf numFmtId="0" fontId="71" fillId="0" borderId="50" xfId="2" applyFont="1" applyFill="1" applyBorder="1" applyAlignment="1">
      <alignment horizontal="center" vertical="center"/>
    </xf>
    <xf numFmtId="0" fontId="57" fillId="0" borderId="52" xfId="2" applyFont="1" applyFill="1" applyBorder="1" applyAlignment="1" applyProtection="1">
      <alignment horizontal="center" vertical="center" shrinkToFit="1"/>
    </xf>
    <xf numFmtId="178" fontId="63" fillId="0" borderId="55" xfId="2" applyNumberFormat="1" applyFont="1" applyFill="1" applyBorder="1" applyAlignment="1" applyProtection="1">
      <alignment horizontal="right" vertical="center"/>
    </xf>
    <xf numFmtId="178" fontId="63" fillId="0" borderId="56" xfId="2" applyNumberFormat="1" applyFont="1" applyFill="1" applyBorder="1" applyAlignment="1" applyProtection="1">
      <alignment horizontal="right" vertical="center"/>
    </xf>
    <xf numFmtId="0" fontId="73" fillId="0" borderId="43" xfId="2" applyFont="1" applyFill="1" applyBorder="1" applyAlignment="1" applyProtection="1">
      <alignment horizontal="center" vertical="center" shrinkToFit="1"/>
    </xf>
    <xf numFmtId="0" fontId="73" fillId="0" borderId="52" xfId="2" applyFont="1" applyFill="1" applyBorder="1" applyAlignment="1" applyProtection="1">
      <alignment horizontal="right" vertical="center" shrinkToFit="1"/>
    </xf>
    <xf numFmtId="176" fontId="63" fillId="0" borderId="55" xfId="2" applyNumberFormat="1" applyFont="1" applyFill="1" applyBorder="1" applyAlignment="1" applyProtection="1">
      <alignment horizontal="right" vertical="center"/>
    </xf>
    <xf numFmtId="0" fontId="56" fillId="0" borderId="0" xfId="2" applyAlignment="1"/>
    <xf numFmtId="0" fontId="73" fillId="0" borderId="3" xfId="2" applyFont="1" applyFill="1" applyBorder="1" applyAlignment="1" applyProtection="1">
      <alignment horizontal="right" vertical="center" shrinkToFit="1"/>
    </xf>
    <xf numFmtId="178" fontId="63" fillId="20" borderId="1" xfId="2" applyNumberFormat="1" applyFont="1" applyFill="1" applyBorder="1" applyAlignment="1" applyProtection="1">
      <alignment horizontal="right" vertical="center"/>
    </xf>
    <xf numFmtId="178" fontId="63" fillId="20" borderId="50" xfId="2" applyNumberFormat="1" applyFont="1" applyFill="1" applyBorder="1" applyAlignment="1" applyProtection="1">
      <alignment horizontal="right" vertical="center"/>
    </xf>
    <xf numFmtId="0" fontId="71" fillId="21" borderId="1" xfId="2" applyFont="1" applyFill="1" applyBorder="1" applyAlignment="1">
      <alignment horizontal="center" vertical="center" wrapText="1"/>
    </xf>
    <xf numFmtId="9" fontId="59" fillId="0" borderId="0" xfId="3" applyFont="1" applyFill="1" applyAlignment="1"/>
    <xf numFmtId="0" fontId="57" fillId="0" borderId="43" xfId="2" applyFont="1" applyFill="1" applyBorder="1" applyAlignment="1" applyProtection="1">
      <alignment horizontal="center" vertical="center" shrinkToFit="1"/>
    </xf>
    <xf numFmtId="0" fontId="73" fillId="0" borderId="43" xfId="2" applyFont="1" applyFill="1" applyBorder="1" applyAlignment="1" applyProtection="1">
      <alignment horizontal="right" vertical="center" shrinkToFit="1"/>
    </xf>
    <xf numFmtId="0" fontId="71" fillId="0" borderId="46" xfId="2" applyFont="1" applyFill="1" applyBorder="1" applyAlignment="1">
      <alignment horizontal="center" vertical="center" wrapText="1"/>
    </xf>
    <xf numFmtId="0" fontId="71" fillId="0" borderId="47" xfId="2" applyFont="1" applyFill="1" applyBorder="1" applyAlignment="1">
      <alignment horizontal="center" vertical="center"/>
    </xf>
    <xf numFmtId="0" fontId="71" fillId="0" borderId="48" xfId="2" applyFont="1" applyFill="1" applyBorder="1" applyAlignment="1">
      <alignment horizontal="center" vertical="center"/>
    </xf>
    <xf numFmtId="0" fontId="57" fillId="0" borderId="40" xfId="2" applyFont="1" applyFill="1" applyBorder="1" applyAlignment="1" applyProtection="1">
      <alignment horizontal="center" vertical="center" shrinkToFit="1"/>
    </xf>
    <xf numFmtId="0" fontId="73" fillId="0" borderId="40" xfId="2" applyFont="1" applyFill="1" applyBorder="1" applyAlignment="1" applyProtection="1">
      <alignment horizontal="right" vertical="center" shrinkToFit="1"/>
    </xf>
    <xf numFmtId="0" fontId="71" fillId="0" borderId="61" xfId="2" applyFont="1" applyFill="1" applyBorder="1" applyAlignment="1">
      <alignment horizontal="center" vertical="center" wrapText="1"/>
    </xf>
    <xf numFmtId="0" fontId="71" fillId="0" borderId="55" xfId="2" applyFont="1" applyFill="1" applyBorder="1" applyAlignment="1">
      <alignment horizontal="center" vertical="center"/>
    </xf>
    <xf numFmtId="0" fontId="71" fillId="0" borderId="56" xfId="2" applyFont="1" applyFill="1" applyBorder="1" applyAlignment="1">
      <alignment horizontal="center" vertical="center"/>
    </xf>
    <xf numFmtId="178" fontId="59" fillId="0" borderId="0" xfId="2" applyNumberFormat="1" applyFont="1" applyFill="1" applyAlignment="1"/>
    <xf numFmtId="185" fontId="63" fillId="0" borderId="47" xfId="2" applyNumberFormat="1" applyFont="1" applyFill="1" applyBorder="1" applyAlignment="1" applyProtection="1">
      <alignment horizontal="right" vertical="center"/>
    </xf>
    <xf numFmtId="185" fontId="63" fillId="0" borderId="48" xfId="2" applyNumberFormat="1" applyFont="1" applyFill="1" applyBorder="1" applyAlignment="1" applyProtection="1">
      <alignment horizontal="right" vertical="center"/>
    </xf>
    <xf numFmtId="0" fontId="73" fillId="0" borderId="68" xfId="2" applyFont="1" applyFill="1" applyBorder="1" applyAlignment="1" applyProtection="1">
      <alignment horizontal="right" vertical="center" shrinkToFit="1"/>
    </xf>
    <xf numFmtId="185" fontId="63" fillId="0" borderId="70" xfId="2" applyNumberFormat="1" applyFont="1" applyFill="1" applyBorder="1" applyAlignment="1" applyProtection="1">
      <alignment horizontal="right" vertical="center"/>
    </xf>
    <xf numFmtId="185" fontId="63" fillId="0" borderId="69" xfId="2" applyNumberFormat="1" applyFont="1" applyFill="1" applyBorder="1" applyAlignment="1" applyProtection="1">
      <alignment horizontal="right" vertical="center"/>
    </xf>
    <xf numFmtId="185" fontId="63" fillId="0" borderId="55" xfId="2" applyNumberFormat="1" applyFont="1" applyFill="1" applyBorder="1" applyAlignment="1" applyProtection="1">
      <alignment horizontal="right" vertical="center"/>
    </xf>
    <xf numFmtId="185" fontId="63" fillId="0" borderId="56" xfId="2" applyNumberFormat="1" applyFont="1" applyFill="1" applyBorder="1" applyAlignment="1" applyProtection="1">
      <alignment horizontal="right" vertical="center"/>
    </xf>
    <xf numFmtId="178" fontId="63" fillId="0" borderId="1" xfId="2" applyNumberFormat="1" applyFont="1" applyFill="1" applyBorder="1" applyAlignment="1" applyProtection="1">
      <alignment horizontal="right" vertical="center"/>
    </xf>
    <xf numFmtId="178" fontId="63" fillId="0" borderId="50" xfId="2" applyNumberFormat="1" applyFont="1" applyFill="1" applyBorder="1" applyAlignment="1" applyProtection="1">
      <alignment horizontal="right" vertical="center"/>
    </xf>
    <xf numFmtId="181" fontId="71" fillId="0" borderId="50" xfId="2" applyNumberFormat="1" applyFont="1" applyFill="1" applyBorder="1" applyAlignment="1">
      <alignment horizontal="center" vertical="center"/>
    </xf>
    <xf numFmtId="185" fontId="63" fillId="0" borderId="6" xfId="2" applyNumberFormat="1" applyFont="1" applyFill="1" applyBorder="1" applyAlignment="1" applyProtection="1">
      <alignment horizontal="right" vertical="center"/>
    </xf>
    <xf numFmtId="185" fontId="63" fillId="0" borderId="74" xfId="2" applyNumberFormat="1" applyFont="1" applyFill="1" applyBorder="1" applyAlignment="1" applyProtection="1">
      <alignment horizontal="right" vertical="center"/>
    </xf>
    <xf numFmtId="0" fontId="71" fillId="0" borderId="46" xfId="2" applyFont="1" applyFill="1" applyBorder="1" applyAlignment="1">
      <alignment horizontal="center" vertical="center"/>
    </xf>
    <xf numFmtId="0" fontId="71" fillId="0" borderId="54" xfId="2" applyFont="1" applyFill="1" applyBorder="1" applyAlignment="1">
      <alignment horizontal="center" vertical="center"/>
    </xf>
    <xf numFmtId="0" fontId="71" fillId="21" borderId="46" xfId="2" applyFont="1" applyFill="1" applyBorder="1" applyAlignment="1">
      <alignment horizontal="center" vertical="center" wrapText="1"/>
    </xf>
    <xf numFmtId="0" fontId="71" fillId="21" borderId="47" xfId="2" applyFont="1" applyFill="1" applyBorder="1" applyAlignment="1">
      <alignment horizontal="center" vertical="center" wrapText="1"/>
    </xf>
    <xf numFmtId="0" fontId="71" fillId="21" borderId="48" xfId="2" applyFont="1" applyFill="1" applyBorder="1" applyAlignment="1">
      <alignment horizontal="center" vertical="center" wrapText="1"/>
    </xf>
    <xf numFmtId="0" fontId="71" fillId="21" borderId="54" xfId="2" applyFont="1" applyFill="1" applyBorder="1" applyAlignment="1">
      <alignment horizontal="center" vertical="center" wrapText="1"/>
    </xf>
    <xf numFmtId="0" fontId="71" fillId="21" borderId="55" xfId="2" applyFont="1" applyFill="1" applyBorder="1" applyAlignment="1">
      <alignment horizontal="center" vertical="center" wrapText="1"/>
    </xf>
    <xf numFmtId="0" fontId="71" fillId="21" borderId="56" xfId="2" applyFont="1" applyFill="1" applyBorder="1" applyAlignment="1">
      <alignment horizontal="center" vertical="center" wrapText="1"/>
    </xf>
    <xf numFmtId="0" fontId="59" fillId="0" borderId="0" xfId="2" applyFont="1" applyFill="1" applyAlignment="1">
      <alignment horizontal="center" vertical="center"/>
    </xf>
    <xf numFmtId="0" fontId="73" fillId="0" borderId="3" xfId="2" applyFont="1" applyFill="1" applyBorder="1" applyAlignment="1" applyProtection="1">
      <alignment horizontal="center" vertical="center" shrinkToFit="1"/>
    </xf>
    <xf numFmtId="0" fontId="63" fillId="0" borderId="1" xfId="2" applyFont="1" applyFill="1" applyBorder="1" applyAlignment="1" applyProtection="1">
      <alignment horizontal="center" vertical="center"/>
    </xf>
    <xf numFmtId="0" fontId="63" fillId="0" borderId="50" xfId="2" applyFont="1" applyFill="1" applyBorder="1" applyAlignment="1" applyProtection="1">
      <alignment horizontal="center" vertical="center"/>
    </xf>
    <xf numFmtId="0" fontId="79" fillId="21" borderId="1" xfId="2" applyFont="1" applyFill="1" applyBorder="1" applyAlignment="1">
      <alignment horizontal="center" vertical="center" wrapText="1"/>
    </xf>
    <xf numFmtId="0" fontId="63" fillId="0" borderId="2" xfId="2" applyFont="1" applyFill="1" applyBorder="1" applyAlignment="1">
      <alignment horizontal="center" vertical="center"/>
    </xf>
    <xf numFmtId="0" fontId="63" fillId="0" borderId="49" xfId="2" applyFont="1" applyFill="1" applyBorder="1" applyAlignment="1">
      <alignment horizontal="center" vertical="center"/>
    </xf>
    <xf numFmtId="186" fontId="63" fillId="0" borderId="47" xfId="2" applyNumberFormat="1" applyFont="1" applyFill="1" applyBorder="1" applyAlignment="1" applyProtection="1">
      <alignment horizontal="right" vertical="center"/>
    </xf>
    <xf numFmtId="186" fontId="63" fillId="0" borderId="48" xfId="2" applyNumberFormat="1" applyFont="1" applyFill="1" applyBorder="1" applyAlignment="1" applyProtection="1">
      <alignment horizontal="right" vertical="center"/>
    </xf>
    <xf numFmtId="0" fontId="71" fillId="0" borderId="47" xfId="2" applyFont="1" applyFill="1" applyBorder="1" applyAlignment="1">
      <alignment horizontal="center" vertical="center" wrapText="1"/>
    </xf>
    <xf numFmtId="186" fontId="63" fillId="0" borderId="39" xfId="2" applyNumberFormat="1" applyFont="1" applyFill="1" applyBorder="1" applyAlignment="1" applyProtection="1">
      <alignment horizontal="right" vertical="center"/>
    </xf>
    <xf numFmtId="186" fontId="63" fillId="0" borderId="62" xfId="2" applyNumberFormat="1" applyFont="1" applyFill="1" applyBorder="1" applyAlignment="1" applyProtection="1">
      <alignment horizontal="right" vertical="center"/>
    </xf>
    <xf numFmtId="0" fontId="71" fillId="0" borderId="39" xfId="2" applyFont="1" applyFill="1" applyBorder="1" applyAlignment="1">
      <alignment horizontal="center" vertical="center" wrapText="1"/>
    </xf>
    <xf numFmtId="0" fontId="71" fillId="0" borderId="62" xfId="2" applyFont="1" applyFill="1" applyBorder="1" applyAlignment="1">
      <alignment horizontal="center" vertical="center"/>
    </xf>
    <xf numFmtId="0" fontId="71" fillId="0" borderId="49" xfId="2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 wrapText="1"/>
    </xf>
    <xf numFmtId="0" fontId="73" fillId="0" borderId="68" xfId="2" applyFont="1" applyFill="1" applyBorder="1" applyAlignment="1" applyProtection="1">
      <alignment horizontal="center" vertical="center" shrinkToFit="1"/>
    </xf>
    <xf numFmtId="0" fontId="63" fillId="0" borderId="70" xfId="2" applyFont="1" applyFill="1" applyBorder="1" applyAlignment="1" applyProtection="1">
      <alignment horizontal="center" vertical="center"/>
    </xf>
    <xf numFmtId="0" fontId="63" fillId="0" borderId="69" xfId="2" applyFont="1" applyFill="1" applyBorder="1" applyAlignment="1" applyProtection="1">
      <alignment horizontal="center" vertical="center"/>
    </xf>
    <xf numFmtId="0" fontId="71" fillId="21" borderId="1" xfId="2" applyFont="1" applyFill="1" applyBorder="1" applyAlignment="1">
      <alignment horizontal="center" vertical="center"/>
    </xf>
    <xf numFmtId="0" fontId="73" fillId="0" borderId="52" xfId="2" applyFont="1" applyFill="1" applyBorder="1" applyAlignment="1" applyProtection="1">
      <alignment horizontal="center" vertical="center" shrinkToFit="1"/>
    </xf>
    <xf numFmtId="0" fontId="63" fillId="0" borderId="55" xfId="2" applyFont="1" applyFill="1" applyBorder="1" applyAlignment="1" applyProtection="1">
      <alignment horizontal="center" vertical="center"/>
    </xf>
    <xf numFmtId="0" fontId="63" fillId="0" borderId="56" xfId="2" applyFont="1" applyFill="1" applyBorder="1" applyAlignment="1" applyProtection="1">
      <alignment horizontal="center" vertical="center"/>
    </xf>
    <xf numFmtId="185" fontId="63" fillId="0" borderId="1" xfId="2" applyNumberFormat="1" applyFont="1" applyFill="1" applyBorder="1" applyAlignment="1" applyProtection="1">
      <alignment horizontal="right" vertical="center"/>
    </xf>
    <xf numFmtId="185" fontId="63" fillId="0" borderId="50" xfId="2" applyNumberFormat="1" applyFont="1" applyFill="1" applyBorder="1" applyAlignment="1" applyProtection="1">
      <alignment horizontal="right" vertical="center"/>
    </xf>
    <xf numFmtId="0" fontId="71" fillId="0" borderId="3" xfId="2" applyFont="1" applyFill="1" applyBorder="1" applyAlignment="1">
      <alignment horizontal="center" vertical="center"/>
    </xf>
    <xf numFmtId="0" fontId="71" fillId="0" borderId="59" xfId="2" applyFont="1" applyFill="1" applyBorder="1" applyAlignment="1">
      <alignment horizontal="center" vertical="center"/>
    </xf>
    <xf numFmtId="0" fontId="59" fillId="20" borderId="1" xfId="2" applyFont="1" applyFill="1" applyBorder="1" applyAlignment="1" applyProtection="1">
      <alignment horizontal="center" vertical="center" shrinkToFit="1"/>
    </xf>
    <xf numFmtId="0" fontId="57" fillId="20" borderId="3" xfId="2" applyFont="1" applyFill="1" applyBorder="1" applyAlignment="1" applyProtection="1">
      <alignment horizontal="center" vertical="center" wrapText="1" shrinkToFit="1"/>
    </xf>
    <xf numFmtId="0" fontId="63" fillId="20" borderId="1" xfId="2" applyFont="1" applyFill="1" applyBorder="1" applyAlignment="1" applyProtection="1">
      <alignment horizontal="center" vertical="center"/>
    </xf>
    <xf numFmtId="0" fontId="63" fillId="20" borderId="50" xfId="2" applyFont="1" applyFill="1" applyBorder="1" applyAlignment="1" applyProtection="1">
      <alignment horizontal="center" vertical="center"/>
    </xf>
    <xf numFmtId="0" fontId="71" fillId="22" borderId="49" xfId="2" applyFont="1" applyFill="1" applyBorder="1" applyAlignment="1">
      <alignment horizontal="center" vertical="center"/>
    </xf>
    <xf numFmtId="0" fontId="73" fillId="20" borderId="3" xfId="2" applyFont="1" applyFill="1" applyBorder="1" applyAlignment="1" applyProtection="1">
      <alignment horizontal="center" vertical="center" shrinkToFit="1"/>
    </xf>
    <xf numFmtId="0" fontId="79" fillId="22" borderId="1" xfId="2" applyFont="1" applyFill="1" applyBorder="1" applyAlignment="1">
      <alignment horizontal="center" vertical="center" wrapText="1"/>
    </xf>
    <xf numFmtId="0" fontId="71" fillId="22" borderId="50" xfId="2" applyFont="1" applyFill="1" applyBorder="1" applyAlignment="1">
      <alignment horizontal="center" vertical="center" wrapText="1"/>
    </xf>
    <xf numFmtId="0" fontId="73" fillId="20" borderId="37" xfId="2" applyFont="1" applyFill="1" applyBorder="1" applyAlignment="1" applyProtection="1">
      <alignment horizontal="center" vertical="center" shrinkToFit="1"/>
    </xf>
    <xf numFmtId="0" fontId="63" fillId="20" borderId="51" xfId="2" applyFont="1" applyFill="1" applyBorder="1" applyAlignment="1" applyProtection="1">
      <alignment horizontal="center" vertical="center"/>
    </xf>
    <xf numFmtId="0" fontId="63" fillId="20" borderId="79" xfId="2" applyFont="1" applyFill="1" applyBorder="1" applyAlignment="1" applyProtection="1">
      <alignment horizontal="center" vertical="center"/>
    </xf>
    <xf numFmtId="0" fontId="71" fillId="22" borderId="1" xfId="2" applyFont="1" applyFill="1" applyBorder="1" applyAlignment="1">
      <alignment horizontal="center" vertical="center" wrapText="1"/>
    </xf>
    <xf numFmtId="0" fontId="73" fillId="20" borderId="52" xfId="2" applyFont="1" applyFill="1" applyBorder="1" applyAlignment="1" applyProtection="1">
      <alignment horizontal="center" vertical="center" shrinkToFit="1"/>
    </xf>
    <xf numFmtId="0" fontId="63" fillId="20" borderId="55" xfId="2" applyFont="1" applyFill="1" applyBorder="1" applyAlignment="1" applyProtection="1">
      <alignment horizontal="center" vertical="center"/>
    </xf>
    <xf numFmtId="0" fontId="63" fillId="20" borderId="56" xfId="2" applyFont="1" applyFill="1" applyBorder="1" applyAlignment="1" applyProtection="1">
      <alignment horizontal="center" vertical="center"/>
    </xf>
    <xf numFmtId="0" fontId="71" fillId="0" borderId="46" xfId="2" applyFont="1" applyFill="1" applyBorder="1" applyAlignment="1">
      <alignment horizontal="center" vertical="center" shrinkToFit="1"/>
    </xf>
    <xf numFmtId="0" fontId="71" fillId="0" borderId="47" xfId="2" applyFont="1" applyFill="1" applyBorder="1" applyAlignment="1">
      <alignment horizontal="center" vertical="center" shrinkToFit="1"/>
    </xf>
    <xf numFmtId="0" fontId="71" fillId="0" borderId="74" xfId="2" applyFont="1" applyFill="1" applyBorder="1" applyAlignment="1">
      <alignment horizontal="center" vertical="center" shrinkToFit="1"/>
    </xf>
    <xf numFmtId="0" fontId="73" fillId="0" borderId="40" xfId="2" applyFont="1" applyFill="1" applyBorder="1" applyAlignment="1" applyProtection="1">
      <alignment horizontal="center" vertical="center" shrinkToFit="1"/>
    </xf>
    <xf numFmtId="0" fontId="71" fillId="0" borderId="61" xfId="2" applyFont="1" applyFill="1" applyBorder="1" applyAlignment="1">
      <alignment horizontal="center" vertical="center" shrinkToFit="1"/>
    </xf>
    <xf numFmtId="0" fontId="71" fillId="0" borderId="39" xfId="2" applyFont="1" applyFill="1" applyBorder="1" applyAlignment="1">
      <alignment horizontal="center" vertical="center" shrinkToFit="1"/>
    </xf>
    <xf numFmtId="0" fontId="71" fillId="0" borderId="56" xfId="2" applyFont="1" applyFill="1" applyBorder="1" applyAlignment="1">
      <alignment horizontal="center" vertical="center" shrinkToFit="1"/>
    </xf>
    <xf numFmtId="0" fontId="71" fillId="0" borderId="46" xfId="2" applyFont="1" applyFill="1" applyBorder="1" applyAlignment="1">
      <alignment horizontal="center" vertical="center" wrapText="1" shrinkToFit="1"/>
    </xf>
    <xf numFmtId="0" fontId="71" fillId="0" borderId="74" xfId="2" applyFont="1" applyFill="1" applyBorder="1" applyAlignment="1">
      <alignment horizontal="center" vertical="center" wrapText="1" shrinkToFit="1"/>
    </xf>
    <xf numFmtId="0" fontId="57" fillId="0" borderId="80" xfId="2" applyFont="1" applyFill="1" applyBorder="1" applyAlignment="1" applyProtection="1">
      <alignment horizontal="center" vertical="center" shrinkToFit="1"/>
    </xf>
    <xf numFmtId="0" fontId="73" fillId="0" borderId="80" xfId="2" applyFont="1" applyFill="1" applyBorder="1" applyAlignment="1" applyProtection="1">
      <alignment horizontal="center" vertical="center" shrinkToFit="1"/>
    </xf>
    <xf numFmtId="178" fontId="63" fillId="0" borderId="23" xfId="2" applyNumberFormat="1" applyFont="1" applyFill="1" applyBorder="1" applyAlignment="1" applyProtection="1">
      <alignment horizontal="right" vertical="center"/>
    </xf>
    <xf numFmtId="178" fontId="63" fillId="0" borderId="24" xfId="2" applyNumberFormat="1" applyFont="1" applyFill="1" applyBorder="1" applyAlignment="1" applyProtection="1">
      <alignment horizontal="right" vertical="center"/>
    </xf>
    <xf numFmtId="0" fontId="71" fillId="0" borderId="82" xfId="2" applyFont="1" applyFill="1" applyBorder="1" applyAlignment="1">
      <alignment horizontal="center" vertical="center" shrinkToFit="1"/>
    </xf>
    <xf numFmtId="0" fontId="71" fillId="0" borderId="83" xfId="2" applyFont="1" applyFill="1" applyBorder="1" applyAlignment="1">
      <alignment horizontal="center" vertical="center" shrinkToFit="1"/>
    </xf>
    <xf numFmtId="0" fontId="71" fillId="0" borderId="24" xfId="2" applyFont="1" applyFill="1" applyBorder="1" applyAlignment="1">
      <alignment horizontal="center" vertical="center" wrapText="1" shrinkToFit="1"/>
    </xf>
    <xf numFmtId="0" fontId="59" fillId="0" borderId="0" xfId="2" applyFont="1" applyFill="1" applyBorder="1" applyAlignment="1" applyProtection="1">
      <alignment vertical="center"/>
    </xf>
    <xf numFmtId="0" fontId="59" fillId="0" borderId="0" xfId="2" applyFont="1" applyFill="1" applyBorder="1" applyAlignment="1">
      <alignment vertical="center"/>
    </xf>
    <xf numFmtId="0" fontId="59" fillId="0" borderId="15" xfId="2" applyFont="1" applyFill="1" applyBorder="1" applyAlignment="1">
      <alignment vertical="center"/>
    </xf>
    <xf numFmtId="0" fontId="59" fillId="0" borderId="0" xfId="2" applyFont="1" applyFill="1" applyBorder="1" applyAlignment="1" applyProtection="1"/>
    <xf numFmtId="0" fontId="59" fillId="0" borderId="0" xfId="2" applyFont="1" applyFill="1" applyBorder="1" applyAlignment="1"/>
    <xf numFmtId="0" fontId="4" fillId="8" borderId="0" xfId="0" applyNumberFormat="1" applyFont="1" applyFill="1" applyBorder="1" applyAlignment="1">
      <alignment vertical="center" shrinkToFit="1"/>
    </xf>
    <xf numFmtId="0" fontId="33" fillId="8" borderId="0" xfId="0" applyFont="1" applyFill="1" applyBorder="1" applyAlignment="1">
      <alignment vertical="center" shrinkToFit="1"/>
    </xf>
    <xf numFmtId="0" fontId="36" fillId="8" borderId="0" xfId="0" applyFont="1" applyFill="1" applyBorder="1" applyAlignment="1">
      <alignment vertical="center"/>
    </xf>
    <xf numFmtId="0" fontId="37" fillId="8" borderId="0" xfId="0" applyFont="1" applyFill="1" applyBorder="1" applyAlignment="1">
      <alignment vertical="center" shrinkToFit="1"/>
    </xf>
    <xf numFmtId="0" fontId="2" fillId="8" borderId="0" xfId="0" applyFont="1" applyFill="1" applyBorder="1" applyAlignment="1">
      <alignment vertical="center"/>
    </xf>
    <xf numFmtId="0" fontId="37" fillId="8" borderId="0" xfId="0" applyFont="1" applyFill="1" applyBorder="1" applyAlignment="1">
      <alignment vertical="center"/>
    </xf>
    <xf numFmtId="178" fontId="63" fillId="0" borderId="90" xfId="2" applyNumberFormat="1" applyFont="1" applyFill="1" applyBorder="1" applyAlignment="1" applyProtection="1">
      <alignment horizontal="right" vertical="center"/>
      <protection locked="0"/>
    </xf>
    <xf numFmtId="178" fontId="63" fillId="0" borderId="43" xfId="2" applyNumberFormat="1" applyFont="1" applyFill="1" applyBorder="1" applyAlignment="1" applyProtection="1">
      <alignment horizontal="right" vertical="center"/>
      <protection locked="0"/>
    </xf>
    <xf numFmtId="0" fontId="63" fillId="20" borderId="77" xfId="2" applyFont="1" applyFill="1" applyBorder="1" applyAlignment="1" applyProtection="1">
      <alignment horizontal="center" vertical="center"/>
      <protection locked="0"/>
    </xf>
    <xf numFmtId="0" fontId="63" fillId="20" borderId="3" xfId="2" applyFont="1" applyFill="1" applyBorder="1" applyAlignment="1" applyProtection="1">
      <alignment horizontal="center" vertical="center"/>
      <protection locked="0"/>
    </xf>
    <xf numFmtId="0" fontId="57" fillId="0" borderId="84" xfId="2" applyFont="1" applyFill="1" applyBorder="1" applyAlignment="1" applyProtection="1">
      <alignment horizontal="center" vertical="center"/>
    </xf>
    <xf numFmtId="0" fontId="57" fillId="0" borderId="87" xfId="2" applyFont="1" applyFill="1" applyBorder="1" applyAlignment="1" applyProtection="1">
      <alignment horizontal="center" vertical="center" wrapText="1"/>
    </xf>
    <xf numFmtId="0" fontId="70" fillId="0" borderId="76" xfId="2" applyFont="1" applyFill="1" applyBorder="1" applyAlignment="1" applyProtection="1">
      <alignment horizontal="left" vertical="center"/>
    </xf>
    <xf numFmtId="0" fontId="70" fillId="0" borderId="44" xfId="2" applyFont="1" applyFill="1" applyBorder="1" applyAlignment="1" applyProtection="1">
      <alignment horizontal="left" vertical="center"/>
    </xf>
    <xf numFmtId="0" fontId="70" fillId="0" borderId="53" xfId="2" applyFont="1" applyFill="1" applyBorder="1" applyAlignment="1" applyProtection="1">
      <alignment horizontal="left" vertical="center"/>
    </xf>
    <xf numFmtId="0" fontId="70" fillId="0" borderId="75" xfId="2" applyFont="1" applyFill="1" applyBorder="1" applyAlignment="1" applyProtection="1">
      <alignment horizontal="center" vertical="center"/>
    </xf>
    <xf numFmtId="0" fontId="70" fillId="0" borderId="91" xfId="2" applyFont="1" applyFill="1" applyBorder="1" applyAlignment="1" applyProtection="1">
      <alignment horizontal="left" vertical="center"/>
    </xf>
    <xf numFmtId="0" fontId="70" fillId="0" borderId="75" xfId="2" applyFont="1" applyFill="1" applyBorder="1" applyAlignment="1" applyProtection="1">
      <alignment horizontal="left" vertical="center"/>
    </xf>
    <xf numFmtId="0" fontId="78" fillId="21" borderId="75" xfId="2" applyFont="1" applyFill="1" applyBorder="1" applyAlignment="1" applyProtection="1">
      <alignment horizontal="right" vertical="center" shrinkToFit="1"/>
    </xf>
    <xf numFmtId="0" fontId="78" fillId="20" borderId="44" xfId="2" applyFont="1" applyFill="1" applyBorder="1" applyAlignment="1" applyProtection="1">
      <alignment horizontal="center" vertical="center" wrapText="1"/>
    </xf>
    <xf numFmtId="0" fontId="78" fillId="21" borderId="91" xfId="2" applyFont="1" applyFill="1" applyBorder="1" applyAlignment="1" applyProtection="1">
      <alignment horizontal="right" vertical="center" shrinkToFit="1"/>
    </xf>
    <xf numFmtId="0" fontId="78" fillId="21" borderId="53" xfId="2" applyFont="1" applyFill="1" applyBorder="1" applyAlignment="1" applyProtection="1">
      <alignment horizontal="right" vertical="center" shrinkToFit="1"/>
    </xf>
    <xf numFmtId="0" fontId="70" fillId="0" borderId="75" xfId="2" applyFont="1" applyFill="1" applyBorder="1" applyAlignment="1" applyProtection="1">
      <alignment horizontal="left" vertical="center"/>
      <protection locked="0"/>
    </xf>
    <xf numFmtId="0" fontId="78" fillId="21" borderId="0" xfId="2" applyFont="1" applyFill="1" applyBorder="1" applyAlignment="1" applyProtection="1">
      <alignment horizontal="right" vertical="center" shrinkToFit="1"/>
    </xf>
    <xf numFmtId="183" fontId="66" fillId="0" borderId="84" xfId="2" applyNumberFormat="1" applyFont="1" applyBorder="1" applyAlignment="1" applyProtection="1">
      <alignment horizontal="center" vertical="center"/>
    </xf>
    <xf numFmtId="184" fontId="68" fillId="0" borderId="87" xfId="2" applyNumberFormat="1" applyFont="1" applyFill="1" applyBorder="1" applyAlignment="1" applyProtection="1">
      <alignment horizontal="center" vertical="center"/>
    </xf>
    <xf numFmtId="178" fontId="63" fillId="0" borderId="92" xfId="2" applyNumberFormat="1" applyFont="1" applyFill="1" applyBorder="1" applyAlignment="1" applyProtection="1">
      <alignment horizontal="right" vertical="center"/>
    </xf>
    <xf numFmtId="178" fontId="63" fillId="0" borderId="90" xfId="2" applyNumberFormat="1" applyFont="1" applyFill="1" applyBorder="1" applyAlignment="1" applyProtection="1">
      <alignment horizontal="right" vertical="center"/>
    </xf>
    <xf numFmtId="178" fontId="63" fillId="0" borderId="93" xfId="2" applyNumberFormat="1" applyFont="1" applyFill="1" applyBorder="1" applyAlignment="1" applyProtection="1">
      <alignment horizontal="right" vertical="center"/>
    </xf>
    <xf numFmtId="176" fontId="63" fillId="0" borderId="93" xfId="2" applyNumberFormat="1" applyFont="1" applyFill="1" applyBorder="1" applyAlignment="1" applyProtection="1">
      <alignment horizontal="right" vertical="center"/>
    </xf>
    <xf numFmtId="178" fontId="63" fillId="20" borderId="77" xfId="2" applyNumberFormat="1" applyFont="1" applyFill="1" applyBorder="1" applyAlignment="1" applyProtection="1">
      <alignment horizontal="right" vertical="center"/>
    </xf>
    <xf numFmtId="185" fontId="63" fillId="0" borderId="90" xfId="2" applyNumberFormat="1" applyFont="1" applyFill="1" applyBorder="1" applyAlignment="1" applyProtection="1">
      <alignment horizontal="right" vertical="center"/>
    </xf>
    <xf numFmtId="185" fontId="63" fillId="0" borderId="94" xfId="2" applyNumberFormat="1" applyFont="1" applyFill="1" applyBorder="1" applyAlignment="1" applyProtection="1">
      <alignment horizontal="right" vertical="center"/>
    </xf>
    <xf numFmtId="185" fontId="63" fillId="0" borderId="93" xfId="2" applyNumberFormat="1" applyFont="1" applyFill="1" applyBorder="1" applyAlignment="1" applyProtection="1">
      <alignment horizontal="right" vertical="center"/>
    </xf>
    <xf numFmtId="178" fontId="63" fillId="0" borderId="77" xfId="2" applyNumberFormat="1" applyFont="1" applyFill="1" applyBorder="1" applyAlignment="1" applyProtection="1">
      <alignment horizontal="right" vertical="center"/>
    </xf>
    <xf numFmtId="185" fontId="63" fillId="0" borderId="95" xfId="2" applyNumberFormat="1" applyFont="1" applyFill="1" applyBorder="1" applyAlignment="1" applyProtection="1">
      <alignment horizontal="right" vertical="center"/>
    </xf>
    <xf numFmtId="0" fontId="63" fillId="0" borderId="77" xfId="2" applyFont="1" applyFill="1" applyBorder="1" applyAlignment="1" applyProtection="1">
      <alignment horizontal="center" vertical="center"/>
    </xf>
    <xf numFmtId="186" fontId="63" fillId="0" borderId="90" xfId="2" applyNumberFormat="1" applyFont="1" applyFill="1" applyBorder="1" applyAlignment="1" applyProtection="1">
      <alignment horizontal="right" vertical="center"/>
    </xf>
    <xf numFmtId="186" fontId="63" fillId="0" borderId="92" xfId="2" applyNumberFormat="1" applyFont="1" applyFill="1" applyBorder="1" applyAlignment="1" applyProtection="1">
      <alignment horizontal="right" vertical="center"/>
    </xf>
    <xf numFmtId="0" fontId="63" fillId="0" borderId="94" xfId="2" applyFont="1" applyFill="1" applyBorder="1" applyAlignment="1" applyProtection="1">
      <alignment horizontal="center" vertical="center"/>
    </xf>
    <xf numFmtId="0" fontId="63" fillId="0" borderId="93" xfId="2" applyFont="1" applyFill="1" applyBorder="1" applyAlignment="1" applyProtection="1">
      <alignment horizontal="center" vertical="center"/>
    </xf>
    <xf numFmtId="185" fontId="63" fillId="0" borderId="77" xfId="2" applyNumberFormat="1" applyFont="1" applyFill="1" applyBorder="1" applyAlignment="1" applyProtection="1">
      <alignment horizontal="right" vertical="center"/>
    </xf>
    <xf numFmtId="0" fontId="63" fillId="20" borderId="77" xfId="2" applyFont="1" applyFill="1" applyBorder="1" applyAlignment="1" applyProtection="1">
      <alignment horizontal="center" vertical="center"/>
    </xf>
    <xf numFmtId="0" fontId="63" fillId="20" borderId="10" xfId="2" applyFont="1" applyFill="1" applyBorder="1" applyAlignment="1" applyProtection="1">
      <alignment horizontal="center" vertical="center"/>
    </xf>
    <xf numFmtId="0" fontId="63" fillId="20" borderId="93" xfId="2" applyFont="1" applyFill="1" applyBorder="1" applyAlignment="1" applyProtection="1">
      <alignment horizontal="center" vertical="center"/>
    </xf>
    <xf numFmtId="178" fontId="63" fillId="0" borderId="96" xfId="2" applyNumberFormat="1" applyFont="1" applyFill="1" applyBorder="1" applyAlignment="1" applyProtection="1">
      <alignment horizontal="right" vertical="center"/>
    </xf>
    <xf numFmtId="0" fontId="70" fillId="0" borderId="4" xfId="2" applyFont="1" applyFill="1" applyBorder="1" applyAlignment="1" applyProtection="1">
      <alignment horizontal="left" vertical="center" wrapText="1"/>
    </xf>
    <xf numFmtId="0" fontId="70" fillId="0" borderId="26" xfId="2" applyFont="1" applyFill="1" applyBorder="1" applyAlignment="1" applyProtection="1">
      <alignment horizontal="left" vertical="center" wrapText="1"/>
    </xf>
    <xf numFmtId="0" fontId="71" fillId="22" borderId="3" xfId="2" applyFont="1" applyFill="1" applyBorder="1" applyAlignment="1">
      <alignment horizontal="center" vertical="center" wrapText="1"/>
    </xf>
    <xf numFmtId="0" fontId="71" fillId="22" borderId="59" xfId="2" applyFont="1" applyFill="1" applyBorder="1" applyAlignment="1">
      <alignment horizontal="center" vertical="center"/>
    </xf>
    <xf numFmtId="0" fontId="59" fillId="20" borderId="6" xfId="2" applyFont="1" applyFill="1" applyBorder="1" applyAlignment="1" applyProtection="1">
      <alignment horizontal="center" vertical="center" textRotation="255" wrapText="1"/>
    </xf>
    <xf numFmtId="0" fontId="59" fillId="20" borderId="51" xfId="2" applyFont="1" applyFill="1" applyBorder="1" applyAlignment="1" applyProtection="1">
      <alignment horizontal="center" vertical="center" textRotation="255" wrapText="1"/>
    </xf>
    <xf numFmtId="0" fontId="59" fillId="20" borderId="39" xfId="2" applyFont="1" applyFill="1" applyBorder="1" applyAlignment="1" applyProtection="1">
      <alignment horizontal="center" vertical="center" textRotation="255" wrapText="1"/>
    </xf>
    <xf numFmtId="0" fontId="57" fillId="20" borderId="63" xfId="2" applyFont="1" applyFill="1" applyBorder="1" applyAlignment="1" applyProtection="1">
      <alignment horizontal="center" vertical="center" textRotation="255" shrinkToFit="1"/>
    </xf>
    <xf numFmtId="0" fontId="57" fillId="20" borderId="37" xfId="2" applyFont="1" applyFill="1" applyBorder="1" applyAlignment="1" applyProtection="1">
      <alignment horizontal="center" vertical="center" textRotation="255" shrinkToFit="1"/>
    </xf>
    <xf numFmtId="0" fontId="57" fillId="20" borderId="40" xfId="2" applyFont="1" applyFill="1" applyBorder="1" applyAlignment="1" applyProtection="1">
      <alignment horizontal="center" vertical="center" textRotation="255" shrinkToFit="1"/>
    </xf>
    <xf numFmtId="0" fontId="57" fillId="20" borderId="3" xfId="2" applyFont="1" applyFill="1" applyBorder="1" applyAlignment="1" applyProtection="1">
      <alignment horizontal="center" vertical="center" wrapText="1"/>
    </xf>
    <xf numFmtId="0" fontId="57" fillId="20" borderId="75" xfId="2" applyFont="1" applyFill="1" applyBorder="1" applyAlignment="1" applyProtection="1">
      <alignment horizontal="center" vertical="center"/>
    </xf>
    <xf numFmtId="0" fontId="57" fillId="20" borderId="2" xfId="2" applyFont="1" applyFill="1" applyBorder="1" applyAlignment="1" applyProtection="1">
      <alignment horizontal="center" vertical="center"/>
    </xf>
    <xf numFmtId="0" fontId="57" fillId="20" borderId="37" xfId="2" applyFont="1" applyFill="1" applyBorder="1" applyAlignment="1" applyProtection="1">
      <alignment horizontal="center" vertical="center"/>
    </xf>
    <xf numFmtId="0" fontId="57" fillId="20" borderId="0" xfId="2" applyFont="1" applyFill="1" applyBorder="1" applyAlignment="1" applyProtection="1">
      <alignment horizontal="center" vertical="center"/>
    </xf>
    <xf numFmtId="0" fontId="57" fillId="20" borderId="38" xfId="2" applyFont="1" applyFill="1" applyBorder="1" applyAlignment="1" applyProtection="1">
      <alignment horizontal="center" vertical="center"/>
    </xf>
    <xf numFmtId="0" fontId="57" fillId="20" borderId="40" xfId="2" applyFont="1" applyFill="1" applyBorder="1" applyAlignment="1" applyProtection="1">
      <alignment horizontal="center" vertical="center"/>
    </xf>
    <xf numFmtId="0" fontId="57" fillId="20" borderId="76" xfId="2" applyFont="1" applyFill="1" applyBorder="1" applyAlignment="1" applyProtection="1">
      <alignment horizontal="center" vertical="center"/>
    </xf>
    <xf numFmtId="0" fontId="57" fillId="20" borderId="60" xfId="2" applyFont="1" applyFill="1" applyBorder="1" applyAlignment="1" applyProtection="1">
      <alignment horizontal="center" vertical="center"/>
    </xf>
    <xf numFmtId="0" fontId="59" fillId="0" borderId="63" xfId="2" applyFont="1" applyFill="1" applyBorder="1" applyAlignment="1" applyProtection="1">
      <alignment horizontal="center" vertical="center" wrapText="1"/>
    </xf>
    <xf numFmtId="0" fontId="59" fillId="0" borderId="5" xfId="2" applyFont="1" applyFill="1" applyBorder="1" applyAlignment="1" applyProtection="1">
      <alignment horizontal="center" vertical="center" wrapText="1"/>
    </xf>
    <xf numFmtId="0" fontId="59" fillId="0" borderId="40" xfId="2" applyFont="1" applyFill="1" applyBorder="1" applyAlignment="1" applyProtection="1">
      <alignment horizontal="center" vertical="center" wrapText="1"/>
    </xf>
    <xf numFmtId="0" fontId="59" fillId="0" borderId="60" xfId="2" applyFont="1" applyFill="1" applyBorder="1" applyAlignment="1" applyProtection="1">
      <alignment horizontal="center" vertical="center" wrapText="1"/>
    </xf>
    <xf numFmtId="0" fontId="57" fillId="0" borderId="1" xfId="2" applyFont="1" applyFill="1" applyBorder="1" applyAlignment="1" applyProtection="1">
      <alignment horizontal="center" vertical="center" wrapText="1"/>
    </xf>
    <xf numFmtId="0" fontId="70" fillId="0" borderId="76" xfId="2" applyFont="1" applyFill="1" applyBorder="1" applyAlignment="1" applyProtection="1">
      <alignment horizontal="left" vertical="center" wrapText="1"/>
    </xf>
    <xf numFmtId="0" fontId="80" fillId="0" borderId="63" xfId="2" applyFont="1" applyFill="1" applyBorder="1" applyAlignment="1" applyProtection="1">
      <alignment horizontal="center" vertical="center" wrapText="1"/>
    </xf>
    <xf numFmtId="0" fontId="80" fillId="0" borderId="5" xfId="2" applyFont="1" applyFill="1" applyBorder="1" applyAlignment="1" applyProtection="1">
      <alignment horizontal="center" vertical="center" wrapText="1"/>
    </xf>
    <xf numFmtId="0" fontId="56" fillId="0" borderId="40" xfId="2" applyBorder="1" applyAlignment="1">
      <alignment horizontal="center" vertical="center" wrapText="1"/>
    </xf>
    <xf numFmtId="0" fontId="56" fillId="0" borderId="60" xfId="2" applyBorder="1" applyAlignment="1">
      <alignment horizontal="center" vertical="center" wrapText="1"/>
    </xf>
    <xf numFmtId="0" fontId="57" fillId="0" borderId="1" xfId="2" applyFont="1" applyFill="1" applyBorder="1" applyAlignment="1" applyProtection="1">
      <alignment horizontal="center" vertical="center"/>
      <protection locked="0"/>
    </xf>
    <xf numFmtId="0" fontId="57" fillId="0" borderId="3" xfId="2" applyFont="1" applyFill="1" applyBorder="1" applyAlignment="1" applyProtection="1">
      <alignment horizontal="center" vertical="center"/>
      <protection locked="0"/>
    </xf>
    <xf numFmtId="0" fontId="62" fillId="0" borderId="1" xfId="2" applyFont="1" applyFill="1" applyBorder="1" applyAlignment="1" applyProtection="1">
      <alignment horizontal="center" vertical="center"/>
      <protection locked="0"/>
    </xf>
    <xf numFmtId="0" fontId="62" fillId="0" borderId="3" xfId="2" applyFont="1" applyFill="1" applyBorder="1" applyAlignment="1" applyProtection="1">
      <alignment horizontal="center" vertical="center"/>
      <protection locked="0"/>
    </xf>
    <xf numFmtId="0" fontId="59" fillId="0" borderId="49" xfId="2" applyFont="1" applyFill="1" applyBorder="1" applyAlignment="1" applyProtection="1">
      <alignment horizontal="center" vertical="center" textRotation="255"/>
    </xf>
    <xf numFmtId="0" fontId="59" fillId="0" borderId="30" xfId="2" applyFont="1" applyFill="1" applyBorder="1" applyAlignment="1" applyProtection="1">
      <alignment horizontal="center" vertical="center" textRotation="255"/>
    </xf>
    <xf numFmtId="0" fontId="59" fillId="20" borderId="6" xfId="2" applyFont="1" applyFill="1" applyBorder="1" applyAlignment="1" applyProtection="1">
      <alignment horizontal="center" vertical="center" textRotation="255" shrinkToFit="1"/>
    </xf>
    <xf numFmtId="0" fontId="59" fillId="20" borderId="51" xfId="2" applyFont="1" applyFill="1" applyBorder="1" applyAlignment="1" applyProtection="1">
      <alignment horizontal="center" vertical="center" textRotation="255" shrinkToFit="1"/>
    </xf>
    <xf numFmtId="0" fontId="59" fillId="20" borderId="39" xfId="2" applyFont="1" applyFill="1" applyBorder="1" applyAlignment="1" applyProtection="1">
      <alignment horizontal="center" vertical="center" textRotation="255" shrinkToFit="1"/>
    </xf>
    <xf numFmtId="0" fontId="57" fillId="20" borderId="1" xfId="2" applyFont="1" applyFill="1" applyBorder="1" applyAlignment="1" applyProtection="1">
      <alignment horizontal="center" vertical="center"/>
    </xf>
    <xf numFmtId="0" fontId="57" fillId="20" borderId="3" xfId="2" applyFont="1" applyFill="1" applyBorder="1" applyAlignment="1" applyProtection="1">
      <alignment horizontal="center" vertical="center"/>
    </xf>
    <xf numFmtId="0" fontId="59" fillId="0" borderId="80" xfId="2" applyFont="1" applyFill="1" applyBorder="1" applyAlignment="1" applyProtection="1">
      <alignment horizontal="center" vertical="center" wrapText="1"/>
    </xf>
    <xf numFmtId="0" fontId="59" fillId="0" borderId="27" xfId="2" applyFont="1" applyFill="1" applyBorder="1" applyAlignment="1" applyProtection="1">
      <alignment horizontal="center" vertical="center" wrapText="1"/>
    </xf>
    <xf numFmtId="0" fontId="57" fillId="0" borderId="31" xfId="2" applyFont="1" applyFill="1" applyBorder="1" applyAlignment="1" applyProtection="1">
      <alignment horizontal="center" vertical="center" wrapText="1"/>
    </xf>
    <xf numFmtId="0" fontId="70" fillId="0" borderId="4" xfId="2" applyFont="1" applyFill="1" applyBorder="1" applyAlignment="1" applyProtection="1">
      <alignment horizontal="left" vertical="center"/>
    </xf>
    <xf numFmtId="0" fontId="70" fillId="0" borderId="76" xfId="2" applyFont="1" applyFill="1" applyBorder="1" applyAlignment="1" applyProtection="1">
      <alignment horizontal="left" vertical="center"/>
    </xf>
    <xf numFmtId="0" fontId="57" fillId="0" borderId="52" xfId="2" applyFont="1" applyFill="1" applyBorder="1" applyAlignment="1" applyProtection="1">
      <alignment horizontal="center" vertical="center" wrapText="1"/>
    </xf>
    <xf numFmtId="0" fontId="57" fillId="0" borderId="66" xfId="2" applyFont="1" applyFill="1" applyBorder="1" applyAlignment="1" applyProtection="1">
      <alignment horizontal="center" vertical="center" wrapText="1"/>
    </xf>
    <xf numFmtId="0" fontId="59" fillId="0" borderId="76" xfId="2" applyFont="1" applyFill="1" applyBorder="1" applyAlignment="1">
      <alignment horizontal="center" vertical="center"/>
    </xf>
    <xf numFmtId="0" fontId="57" fillId="0" borderId="1" xfId="2" applyFont="1" applyFill="1" applyBorder="1" applyAlignment="1" applyProtection="1">
      <alignment horizontal="center" vertical="center" textRotation="255"/>
    </xf>
    <xf numFmtId="0" fontId="57" fillId="0" borderId="63" xfId="2" applyFont="1" applyFill="1" applyBorder="1" applyAlignment="1" applyProtection="1">
      <alignment horizontal="center" vertical="center"/>
    </xf>
    <xf numFmtId="0" fontId="57" fillId="0" borderId="4" xfId="2" applyFont="1" applyFill="1" applyBorder="1" applyAlignment="1" applyProtection="1">
      <alignment horizontal="center" vertical="center"/>
    </xf>
    <xf numFmtId="0" fontId="57" fillId="0" borderId="40" xfId="2" applyFont="1" applyFill="1" applyBorder="1" applyAlignment="1" applyProtection="1">
      <alignment horizontal="center" vertical="center"/>
    </xf>
    <xf numFmtId="0" fontId="57" fillId="0" borderId="76" xfId="2" applyFont="1" applyFill="1" applyBorder="1" applyAlignment="1" applyProtection="1">
      <alignment horizontal="center" vertical="center"/>
    </xf>
    <xf numFmtId="0" fontId="57" fillId="0" borderId="47" xfId="2" applyFont="1" applyFill="1" applyBorder="1" applyAlignment="1" applyProtection="1">
      <alignment horizontal="center" vertical="center" wrapText="1"/>
    </xf>
    <xf numFmtId="0" fontId="57" fillId="0" borderId="43" xfId="2" applyFont="1" applyFill="1" applyBorder="1" applyAlignment="1" applyProtection="1">
      <alignment horizontal="center" vertical="center" wrapText="1"/>
    </xf>
    <xf numFmtId="0" fontId="57" fillId="20" borderId="70" xfId="2" applyFont="1" applyFill="1" applyBorder="1" applyAlignment="1" applyProtection="1">
      <alignment horizontal="center" vertical="center"/>
    </xf>
    <xf numFmtId="0" fontId="57" fillId="20" borderId="68" xfId="2" applyFont="1" applyFill="1" applyBorder="1" applyAlignment="1" applyProtection="1">
      <alignment horizontal="center" vertical="center"/>
    </xf>
    <xf numFmtId="0" fontId="57" fillId="20" borderId="55" xfId="2" applyFont="1" applyFill="1" applyBorder="1" applyAlignment="1" applyProtection="1">
      <alignment horizontal="center" vertical="center"/>
    </xf>
    <xf numFmtId="0" fontId="57" fillId="20" borderId="52" xfId="2" applyFont="1" applyFill="1" applyBorder="1" applyAlignment="1" applyProtection="1">
      <alignment horizontal="center" vertical="center"/>
    </xf>
    <xf numFmtId="0" fontId="59" fillId="0" borderId="1" xfId="2" applyFont="1" applyFill="1" applyBorder="1" applyAlignment="1" applyProtection="1">
      <alignment horizontal="center" vertical="center" textRotation="255"/>
    </xf>
    <xf numFmtId="0" fontId="57" fillId="0" borderId="63" xfId="2" applyFont="1" applyFill="1" applyBorder="1" applyAlignment="1" applyProtection="1">
      <alignment horizontal="center" vertical="center" textRotation="255"/>
    </xf>
    <xf numFmtId="0" fontId="57" fillId="0" borderId="40" xfId="2" applyFont="1" applyFill="1" applyBorder="1" applyAlignment="1" applyProtection="1">
      <alignment horizontal="center" vertical="center" textRotation="255"/>
    </xf>
    <xf numFmtId="0" fontId="62" fillId="0" borderId="43" xfId="2" applyFont="1" applyFill="1" applyBorder="1" applyAlignment="1" applyProtection="1">
      <alignment horizontal="left" vertical="center" wrapText="1"/>
      <protection locked="0"/>
    </xf>
    <xf numFmtId="0" fontId="62" fillId="0" borderId="44" xfId="2" applyFont="1" applyFill="1" applyBorder="1" applyAlignment="1" applyProtection="1">
      <alignment horizontal="left" vertical="center"/>
      <protection locked="0"/>
    </xf>
    <xf numFmtId="0" fontId="62" fillId="0" borderId="64" xfId="2" applyFont="1" applyFill="1" applyBorder="1" applyAlignment="1" applyProtection="1">
      <alignment horizontal="left" vertical="center"/>
      <protection locked="0"/>
    </xf>
    <xf numFmtId="0" fontId="62" fillId="0" borderId="52" xfId="2" applyFont="1" applyFill="1" applyBorder="1" applyAlignment="1" applyProtection="1">
      <alignment horizontal="left" vertical="center" wrapText="1"/>
      <protection locked="0"/>
    </xf>
    <xf numFmtId="0" fontId="62" fillId="0" borderId="53" xfId="2" applyFont="1" applyFill="1" applyBorder="1" applyAlignment="1" applyProtection="1">
      <alignment horizontal="left" vertical="center"/>
      <protection locked="0"/>
    </xf>
    <xf numFmtId="0" fontId="62" fillId="0" borderId="66" xfId="2" applyFont="1" applyFill="1" applyBorder="1" applyAlignment="1" applyProtection="1">
      <alignment horizontal="left" vertical="center"/>
      <protection locked="0"/>
    </xf>
    <xf numFmtId="0" fontId="57" fillId="0" borderId="63" xfId="2" applyFont="1" applyFill="1" applyBorder="1" applyAlignment="1" applyProtection="1">
      <alignment horizontal="center" vertical="center" wrapText="1"/>
    </xf>
    <xf numFmtId="0" fontId="57" fillId="0" borderId="4" xfId="2" applyFont="1" applyFill="1" applyBorder="1" applyAlignment="1" applyProtection="1">
      <alignment horizontal="center" vertical="center" wrapText="1"/>
    </xf>
    <xf numFmtId="0" fontId="57" fillId="0" borderId="40" xfId="2" applyFont="1" applyFill="1" applyBorder="1" applyAlignment="1" applyProtection="1">
      <alignment horizontal="center" vertical="center" wrapText="1"/>
    </xf>
    <xf numFmtId="0" fontId="57" fillId="0" borderId="76" xfId="2" applyFont="1" applyFill="1" applyBorder="1" applyAlignment="1" applyProtection="1">
      <alignment horizontal="center" vertical="center" wrapText="1"/>
    </xf>
    <xf numFmtId="0" fontId="57" fillId="0" borderId="64" xfId="2" applyFont="1" applyFill="1" applyBorder="1" applyAlignment="1" applyProtection="1">
      <alignment horizontal="center" vertical="center" wrapText="1"/>
    </xf>
    <xf numFmtId="0" fontId="57" fillId="0" borderId="70" xfId="2" applyFont="1" applyFill="1" applyBorder="1" applyAlignment="1" applyProtection="1">
      <alignment horizontal="center" vertical="center" wrapText="1"/>
    </xf>
    <xf numFmtId="0" fontId="57" fillId="0" borderId="68" xfId="2" applyFont="1" applyFill="1" applyBorder="1" applyAlignment="1" applyProtection="1">
      <alignment horizontal="center" vertical="center" wrapText="1"/>
    </xf>
    <xf numFmtId="0" fontId="57" fillId="0" borderId="55" xfId="2" applyFont="1" applyFill="1" applyBorder="1" applyAlignment="1" applyProtection="1">
      <alignment horizontal="center" vertical="center" wrapText="1"/>
    </xf>
    <xf numFmtId="0" fontId="57" fillId="0" borderId="47" xfId="2" applyFont="1" applyFill="1" applyBorder="1" applyAlignment="1" applyProtection="1">
      <alignment horizontal="center" vertical="center"/>
    </xf>
    <xf numFmtId="0" fontId="57" fillId="0" borderId="43" xfId="2" applyFont="1" applyFill="1" applyBorder="1" applyAlignment="1" applyProtection="1">
      <alignment horizontal="center" vertical="center"/>
    </xf>
    <xf numFmtId="0" fontId="57" fillId="0" borderId="55" xfId="2" applyFont="1" applyFill="1" applyBorder="1" applyAlignment="1" applyProtection="1">
      <alignment horizontal="center" vertical="center"/>
    </xf>
    <xf numFmtId="0" fontId="57" fillId="0" borderId="52" xfId="2" applyFont="1" applyFill="1" applyBorder="1" applyAlignment="1" applyProtection="1">
      <alignment horizontal="center" vertical="center"/>
    </xf>
    <xf numFmtId="0" fontId="57" fillId="0" borderId="1" xfId="2" applyFont="1" applyFill="1" applyBorder="1" applyAlignment="1" applyProtection="1">
      <alignment horizontal="center" vertical="center"/>
    </xf>
    <xf numFmtId="0" fontId="57" fillId="0" borderId="3" xfId="2" applyFont="1" applyFill="1" applyBorder="1" applyAlignment="1" applyProtection="1">
      <alignment horizontal="center" vertical="center"/>
    </xf>
    <xf numFmtId="0" fontId="57" fillId="0" borderId="44" xfId="2" applyFont="1" applyFill="1" applyBorder="1" applyAlignment="1" applyProtection="1">
      <alignment horizontal="center" vertical="center"/>
    </xf>
    <xf numFmtId="0" fontId="57" fillId="0" borderId="53" xfId="2" applyFont="1" applyFill="1" applyBorder="1" applyAlignment="1" applyProtection="1">
      <alignment horizontal="center" vertical="center"/>
    </xf>
    <xf numFmtId="0" fontId="57" fillId="0" borderId="70" xfId="2" applyFont="1" applyFill="1" applyBorder="1" applyAlignment="1" applyProtection="1">
      <alignment horizontal="center" vertical="center"/>
    </xf>
    <xf numFmtId="0" fontId="57" fillId="0" borderId="68" xfId="2" applyFont="1" applyFill="1" applyBorder="1" applyAlignment="1" applyProtection="1">
      <alignment horizontal="center" vertical="center"/>
    </xf>
    <xf numFmtId="0" fontId="75" fillId="0" borderId="0" xfId="2" applyFont="1" applyFill="1" applyBorder="1" applyAlignment="1" applyProtection="1">
      <alignment horizontal="center" vertical="top" wrapText="1"/>
    </xf>
    <xf numFmtId="0" fontId="65" fillId="0" borderId="84" xfId="2" applyFont="1" applyFill="1" applyBorder="1" applyAlignment="1" applyProtection="1">
      <alignment horizontal="center" vertical="center"/>
    </xf>
    <xf numFmtId="0" fontId="65" fillId="0" borderId="85" xfId="2" applyFont="1" applyFill="1" applyBorder="1" applyAlignment="1" applyProtection="1">
      <alignment horizontal="center" vertical="center"/>
    </xf>
    <xf numFmtId="0" fontId="65" fillId="0" borderId="86" xfId="2" applyFont="1" applyFill="1" applyBorder="1" applyAlignment="1" applyProtection="1">
      <alignment horizontal="center" vertical="center"/>
    </xf>
    <xf numFmtId="0" fontId="65" fillId="0" borderId="87" xfId="2" applyFont="1" applyFill="1" applyBorder="1" applyAlignment="1" applyProtection="1">
      <alignment horizontal="center" vertical="center"/>
    </xf>
    <xf numFmtId="0" fontId="65" fillId="0" borderId="88" xfId="2" applyFont="1" applyFill="1" applyBorder="1" applyAlignment="1" applyProtection="1">
      <alignment horizontal="center" vertical="center"/>
    </xf>
    <xf numFmtId="0" fontId="65" fillId="0" borderId="89" xfId="2" applyFont="1" applyFill="1" applyBorder="1" applyAlignment="1" applyProtection="1">
      <alignment horizontal="center" vertical="center"/>
    </xf>
    <xf numFmtId="0" fontId="65" fillId="0" borderId="21" xfId="2" applyFont="1" applyFill="1" applyBorder="1" applyAlignment="1" applyProtection="1">
      <alignment horizontal="center" vertical="center" wrapText="1"/>
    </xf>
    <xf numFmtId="0" fontId="65" fillId="0" borderId="32" xfId="2" applyFont="1" applyFill="1" applyBorder="1" applyAlignment="1" applyProtection="1">
      <alignment horizontal="center" vertical="center" wrapText="1"/>
    </xf>
    <xf numFmtId="0" fontId="59" fillId="0" borderId="36" xfId="2" applyFont="1" applyFill="1" applyBorder="1" applyAlignment="1" applyProtection="1">
      <alignment horizontal="center" vertical="center" textRotation="255"/>
    </xf>
    <xf numFmtId="0" fontId="59" fillId="0" borderId="42" xfId="2" applyFont="1" applyFill="1" applyBorder="1" applyAlignment="1" applyProtection="1">
      <alignment horizontal="center" vertical="center" textRotation="255"/>
    </xf>
    <xf numFmtId="0" fontId="56" fillId="0" borderId="61" xfId="2" applyBorder="1" applyAlignment="1">
      <alignment horizontal="center" vertical="center" textRotation="255"/>
    </xf>
    <xf numFmtId="0" fontId="59" fillId="0" borderId="37" xfId="2" applyFont="1" applyFill="1" applyBorder="1" applyAlignment="1" applyProtection="1">
      <alignment horizontal="center" vertical="center" wrapText="1"/>
    </xf>
    <xf numFmtId="0" fontId="59" fillId="0" borderId="38" xfId="2" applyFont="1" applyFill="1" applyBorder="1" applyAlignment="1" applyProtection="1">
      <alignment horizontal="center" vertical="center" wrapText="1"/>
    </xf>
    <xf numFmtId="0" fontId="57" fillId="0" borderId="39" xfId="2" applyFont="1" applyFill="1" applyBorder="1" applyAlignment="1" applyProtection="1">
      <alignment horizontal="center" vertical="center"/>
    </xf>
    <xf numFmtId="0" fontId="57" fillId="0" borderId="6" xfId="2" applyFont="1" applyFill="1" applyBorder="1" applyAlignment="1" applyProtection="1">
      <alignment horizontal="center" vertical="center" textRotation="255"/>
    </xf>
    <xf numFmtId="0" fontId="57" fillId="0" borderId="51" xfId="2" applyFont="1" applyFill="1" applyBorder="1" applyAlignment="1" applyProtection="1">
      <alignment horizontal="center" vertical="center" textRotation="255"/>
    </xf>
    <xf numFmtId="0" fontId="57" fillId="0" borderId="39" xfId="2" applyFont="1" applyFill="1" applyBorder="1" applyAlignment="1" applyProtection="1">
      <alignment horizontal="center" vertical="center" textRotation="255"/>
    </xf>
    <xf numFmtId="0" fontId="70" fillId="0" borderId="45" xfId="2" applyFont="1" applyFill="1" applyBorder="1" applyAlignment="1" applyProtection="1">
      <alignment horizontal="left" vertical="center" wrapText="1"/>
      <protection locked="0"/>
    </xf>
    <xf numFmtId="0" fontId="70" fillId="0" borderId="81" xfId="2" applyFont="1" applyFill="1" applyBorder="1" applyAlignment="1" applyProtection="1">
      <alignment horizontal="left" vertical="center" wrapText="1"/>
      <protection locked="0"/>
    </xf>
    <xf numFmtId="0" fontId="71" fillId="22" borderId="3" xfId="2" applyFont="1" applyFill="1" applyBorder="1" applyAlignment="1" applyProtection="1">
      <alignment horizontal="center" vertical="center" wrapText="1"/>
      <protection locked="0"/>
    </xf>
    <xf numFmtId="0" fontId="71" fillId="22" borderId="59" xfId="2" applyFont="1" applyFill="1" applyBorder="1" applyAlignment="1" applyProtection="1">
      <alignment horizontal="center" vertical="center"/>
      <protection locked="0"/>
    </xf>
    <xf numFmtId="0" fontId="59" fillId="20" borderId="6" xfId="2" applyFont="1" applyFill="1" applyBorder="1" applyAlignment="1" applyProtection="1">
      <alignment horizontal="center" vertical="center" textRotation="255" wrapText="1"/>
      <protection locked="0"/>
    </xf>
    <xf numFmtId="0" fontId="59" fillId="20" borderId="51" xfId="2" applyFont="1" applyFill="1" applyBorder="1" applyAlignment="1" applyProtection="1">
      <alignment horizontal="center" vertical="center" textRotation="255" wrapText="1"/>
      <protection locked="0"/>
    </xf>
    <xf numFmtId="0" fontId="59" fillId="20" borderId="39" xfId="2" applyFont="1" applyFill="1" applyBorder="1" applyAlignment="1" applyProtection="1">
      <alignment horizontal="center" vertical="center" textRotation="255" wrapText="1"/>
      <protection locked="0"/>
    </xf>
    <xf numFmtId="0" fontId="57" fillId="20" borderId="63" xfId="2" applyFont="1" applyFill="1" applyBorder="1" applyAlignment="1" applyProtection="1">
      <alignment horizontal="center" vertical="center" textRotation="255" shrinkToFit="1"/>
      <protection locked="0"/>
    </xf>
    <xf numFmtId="0" fontId="57" fillId="20" borderId="37" xfId="2" applyFont="1" applyFill="1" applyBorder="1" applyAlignment="1" applyProtection="1">
      <alignment horizontal="center" vertical="center" textRotation="255" shrinkToFit="1"/>
      <protection locked="0"/>
    </xf>
    <xf numFmtId="0" fontId="57" fillId="20" borderId="40" xfId="2" applyFont="1" applyFill="1" applyBorder="1" applyAlignment="1" applyProtection="1">
      <alignment horizontal="center" vertical="center" textRotation="255" shrinkToFit="1"/>
      <protection locked="0"/>
    </xf>
    <xf numFmtId="0" fontId="57" fillId="20" borderId="3" xfId="2" applyFont="1" applyFill="1" applyBorder="1" applyAlignment="1" applyProtection="1">
      <alignment horizontal="center" vertical="center" wrapText="1"/>
      <protection locked="0"/>
    </xf>
    <xf numFmtId="0" fontId="57" fillId="20" borderId="75" xfId="2" applyFont="1" applyFill="1" applyBorder="1" applyAlignment="1" applyProtection="1">
      <alignment horizontal="center" vertical="center"/>
      <protection locked="0"/>
    </xf>
    <xf numFmtId="0" fontId="57" fillId="20" borderId="2" xfId="2" applyFont="1" applyFill="1" applyBorder="1" applyAlignment="1" applyProtection="1">
      <alignment horizontal="center" vertical="center"/>
      <protection locked="0"/>
    </xf>
    <xf numFmtId="0" fontId="57" fillId="20" borderId="37" xfId="2" applyFont="1" applyFill="1" applyBorder="1" applyAlignment="1" applyProtection="1">
      <alignment horizontal="center" vertical="center"/>
      <protection locked="0"/>
    </xf>
    <xf numFmtId="0" fontId="57" fillId="20" borderId="0" xfId="2" applyFont="1" applyFill="1" applyBorder="1" applyAlignment="1" applyProtection="1">
      <alignment horizontal="center" vertical="center"/>
      <protection locked="0"/>
    </xf>
    <xf numFmtId="0" fontId="57" fillId="20" borderId="38" xfId="2" applyFont="1" applyFill="1" applyBorder="1" applyAlignment="1" applyProtection="1">
      <alignment horizontal="center" vertical="center"/>
      <protection locked="0"/>
    </xf>
    <xf numFmtId="0" fontId="57" fillId="20" borderId="40" xfId="2" applyFont="1" applyFill="1" applyBorder="1" applyAlignment="1" applyProtection="1">
      <alignment horizontal="center" vertical="center"/>
      <protection locked="0"/>
    </xf>
    <xf numFmtId="0" fontId="57" fillId="20" borderId="76" xfId="2" applyFont="1" applyFill="1" applyBorder="1" applyAlignment="1" applyProtection="1">
      <alignment horizontal="center" vertical="center"/>
      <protection locked="0"/>
    </xf>
    <xf numFmtId="0" fontId="57" fillId="20" borderId="60" xfId="2" applyFont="1" applyFill="1" applyBorder="1" applyAlignment="1" applyProtection="1">
      <alignment horizontal="center" vertical="center"/>
      <protection locked="0"/>
    </xf>
    <xf numFmtId="0" fontId="57" fillId="0" borderId="63" xfId="2" applyFont="1" applyFill="1" applyBorder="1" applyAlignment="1" applyProtection="1">
      <alignment horizontal="center" vertical="center" wrapText="1"/>
      <protection locked="0"/>
    </xf>
    <xf numFmtId="0" fontId="57" fillId="0" borderId="5" xfId="2" applyFont="1" applyFill="1" applyBorder="1" applyAlignment="1" applyProtection="1">
      <alignment horizontal="center" vertical="center" wrapText="1"/>
      <protection locked="0"/>
    </xf>
    <xf numFmtId="0" fontId="57" fillId="0" borderId="40" xfId="2" applyFont="1" applyFill="1" applyBorder="1" applyAlignment="1" applyProtection="1">
      <alignment horizontal="center" vertical="center" wrapText="1"/>
      <protection locked="0"/>
    </xf>
    <xf numFmtId="0" fontId="57" fillId="0" borderId="60" xfId="2" applyFont="1" applyFill="1" applyBorder="1" applyAlignment="1" applyProtection="1">
      <alignment horizontal="center" vertical="center" wrapText="1"/>
      <protection locked="0"/>
    </xf>
    <xf numFmtId="0" fontId="57" fillId="0" borderId="1" xfId="2" applyFont="1" applyFill="1" applyBorder="1" applyAlignment="1" applyProtection="1">
      <alignment horizontal="center" vertical="center" wrapText="1"/>
      <protection locked="0"/>
    </xf>
    <xf numFmtId="0" fontId="70" fillId="0" borderId="41" xfId="2" applyFont="1" applyFill="1" applyBorder="1" applyAlignment="1" applyProtection="1">
      <alignment horizontal="left" vertical="center" wrapText="1"/>
      <protection locked="0"/>
    </xf>
    <xf numFmtId="0" fontId="80" fillId="0" borderId="63" xfId="2" applyFont="1" applyFill="1" applyBorder="1" applyAlignment="1" applyProtection="1">
      <alignment horizontal="center" vertical="center" wrapText="1"/>
      <protection locked="0"/>
    </xf>
    <xf numFmtId="0" fontId="80" fillId="0" borderId="5" xfId="2" applyFont="1" applyFill="1" applyBorder="1" applyAlignment="1" applyProtection="1">
      <alignment horizontal="center" vertical="center" wrapText="1"/>
      <protection locked="0"/>
    </xf>
    <xf numFmtId="0" fontId="57" fillId="0" borderId="49" xfId="2" applyFont="1" applyFill="1" applyBorder="1" applyAlignment="1" applyProtection="1">
      <alignment horizontal="center" vertical="center" textRotation="255"/>
      <protection locked="0"/>
    </xf>
    <xf numFmtId="0" fontId="57" fillId="0" borderId="30" xfId="2" applyFont="1" applyFill="1" applyBorder="1" applyAlignment="1" applyProtection="1">
      <alignment horizontal="center" vertical="center" textRotation="255"/>
      <protection locked="0"/>
    </xf>
    <xf numFmtId="0" fontId="57" fillId="20" borderId="6" xfId="2" applyFont="1" applyFill="1" applyBorder="1" applyAlignment="1" applyProtection="1">
      <alignment horizontal="center" vertical="center" textRotation="255" shrinkToFit="1"/>
      <protection locked="0"/>
    </xf>
    <xf numFmtId="0" fontId="57" fillId="20" borderId="51" xfId="2" applyFont="1" applyFill="1" applyBorder="1" applyAlignment="1" applyProtection="1">
      <alignment horizontal="center" vertical="center" textRotation="255" shrinkToFit="1"/>
      <protection locked="0"/>
    </xf>
    <xf numFmtId="0" fontId="57" fillId="20" borderId="39" xfId="2" applyFont="1" applyFill="1" applyBorder="1" applyAlignment="1" applyProtection="1">
      <alignment horizontal="center" vertical="center" textRotation="255" shrinkToFit="1"/>
      <protection locked="0"/>
    </xf>
    <xf numFmtId="0" fontId="57" fillId="20" borderId="1" xfId="2" applyFont="1" applyFill="1" applyBorder="1" applyAlignment="1" applyProtection="1">
      <alignment horizontal="center" vertical="center"/>
      <protection locked="0"/>
    </xf>
    <xf numFmtId="0" fontId="57" fillId="20" borderId="3" xfId="2" applyFont="1" applyFill="1" applyBorder="1" applyAlignment="1" applyProtection="1">
      <alignment horizontal="center" vertical="center"/>
      <protection locked="0"/>
    </xf>
    <xf numFmtId="0" fontId="57" fillId="0" borderId="80" xfId="2" applyFont="1" applyFill="1" applyBorder="1" applyAlignment="1" applyProtection="1">
      <alignment horizontal="center" vertical="center" wrapText="1"/>
      <protection locked="0"/>
    </xf>
    <xf numFmtId="0" fontId="57" fillId="0" borderId="27" xfId="2" applyFont="1" applyFill="1" applyBorder="1" applyAlignment="1" applyProtection="1">
      <alignment horizontal="center" vertical="center" wrapText="1"/>
      <protection locked="0"/>
    </xf>
    <xf numFmtId="0" fontId="57" fillId="0" borderId="31" xfId="2" applyFont="1" applyFill="1" applyBorder="1" applyAlignment="1" applyProtection="1">
      <alignment horizontal="center" vertical="center" wrapText="1"/>
      <protection locked="0"/>
    </xf>
    <xf numFmtId="0" fontId="57" fillId="0" borderId="1" xfId="2" applyFont="1" applyFill="1" applyBorder="1" applyAlignment="1" applyProtection="1">
      <alignment horizontal="center" vertical="center" textRotation="255"/>
      <protection locked="0"/>
    </xf>
    <xf numFmtId="0" fontId="57" fillId="0" borderId="63" xfId="2" applyFont="1" applyFill="1" applyBorder="1" applyAlignment="1" applyProtection="1">
      <alignment horizontal="center" vertical="center"/>
      <protection locked="0"/>
    </xf>
    <xf numFmtId="0" fontId="57" fillId="0" borderId="4" xfId="2" applyFont="1" applyFill="1" applyBorder="1" applyAlignment="1" applyProtection="1">
      <alignment horizontal="center" vertical="center"/>
      <protection locked="0"/>
    </xf>
    <xf numFmtId="0" fontId="57" fillId="0" borderId="40" xfId="2" applyFont="1" applyFill="1" applyBorder="1" applyAlignment="1" applyProtection="1">
      <alignment horizontal="center" vertical="center"/>
      <protection locked="0"/>
    </xf>
    <xf numFmtId="0" fontId="57" fillId="0" borderId="76" xfId="2" applyFont="1" applyFill="1" applyBorder="1" applyAlignment="1" applyProtection="1">
      <alignment horizontal="center" vertical="center"/>
      <protection locked="0"/>
    </xf>
    <xf numFmtId="0" fontId="70" fillId="0" borderId="45" xfId="2" applyFont="1" applyFill="1" applyBorder="1" applyAlignment="1" applyProtection="1">
      <alignment horizontal="left" vertical="center"/>
      <protection locked="0"/>
    </xf>
    <xf numFmtId="0" fontId="70" fillId="0" borderId="41" xfId="2" applyFont="1" applyFill="1" applyBorder="1" applyAlignment="1" applyProtection="1">
      <alignment horizontal="left" vertical="center"/>
      <protection locked="0"/>
    </xf>
    <xf numFmtId="0" fontId="57" fillId="0" borderId="47" xfId="2" applyFont="1" applyFill="1" applyBorder="1" applyAlignment="1" applyProtection="1">
      <alignment horizontal="center" vertical="center" wrapText="1"/>
      <protection locked="0"/>
    </xf>
    <xf numFmtId="0" fontId="57" fillId="0" borderId="43" xfId="2" applyFont="1" applyFill="1" applyBorder="1" applyAlignment="1" applyProtection="1">
      <alignment horizontal="center" vertical="center" wrapText="1"/>
      <protection locked="0"/>
    </xf>
    <xf numFmtId="0" fontId="57" fillId="20" borderId="70" xfId="2" applyFont="1" applyFill="1" applyBorder="1" applyAlignment="1" applyProtection="1">
      <alignment horizontal="center" vertical="center"/>
      <protection locked="0"/>
    </xf>
    <xf numFmtId="0" fontId="57" fillId="20" borderId="68" xfId="2" applyFont="1" applyFill="1" applyBorder="1" applyAlignment="1" applyProtection="1">
      <alignment horizontal="center" vertical="center"/>
      <protection locked="0"/>
    </xf>
    <xf numFmtId="0" fontId="57" fillId="20" borderId="55" xfId="2" applyFont="1" applyFill="1" applyBorder="1" applyAlignment="1" applyProtection="1">
      <alignment horizontal="center" vertical="center"/>
      <protection locked="0"/>
    </xf>
    <xf numFmtId="0" fontId="57" fillId="20" borderId="52" xfId="2" applyFont="1" applyFill="1" applyBorder="1" applyAlignment="1" applyProtection="1">
      <alignment horizontal="center" vertical="center"/>
      <protection locked="0"/>
    </xf>
    <xf numFmtId="0" fontId="57" fillId="0" borderId="63" xfId="2" applyFont="1" applyFill="1" applyBorder="1" applyAlignment="1" applyProtection="1">
      <alignment horizontal="center" vertical="center" textRotation="255"/>
      <protection locked="0"/>
    </xf>
    <xf numFmtId="0" fontId="57" fillId="0" borderId="40" xfId="2" applyFont="1" applyFill="1" applyBorder="1" applyAlignment="1" applyProtection="1">
      <alignment horizontal="center" vertical="center" textRotation="255"/>
      <protection locked="0"/>
    </xf>
    <xf numFmtId="0" fontId="57" fillId="0" borderId="3" xfId="2" applyFont="1" applyFill="1" applyBorder="1" applyAlignment="1" applyProtection="1">
      <alignment horizontal="center" vertical="center" wrapText="1"/>
      <protection locked="0"/>
    </xf>
    <xf numFmtId="0" fontId="57" fillId="0" borderId="75" xfId="2" applyFont="1" applyFill="1" applyBorder="1" applyAlignment="1" applyProtection="1">
      <alignment horizontal="center" vertical="center" wrapText="1"/>
      <protection locked="0"/>
    </xf>
    <xf numFmtId="0" fontId="56" fillId="0" borderId="75" xfId="2" applyBorder="1" applyAlignment="1">
      <alignment horizontal="center" vertical="center" wrapText="1"/>
    </xf>
    <xf numFmtId="0" fontId="56" fillId="0" borderId="2" xfId="2" applyBorder="1" applyAlignment="1">
      <alignment horizontal="center" vertical="center" wrapText="1"/>
    </xf>
    <xf numFmtId="0" fontId="57" fillId="0" borderId="47" xfId="2" applyFont="1" applyFill="1" applyBorder="1" applyAlignment="1" applyProtection="1">
      <alignment horizontal="center" vertical="center"/>
      <protection locked="0"/>
    </xf>
    <xf numFmtId="0" fontId="57" fillId="0" borderId="43" xfId="2" applyFont="1" applyFill="1" applyBorder="1" applyAlignment="1" applyProtection="1">
      <alignment horizontal="center" vertical="center"/>
      <protection locked="0"/>
    </xf>
    <xf numFmtId="0" fontId="57" fillId="0" borderId="55" xfId="2" applyFont="1" applyFill="1" applyBorder="1" applyAlignment="1" applyProtection="1">
      <alignment horizontal="center" vertical="center"/>
      <protection locked="0"/>
    </xf>
    <xf numFmtId="0" fontId="57" fillId="0" borderId="52" xfId="2" applyFont="1" applyFill="1" applyBorder="1" applyAlignment="1" applyProtection="1">
      <alignment horizontal="center" vertical="center"/>
      <protection locked="0"/>
    </xf>
    <xf numFmtId="0" fontId="57" fillId="0" borderId="70" xfId="2" applyFont="1" applyFill="1" applyBorder="1" applyAlignment="1" applyProtection="1">
      <alignment horizontal="center" vertical="center"/>
      <protection locked="0"/>
    </xf>
    <xf numFmtId="0" fontId="57" fillId="0" borderId="68" xfId="2" applyFont="1" applyFill="1" applyBorder="1" applyAlignment="1" applyProtection="1">
      <alignment horizontal="center" vertical="center"/>
      <protection locked="0"/>
    </xf>
    <xf numFmtId="0" fontId="57" fillId="0" borderId="70" xfId="2" applyFont="1" applyFill="1" applyBorder="1" applyAlignment="1" applyProtection="1">
      <alignment horizontal="center" vertical="center" wrapText="1"/>
      <protection locked="0"/>
    </xf>
    <xf numFmtId="0" fontId="57" fillId="0" borderId="68" xfId="2" applyFont="1" applyFill="1" applyBorder="1" applyAlignment="1" applyProtection="1">
      <alignment horizontal="center" vertical="center" wrapText="1"/>
      <protection locked="0"/>
    </xf>
    <xf numFmtId="0" fontId="57" fillId="0" borderId="55" xfId="2" applyFont="1" applyFill="1" applyBorder="1" applyAlignment="1" applyProtection="1">
      <alignment horizontal="center" vertical="center" wrapText="1"/>
      <protection locked="0"/>
    </xf>
    <xf numFmtId="0" fontId="57" fillId="0" borderId="52" xfId="2" applyFont="1" applyFill="1" applyBorder="1" applyAlignment="1" applyProtection="1">
      <alignment horizontal="center" vertical="center" wrapText="1"/>
      <protection locked="0"/>
    </xf>
    <xf numFmtId="0" fontId="57" fillId="0" borderId="53" xfId="2" applyFont="1" applyFill="1" applyBorder="1" applyAlignment="1" applyProtection="1">
      <alignment horizontal="center" vertical="center"/>
      <protection locked="0"/>
    </xf>
    <xf numFmtId="0" fontId="57" fillId="0" borderId="44" xfId="2" applyFont="1" applyFill="1" applyBorder="1" applyAlignment="1" applyProtection="1">
      <alignment horizontal="center" vertical="center"/>
      <protection locked="0"/>
    </xf>
    <xf numFmtId="0" fontId="65" fillId="0" borderId="14" xfId="2" applyFont="1" applyFill="1" applyBorder="1" applyAlignment="1" applyProtection="1">
      <alignment horizontal="center" vertical="center"/>
      <protection locked="0"/>
    </xf>
    <xf numFmtId="0" fontId="65" fillId="0" borderId="15" xfId="2" applyFont="1" applyFill="1" applyBorder="1" applyAlignment="1" applyProtection="1">
      <alignment horizontal="center" vertical="center"/>
      <protection locked="0"/>
    </xf>
    <xf numFmtId="0" fontId="65" fillId="0" borderId="16" xfId="2" applyFont="1" applyFill="1" applyBorder="1" applyAlignment="1" applyProtection="1">
      <alignment horizontal="center" vertical="center"/>
      <protection locked="0"/>
    </xf>
    <xf numFmtId="0" fontId="65" fillId="0" borderId="25" xfId="2" applyFont="1" applyFill="1" applyBorder="1" applyAlignment="1" applyProtection="1">
      <alignment horizontal="center" vertical="center"/>
      <protection locked="0"/>
    </xf>
    <xf numFmtId="0" fontId="65" fillId="0" borderId="26" xfId="2" applyFont="1" applyFill="1" applyBorder="1" applyAlignment="1" applyProtection="1">
      <alignment horizontal="center" vertical="center"/>
      <protection locked="0"/>
    </xf>
    <xf numFmtId="0" fontId="65" fillId="0" borderId="27" xfId="2" applyFont="1" applyFill="1" applyBorder="1" applyAlignment="1" applyProtection="1">
      <alignment horizontal="center" vertical="center"/>
      <protection locked="0"/>
    </xf>
    <xf numFmtId="0" fontId="65" fillId="0" borderId="17" xfId="2" applyFont="1" applyFill="1" applyBorder="1" applyAlignment="1" applyProtection="1">
      <alignment horizontal="center" vertical="center" wrapText="1"/>
      <protection locked="0"/>
    </xf>
    <xf numFmtId="0" fontId="65" fillId="0" borderId="28" xfId="2" applyFont="1" applyFill="1" applyBorder="1" applyAlignment="1" applyProtection="1">
      <alignment horizontal="center" vertical="center" wrapText="1"/>
      <protection locked="0"/>
    </xf>
    <xf numFmtId="0" fontId="59" fillId="0" borderId="36" xfId="2" applyFont="1" applyFill="1" applyBorder="1" applyAlignment="1" applyProtection="1">
      <alignment horizontal="center" vertical="center" textRotation="255"/>
      <protection locked="0"/>
    </xf>
    <xf numFmtId="0" fontId="59" fillId="0" borderId="42" xfId="2" applyFont="1" applyFill="1" applyBorder="1" applyAlignment="1" applyProtection="1">
      <alignment horizontal="center" vertical="center" textRotation="255"/>
      <protection locked="0"/>
    </xf>
    <xf numFmtId="0" fontId="57" fillId="0" borderId="37" xfId="2" applyFont="1" applyFill="1" applyBorder="1" applyAlignment="1" applyProtection="1">
      <alignment horizontal="center" vertical="center" wrapText="1"/>
      <protection locked="0"/>
    </xf>
    <xf numFmtId="0" fontId="57" fillId="0" borderId="38" xfId="2" applyFont="1" applyFill="1" applyBorder="1" applyAlignment="1" applyProtection="1">
      <alignment horizontal="center" vertical="center" wrapText="1"/>
      <protection locked="0"/>
    </xf>
    <xf numFmtId="0" fontId="57" fillId="0" borderId="39" xfId="2" applyFont="1" applyFill="1" applyBorder="1" applyAlignment="1" applyProtection="1">
      <alignment horizontal="center" vertical="center"/>
      <protection locked="0"/>
    </xf>
    <xf numFmtId="0" fontId="57" fillId="0" borderId="6" xfId="2" applyFont="1" applyFill="1" applyBorder="1" applyAlignment="1" applyProtection="1">
      <alignment horizontal="center" vertical="center" textRotation="255"/>
      <protection locked="0"/>
    </xf>
    <xf numFmtId="0" fontId="57" fillId="0" borderId="51" xfId="2" applyFont="1" applyFill="1" applyBorder="1" applyAlignment="1" applyProtection="1">
      <alignment horizontal="center" vertical="center" textRotation="255"/>
      <protection locked="0"/>
    </xf>
    <xf numFmtId="0" fontId="57" fillId="0" borderId="39" xfId="2" applyFont="1" applyFill="1" applyBorder="1" applyAlignment="1" applyProtection="1">
      <alignment horizontal="center" vertical="center" textRotation="255"/>
      <protection locked="0"/>
    </xf>
    <xf numFmtId="0" fontId="57" fillId="0" borderId="65" xfId="2" applyFont="1" applyFill="1" applyBorder="1" applyAlignment="1" applyProtection="1">
      <alignment horizontal="center" vertical="center" textRotation="255"/>
      <protection locked="0"/>
    </xf>
    <xf numFmtId="0" fontId="4" fillId="8" borderId="0" xfId="0" applyNumberFormat="1" applyFont="1" applyFill="1" applyBorder="1" applyAlignment="1">
      <alignment horizontal="center" vertical="center" shrinkToFit="1"/>
    </xf>
    <xf numFmtId="0" fontId="25" fillId="8" borderId="0" xfId="0" applyFont="1" applyFill="1" applyBorder="1" applyAlignment="1">
      <alignment horizontal="left" vertical="center"/>
    </xf>
    <xf numFmtId="0" fontId="37" fillId="8" borderId="0" xfId="0" applyFont="1" applyFill="1" applyBorder="1" applyAlignment="1">
      <alignment horizontal="left" vertical="center"/>
    </xf>
    <xf numFmtId="0" fontId="37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right" vertical="center" textRotation="255" wrapText="1"/>
    </xf>
    <xf numFmtId="0" fontId="5" fillId="8" borderId="0" xfId="0" applyFont="1" applyFill="1" applyBorder="1" applyAlignment="1">
      <alignment horizontal="left" vertical="center" textRotation="255" wrapText="1"/>
    </xf>
    <xf numFmtId="0" fontId="9" fillId="8" borderId="0" xfId="0" applyFont="1" applyFill="1" applyBorder="1" applyAlignment="1">
      <alignment horizontal="center" vertical="center"/>
    </xf>
    <xf numFmtId="0" fontId="37" fillId="8" borderId="0" xfId="0" applyNumberFormat="1" applyFont="1" applyFill="1" applyBorder="1" applyAlignment="1">
      <alignment horizontal="center" vertical="center"/>
    </xf>
    <xf numFmtId="0" fontId="23" fillId="8" borderId="0" xfId="0" applyFont="1" applyFill="1" applyBorder="1">
      <alignment vertical="center"/>
    </xf>
    <xf numFmtId="0" fontId="15" fillId="8" borderId="0" xfId="0" applyFont="1" applyFill="1" applyBorder="1" applyAlignment="1">
      <alignment horizontal="center" vertical="center" textRotation="255"/>
    </xf>
    <xf numFmtId="0" fontId="4" fillId="8" borderId="0" xfId="0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left" vertical="top" wrapText="1"/>
    </xf>
    <xf numFmtId="0" fontId="5" fillId="8" borderId="0" xfId="0" applyFont="1" applyFill="1" applyBorder="1">
      <alignment vertical="center"/>
    </xf>
    <xf numFmtId="0" fontId="33" fillId="8" borderId="0" xfId="0" applyFont="1" applyFill="1" applyBorder="1" applyAlignment="1">
      <alignment horizontal="left" vertical="center" shrinkToFit="1"/>
    </xf>
    <xf numFmtId="0" fontId="3" fillId="8" borderId="0" xfId="0" applyFont="1" applyFill="1" applyBorder="1">
      <alignment vertical="center"/>
    </xf>
    <xf numFmtId="0" fontId="5" fillId="8" borderId="0" xfId="0" applyFont="1" applyFill="1" applyBorder="1" applyAlignment="1">
      <alignment horizontal="right" vertical="center"/>
    </xf>
    <xf numFmtId="0" fontId="39" fillId="8" borderId="0" xfId="0" applyFont="1" applyFill="1" applyBorder="1">
      <alignment vertical="center"/>
    </xf>
    <xf numFmtId="0" fontId="39" fillId="8" borderId="0" xfId="0" applyFont="1" applyFill="1" applyBorder="1" applyAlignment="1">
      <alignment horizontal="center" vertical="center"/>
    </xf>
    <xf numFmtId="181" fontId="4" fillId="8" borderId="0" xfId="0" applyNumberFormat="1" applyFont="1" applyFill="1" applyBorder="1" applyAlignment="1">
      <alignment horizontal="right" vertical="center"/>
    </xf>
    <xf numFmtId="0" fontId="22" fillId="8" borderId="0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center" vertical="center" shrinkToFit="1"/>
    </xf>
    <xf numFmtId="0" fontId="22" fillId="8" borderId="0" xfId="0" applyFont="1" applyFill="1" applyBorder="1">
      <alignment vertical="center"/>
    </xf>
    <xf numFmtId="0" fontId="2" fillId="8" borderId="0" xfId="0" applyFont="1" applyFill="1" applyBorder="1" applyAlignment="1">
      <alignment vertical="center" shrinkToFit="1"/>
    </xf>
    <xf numFmtId="181" fontId="4" fillId="8" borderId="0" xfId="0" applyNumberFormat="1" applyFont="1" applyFill="1" applyBorder="1" applyAlignment="1">
      <alignment horizontal="center" vertical="center"/>
    </xf>
    <xf numFmtId="176" fontId="39" fillId="8" borderId="0" xfId="0" applyNumberFormat="1" applyFont="1" applyFill="1" applyBorder="1" applyAlignment="1">
      <alignment horizontal="right" vertical="center" shrinkToFit="1"/>
    </xf>
    <xf numFmtId="0" fontId="5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right" vertical="center"/>
    </xf>
    <xf numFmtId="0" fontId="36" fillId="8" borderId="0" xfId="0" applyFont="1" applyFill="1" applyBorder="1" applyAlignment="1">
      <alignment vertical="center" shrinkToFit="1"/>
    </xf>
    <xf numFmtId="0" fontId="41" fillId="8" borderId="0" xfId="0" applyFont="1" applyFill="1" applyBorder="1" applyAlignment="1">
      <alignment horizontal="center" vertical="center"/>
    </xf>
    <xf numFmtId="0" fontId="16" fillId="8" borderId="0" xfId="0" applyFont="1" applyFill="1" applyBorder="1">
      <alignment vertical="center"/>
    </xf>
    <xf numFmtId="0" fontId="2" fillId="8" borderId="0" xfId="0" applyFont="1" applyFill="1" applyBorder="1">
      <alignment vertical="center"/>
    </xf>
    <xf numFmtId="0" fontId="2" fillId="8" borderId="0" xfId="0" applyFont="1" applyFill="1" applyBorder="1" applyAlignment="1">
      <alignment horizontal="center" vertical="center" shrinkToFit="1"/>
    </xf>
    <xf numFmtId="181" fontId="4" fillId="8" borderId="0" xfId="0" applyNumberFormat="1" applyFont="1" applyFill="1" applyBorder="1" applyAlignment="1">
      <alignment horizontal="center" vertical="center" shrinkToFit="1"/>
    </xf>
    <xf numFmtId="179" fontId="2" fillId="8" borderId="0" xfId="0" applyNumberFormat="1" applyFont="1" applyFill="1" applyBorder="1" applyAlignment="1">
      <alignment horizontal="left" vertical="center" shrinkToFit="1"/>
    </xf>
    <xf numFmtId="0" fontId="27" fillId="8" borderId="0" xfId="0" applyFont="1" applyFill="1" applyBorder="1" applyAlignment="1">
      <alignment vertical="center" shrinkToFit="1"/>
    </xf>
    <xf numFmtId="0" fontId="2" fillId="8" borderId="0" xfId="0" applyFont="1" applyFill="1" applyBorder="1" applyAlignment="1">
      <alignment horizontal="left" vertical="center" shrinkToFit="1"/>
    </xf>
    <xf numFmtId="0" fontId="2" fillId="8" borderId="0" xfId="0" applyFont="1" applyFill="1" applyBorder="1" applyAlignment="1">
      <alignment horizontal="right" vertical="center" shrinkToFit="1"/>
    </xf>
    <xf numFmtId="0" fontId="37" fillId="8" borderId="0" xfId="0" applyFont="1" applyFill="1" applyBorder="1" applyAlignment="1">
      <alignment horizontal="right" vertical="center"/>
    </xf>
    <xf numFmtId="0" fontId="40" fillId="8" borderId="0" xfId="0" applyFont="1" applyFill="1" applyBorder="1" applyAlignment="1">
      <alignment horizontal="right" vertical="center"/>
    </xf>
    <xf numFmtId="0" fontId="40" fillId="8" borderId="0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left" vertical="center" shrinkToFit="1"/>
    </xf>
    <xf numFmtId="0" fontId="27" fillId="8" borderId="0" xfId="0" applyFont="1" applyFill="1" applyBorder="1" applyAlignment="1">
      <alignment horizontal="center" vertical="center" shrinkToFit="1"/>
    </xf>
    <xf numFmtId="0" fontId="37" fillId="8" borderId="0" xfId="0" applyFont="1" applyFill="1" applyBorder="1" applyAlignment="1">
      <alignment horizontal="center" vertical="center" shrinkToFit="1"/>
    </xf>
    <xf numFmtId="0" fontId="36" fillId="8" borderId="0" xfId="0" applyFont="1" applyFill="1" applyBorder="1" applyAlignment="1">
      <alignment horizontal="right" vertical="center" shrinkToFit="1"/>
    </xf>
    <xf numFmtId="0" fontId="28" fillId="8" borderId="0" xfId="0" applyFont="1" applyFill="1" applyBorder="1" applyAlignment="1">
      <alignment vertical="center" shrinkToFit="1"/>
    </xf>
    <xf numFmtId="0" fontId="14" fillId="8" borderId="0" xfId="0" applyFont="1" applyFill="1" applyBorder="1" applyAlignment="1">
      <alignment horizontal="left" vertical="center" shrinkToFit="1"/>
    </xf>
    <xf numFmtId="0" fontId="3" fillId="8" borderId="0" xfId="0" applyFont="1" applyFill="1" applyBorder="1" applyAlignment="1">
      <alignment horizontal="center" vertical="center"/>
    </xf>
    <xf numFmtId="0" fontId="36" fillId="8" borderId="0" xfId="0" applyFont="1" applyFill="1" applyBorder="1">
      <alignment vertical="center"/>
    </xf>
    <xf numFmtId="2" fontId="4" fillId="8" borderId="0" xfId="0" quotePrefix="1" applyNumberFormat="1" applyFont="1" applyFill="1" applyBorder="1" applyAlignment="1">
      <alignment horizontal="center" vertical="center" shrinkToFit="1"/>
    </xf>
    <xf numFmtId="2" fontId="4" fillId="8" borderId="0" xfId="0" applyNumberFormat="1" applyFont="1" applyFill="1" applyBorder="1" applyAlignment="1">
      <alignment horizontal="center" vertical="center" shrinkToFit="1"/>
    </xf>
    <xf numFmtId="0" fontId="4" fillId="8" borderId="0" xfId="0" applyNumberFormat="1" applyFont="1" applyFill="1" applyBorder="1" applyAlignment="1">
      <alignment horizontal="center" vertical="center"/>
    </xf>
    <xf numFmtId="0" fontId="36" fillId="8" borderId="0" xfId="0" applyFont="1" applyFill="1" applyBorder="1" applyAlignment="1">
      <alignment horizontal="left" vertical="center"/>
    </xf>
    <xf numFmtId="0" fontId="14" fillId="8" borderId="0" xfId="0" applyFont="1" applyFill="1" applyBorder="1" applyAlignment="1">
      <alignment vertical="center" shrinkToFit="1"/>
    </xf>
    <xf numFmtId="0" fontId="36" fillId="8" borderId="0" xfId="0" applyFont="1" applyFill="1" applyBorder="1" applyAlignment="1">
      <alignment horizontal="right" vertical="center"/>
    </xf>
    <xf numFmtId="0" fontId="16" fillId="8" borderId="0" xfId="0" applyFont="1" applyFill="1" applyBorder="1" applyAlignment="1">
      <alignment horizontal="left" vertical="center" wrapText="1"/>
    </xf>
    <xf numFmtId="0" fontId="26" fillId="8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top"/>
    </xf>
    <xf numFmtId="0" fontId="14" fillId="8" borderId="0" xfId="0" applyFont="1" applyFill="1" applyBorder="1">
      <alignment vertical="center"/>
    </xf>
    <xf numFmtId="0" fontId="5" fillId="8" borderId="0" xfId="0" applyFont="1" applyFill="1" applyBorder="1" applyAlignment="1">
      <alignment horizontal="center" vertical="center" shrinkToFit="1"/>
    </xf>
    <xf numFmtId="0" fontId="2" fillId="8" borderId="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right" vertical="center"/>
    </xf>
    <xf numFmtId="0" fontId="14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horizontal="left" vertical="center" shrinkToFit="1"/>
    </xf>
    <xf numFmtId="0" fontId="9" fillId="1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43" fillId="8" borderId="0" xfId="0" applyFont="1" applyFill="1" applyBorder="1" applyAlignment="1">
      <alignment vertical="center" shrinkToFit="1"/>
    </xf>
    <xf numFmtId="0" fontId="21" fillId="8" borderId="0" xfId="0" applyFont="1" applyFill="1" applyBorder="1" applyAlignment="1">
      <alignment vertical="center" shrinkToFit="1"/>
    </xf>
    <xf numFmtId="0" fontId="13" fillId="8" borderId="0" xfId="0" applyFont="1" applyFill="1" applyBorder="1" applyAlignment="1">
      <alignment vertical="center" shrinkToFit="1"/>
    </xf>
    <xf numFmtId="0" fontId="4" fillId="8" borderId="0" xfId="0" applyFont="1" applyFill="1" applyBorder="1">
      <alignment vertical="center"/>
    </xf>
    <xf numFmtId="0" fontId="4" fillId="8" borderId="0" xfId="0" applyNumberFormat="1" applyFont="1" applyFill="1" applyBorder="1" applyAlignment="1">
      <alignment horizontal="left" vertical="center"/>
    </xf>
    <xf numFmtId="0" fontId="34" fillId="8" borderId="0" xfId="0" applyFont="1" applyFill="1" applyBorder="1" applyAlignment="1">
      <alignment horizontal="center" vertical="center" shrinkToFit="1"/>
    </xf>
    <xf numFmtId="177" fontId="33" fillId="8" borderId="0" xfId="0" applyNumberFormat="1" applyFont="1" applyFill="1" applyBorder="1" applyAlignment="1">
      <alignment horizontal="left" vertical="center" shrinkToFit="1"/>
    </xf>
    <xf numFmtId="0" fontId="13" fillId="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right" vertical="center"/>
    </xf>
    <xf numFmtId="0" fontId="28" fillId="8" borderId="0" xfId="0" applyFont="1" applyFill="1" applyBorder="1">
      <alignment vertical="center"/>
    </xf>
    <xf numFmtId="0" fontId="39" fillId="8" borderId="0" xfId="0" applyFont="1" applyFill="1" applyBorder="1" applyAlignment="1">
      <alignment vertical="center" shrinkToFit="1"/>
    </xf>
    <xf numFmtId="0" fontId="28" fillId="8" borderId="0" xfId="0" applyFont="1" applyFill="1" applyBorder="1" applyAlignment="1">
      <alignment horizontal="left" vertical="center"/>
    </xf>
    <xf numFmtId="180" fontId="39" fillId="8" borderId="0" xfId="0" applyNumberFormat="1" applyFont="1" applyFill="1" applyBorder="1" applyAlignment="1">
      <alignment horizontal="right" vertical="center" shrinkToFit="1"/>
    </xf>
    <xf numFmtId="178" fontId="4" fillId="8" borderId="0" xfId="0" applyNumberFormat="1" applyFont="1" applyFill="1" applyBorder="1" applyAlignment="1">
      <alignment horizontal="right" vertical="center"/>
    </xf>
    <xf numFmtId="0" fontId="39" fillId="8" borderId="0" xfId="0" applyFont="1" applyFill="1" applyBorder="1" applyAlignment="1">
      <alignment horizontal="center" vertical="center" shrinkToFit="1"/>
    </xf>
    <xf numFmtId="0" fontId="40" fillId="8" borderId="0" xfId="0" applyFont="1" applyFill="1" applyBorder="1" applyAlignment="1">
      <alignment vertical="center" shrinkToFit="1"/>
    </xf>
    <xf numFmtId="180" fontId="17" fillId="8" borderId="0" xfId="0" applyNumberFormat="1" applyFont="1" applyFill="1" applyBorder="1" applyAlignment="1">
      <alignment horizontal="center" vertical="center"/>
    </xf>
    <xf numFmtId="182" fontId="17" fillId="8" borderId="0" xfId="0" applyNumberFormat="1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left" vertical="center"/>
    </xf>
    <xf numFmtId="0" fontId="2" fillId="8" borderId="0" xfId="0" quotePrefix="1" applyFont="1" applyFill="1" applyBorder="1">
      <alignment vertical="center"/>
    </xf>
    <xf numFmtId="0" fontId="23" fillId="8" borderId="0" xfId="0" applyFont="1" applyFill="1" applyBorder="1" applyAlignment="1">
      <alignment horizontal="right" vertical="center" shrinkToFit="1"/>
    </xf>
    <xf numFmtId="0" fontId="6" fillId="8" borderId="0" xfId="0" applyFont="1" applyFill="1" applyBorder="1" applyAlignment="1">
      <alignment horizontal="center" vertical="center" shrinkToFit="1"/>
    </xf>
    <xf numFmtId="0" fontId="16" fillId="8" borderId="0" xfId="0" applyFont="1" applyFill="1" applyBorder="1" applyAlignment="1">
      <alignment vertical="center" shrinkToFit="1"/>
    </xf>
    <xf numFmtId="0" fontId="35" fillId="2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vertical="center" shrinkToFit="1"/>
    </xf>
    <xf numFmtId="0" fontId="2" fillId="8" borderId="0" xfId="0" applyFont="1" applyFill="1" applyBorder="1" applyAlignment="1">
      <alignment horizontal="left" vertical="top" wrapText="1"/>
    </xf>
    <xf numFmtId="0" fontId="5" fillId="8" borderId="0" xfId="0" applyFont="1" applyFill="1" applyBorder="1" applyAlignment="1">
      <alignment horizontal="center" vertical="top" wrapText="1"/>
    </xf>
    <xf numFmtId="0" fontId="5" fillId="8" borderId="0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left" vertical="center"/>
    </xf>
    <xf numFmtId="0" fontId="36" fillId="8" borderId="0" xfId="0" applyNumberFormat="1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36" fillId="8" borderId="0" xfId="0" applyFont="1" applyFill="1" applyBorder="1" applyAlignment="1">
      <alignment horizontal="center" vertical="center"/>
    </xf>
    <xf numFmtId="0" fontId="52" fillId="0" borderId="3" xfId="0" applyFont="1" applyBorder="1" applyAlignment="1">
      <alignment vertical="center"/>
    </xf>
    <xf numFmtId="0" fontId="52" fillId="0" borderId="2" xfId="0" applyFont="1" applyBorder="1" applyAlignment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</cellXfs>
  <cellStyles count="4">
    <cellStyle name="パーセント 2" xfId="3"/>
    <cellStyle name="標準" xfId="0" builtinId="0"/>
    <cellStyle name="標準 2" xfId="2"/>
    <cellStyle name="標準 3" xfId="1"/>
  </cellStyles>
  <dxfs count="214">
    <dxf>
      <fill>
        <patternFill patternType="solid">
          <fgColor rgb="FF000000"/>
          <bgColor rgb="FFCCFF66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C000"/>
        </patternFill>
      </fill>
    </dxf>
    <dxf>
      <fill>
        <patternFill patternType="solid">
          <fgColor rgb="FF000000"/>
          <bgColor rgb="FFFF9900"/>
        </patternFill>
      </fill>
    </dxf>
    <dxf>
      <font>
        <color theme="0"/>
      </font>
      <fill>
        <patternFill patternType="solid">
          <fgColor rgb="FF000000"/>
          <bgColor rgb="FFFF5000"/>
        </patternFill>
      </fill>
    </dxf>
    <dxf>
      <font>
        <color theme="0"/>
      </font>
      <fill>
        <patternFill patternType="solid">
          <fgColor rgb="FF000000"/>
          <bgColor rgb="FFFF0000"/>
        </patternFill>
      </fill>
    </dxf>
    <dxf>
      <fill>
        <patternFill patternType="solid">
          <fgColor rgb="FF000000"/>
          <bgColor rgb="FFCCFF66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C000"/>
        </patternFill>
      </fill>
    </dxf>
    <dxf>
      <fill>
        <patternFill patternType="solid">
          <fgColor rgb="FF000000"/>
          <bgColor rgb="FFFF9900"/>
        </patternFill>
      </fill>
    </dxf>
    <dxf>
      <font>
        <color theme="0"/>
      </font>
      <fill>
        <patternFill patternType="solid">
          <fgColor rgb="FF000000"/>
          <bgColor rgb="FFFF5000"/>
        </patternFill>
      </fill>
    </dxf>
    <dxf>
      <font>
        <color theme="0"/>
      </font>
      <fill>
        <patternFill patternType="solid">
          <fgColor rgb="FF000000"/>
          <bgColor rgb="FFFF0000"/>
        </patternFill>
      </fill>
    </dxf>
    <dxf>
      <fill>
        <patternFill patternType="solid">
          <fgColor rgb="FF000000"/>
          <bgColor rgb="FFCCFF66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C000"/>
        </patternFill>
      </fill>
    </dxf>
    <dxf>
      <fill>
        <patternFill patternType="solid">
          <fgColor rgb="FF000000"/>
          <bgColor rgb="FFFF9900"/>
        </patternFill>
      </fill>
    </dxf>
    <dxf>
      <font>
        <color theme="0"/>
      </font>
      <fill>
        <patternFill patternType="solid">
          <fgColor rgb="FF000000"/>
          <bgColor rgb="FFFF5000"/>
        </patternFill>
      </fill>
    </dxf>
    <dxf>
      <font>
        <color theme="0"/>
      </font>
      <fill>
        <patternFill patternType="solid">
          <fgColor rgb="FF000000"/>
          <bgColor rgb="FFFF0000"/>
        </patternFill>
      </fill>
    </dxf>
    <dxf>
      <fill>
        <patternFill patternType="solid">
          <fgColor rgb="FF000000"/>
          <bgColor rgb="FFCCFF66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C000"/>
        </patternFill>
      </fill>
    </dxf>
    <dxf>
      <fill>
        <patternFill patternType="solid">
          <fgColor rgb="FF000000"/>
          <bgColor rgb="FFFF9900"/>
        </patternFill>
      </fill>
    </dxf>
    <dxf>
      <font>
        <color theme="0"/>
      </font>
      <fill>
        <patternFill patternType="solid">
          <fgColor rgb="FF000000"/>
          <bgColor rgb="FFFF5000"/>
        </patternFill>
      </fill>
    </dxf>
    <dxf>
      <font>
        <color theme="0"/>
      </font>
      <fill>
        <patternFill patternType="solid">
          <fgColor rgb="FF000000"/>
          <bgColor rgb="FFFF0000"/>
        </patternFill>
      </fill>
    </dxf>
    <dxf>
      <fill>
        <patternFill patternType="solid">
          <fgColor rgb="FF000000"/>
          <bgColor rgb="FFCCFF66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C000"/>
        </patternFill>
      </fill>
    </dxf>
    <dxf>
      <fill>
        <patternFill patternType="solid">
          <fgColor rgb="FF000000"/>
          <bgColor rgb="FFFF9900"/>
        </patternFill>
      </fill>
    </dxf>
    <dxf>
      <font>
        <color theme="0"/>
      </font>
      <fill>
        <patternFill patternType="solid">
          <fgColor rgb="FF000000"/>
          <bgColor rgb="FFFF5000"/>
        </patternFill>
      </fill>
    </dxf>
    <dxf>
      <font>
        <color theme="0"/>
      </font>
      <fill>
        <patternFill patternType="solid">
          <fgColor rgb="FF000000"/>
          <bgColor rgb="FFFF0000"/>
        </patternFill>
      </fill>
    </dxf>
    <dxf>
      <fill>
        <patternFill patternType="solid">
          <fgColor rgb="FF000000"/>
          <bgColor rgb="FFCCFF66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C000"/>
        </patternFill>
      </fill>
    </dxf>
    <dxf>
      <fill>
        <patternFill patternType="solid">
          <fgColor rgb="FF000000"/>
          <bgColor rgb="FFFF9900"/>
        </patternFill>
      </fill>
    </dxf>
    <dxf>
      <font>
        <color theme="0"/>
      </font>
      <fill>
        <patternFill patternType="solid">
          <fgColor rgb="FF000000"/>
          <bgColor rgb="FFFF5000"/>
        </patternFill>
      </fill>
    </dxf>
    <dxf>
      <font>
        <color theme="0"/>
      </font>
      <fill>
        <patternFill patternType="solid">
          <fgColor rgb="FF000000"/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theme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13"/>
      <tableStyleElement type="headerRow" dxfId="212"/>
    </tableStyle>
  </tableStyles>
  <colors>
    <mruColors>
      <color rgb="FFCCFF66"/>
      <color rgb="FF99FF66"/>
      <color rgb="FFFF9900"/>
      <color rgb="FF99FF33"/>
      <color rgb="FFFF5000"/>
      <color rgb="FFFF8200"/>
      <color rgb="FFFFC000"/>
      <color rgb="FF89DE00"/>
      <color rgb="FFFFFF00"/>
      <color rgb="FFAA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86914648754261E-2"/>
          <c:y val="2.2695025321929827E-2"/>
          <c:w val="0.95011628534804615"/>
          <c:h val="0.9546099493561403"/>
        </c:manualLayout>
      </c:layout>
      <c:barChart>
        <c:barDir val="col"/>
        <c:grouping val="percent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ワークシート!$E$67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12-4025-810C-E1CE9282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786208"/>
        <c:axId val="249781112"/>
      </c:barChart>
      <c:catAx>
        <c:axId val="249786208"/>
        <c:scaling>
          <c:orientation val="minMax"/>
        </c:scaling>
        <c:delete val="1"/>
        <c:axPos val="b"/>
        <c:majorTickMark val="out"/>
        <c:minorTickMark val="none"/>
        <c:tickLblPos val="nextTo"/>
        <c:crossAx val="249781112"/>
        <c:crosses val="autoZero"/>
        <c:auto val="1"/>
        <c:lblAlgn val="ctr"/>
        <c:lblOffset val="100"/>
        <c:noMultiLvlLbl val="0"/>
      </c:catAx>
      <c:valAx>
        <c:axId val="2497811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978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86914648754261E-2"/>
          <c:y val="2.2695025321929827E-2"/>
          <c:w val="0.95011628534804615"/>
          <c:h val="0.9546099493561403"/>
        </c:manualLayout>
      </c:layout>
      <c:barChart>
        <c:barDir val="col"/>
        <c:grouping val="percent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ワークシート!$D$67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51-4561-9EFB-DB513661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015448"/>
        <c:axId val="249008000"/>
      </c:barChart>
      <c:catAx>
        <c:axId val="249015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49008000"/>
        <c:crosses val="autoZero"/>
        <c:auto val="1"/>
        <c:lblAlgn val="ctr"/>
        <c:lblOffset val="100"/>
        <c:noMultiLvlLbl val="0"/>
      </c:catAx>
      <c:valAx>
        <c:axId val="2490080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901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86914648754261E-2"/>
          <c:y val="2.2695025321929827E-2"/>
          <c:w val="0.95011628534804615"/>
          <c:h val="0.954609949356140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7D-4172-9EA1-F560C9D146D0}"/>
              </c:ext>
            </c:extLst>
          </c:dPt>
          <c:val>
            <c:numRef>
              <c:f>ワークシート!$E$68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7D-4172-9EA1-F560C9D1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012704"/>
        <c:axId val="249008392"/>
      </c:barChart>
      <c:catAx>
        <c:axId val="24901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49008392"/>
        <c:crosses val="autoZero"/>
        <c:auto val="1"/>
        <c:lblAlgn val="ctr"/>
        <c:lblOffset val="100"/>
        <c:noMultiLvlLbl val="0"/>
      </c:catAx>
      <c:valAx>
        <c:axId val="2490083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901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86914648754261E-2"/>
          <c:y val="2.2695025321929827E-2"/>
          <c:w val="0.95011628534804615"/>
          <c:h val="0.9546099493561403"/>
        </c:manualLayout>
      </c:layout>
      <c:barChart>
        <c:barDir val="col"/>
        <c:grouping val="percent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ワークシート!$D$68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56-46DE-9578-7833B3E5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013096"/>
        <c:axId val="249010352"/>
      </c:barChart>
      <c:catAx>
        <c:axId val="249013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49010352"/>
        <c:crosses val="autoZero"/>
        <c:auto val="1"/>
        <c:lblAlgn val="ctr"/>
        <c:lblOffset val="100"/>
        <c:noMultiLvlLbl val="0"/>
      </c:catAx>
      <c:valAx>
        <c:axId val="2490103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9013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86914648754261E-2"/>
          <c:y val="2.2695025321929827E-2"/>
          <c:w val="0.95011628534804615"/>
          <c:h val="0.9546099493561403"/>
        </c:manualLayout>
      </c:layout>
      <c:barChart>
        <c:barDir val="col"/>
        <c:grouping val="percent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ワークシート!$E$66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C4-49A2-9BB3-1D2E1048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783856"/>
        <c:axId val="249784248"/>
      </c:barChart>
      <c:catAx>
        <c:axId val="249783856"/>
        <c:scaling>
          <c:orientation val="minMax"/>
        </c:scaling>
        <c:delete val="1"/>
        <c:axPos val="b"/>
        <c:majorTickMark val="out"/>
        <c:minorTickMark val="none"/>
        <c:tickLblPos val="nextTo"/>
        <c:crossAx val="249784248"/>
        <c:crosses val="autoZero"/>
        <c:auto val="1"/>
        <c:lblAlgn val="ctr"/>
        <c:lblOffset val="100"/>
        <c:noMultiLvlLbl val="0"/>
      </c:catAx>
      <c:valAx>
        <c:axId val="2497842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978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86914648754261E-2"/>
          <c:y val="2.2695025321929827E-2"/>
          <c:w val="0.95011628534804615"/>
          <c:h val="0.9546099493561403"/>
        </c:manualLayout>
      </c:layout>
      <c:barChart>
        <c:barDir val="col"/>
        <c:grouping val="percent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ワークシート!$D$66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3-4FEB-BA46-9545ACFFC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786992"/>
        <c:axId val="249787384"/>
      </c:barChart>
      <c:catAx>
        <c:axId val="24978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49787384"/>
        <c:crosses val="autoZero"/>
        <c:auto val="1"/>
        <c:lblAlgn val="ctr"/>
        <c:lblOffset val="100"/>
        <c:noMultiLvlLbl val="0"/>
      </c:catAx>
      <c:valAx>
        <c:axId val="2497873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978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217715</xdr:colOff>
      <xdr:row>5</xdr:row>
      <xdr:rowOff>13607</xdr:rowOff>
    </xdr:from>
    <xdr:to>
      <xdr:col>8</xdr:col>
      <xdr:colOff>612322</xdr:colOff>
      <xdr:row>7</xdr:row>
      <xdr:rowOff>326573</xdr:rowOff>
    </xdr:to>
    <xdr:sp macro="" textlink="" fLocksText="0">
      <xdr:nvSpPr>
        <xdr:cNvPr id="2" name="角丸四角形吹き出し 1"/>
        <xdr:cNvSpPr/>
      </xdr:nvSpPr>
      <xdr:spPr>
        <a:xfrm>
          <a:off x="1401536" y="1782536"/>
          <a:ext cx="4667250" cy="1156608"/>
        </a:xfrm>
        <a:prstGeom prst="wedgeRoundRectCallout">
          <a:avLst>
            <a:gd name="adj1" fmla="val 58242"/>
            <a:gd name="adj2" fmla="val -133329"/>
            <a:gd name="adj3" fmla="val 16667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anchor="t"/>
        <a:lstStyle/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生年月日の入力例</a:t>
          </a:r>
          <a:endParaRPr lang="en-US" altLang="ja-JP" sz="1600">
            <a:solidFill>
              <a:srgbClr val="FF0000"/>
            </a:solidFill>
          </a:endParaRPr>
        </a:p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例：</a:t>
          </a:r>
          <a:r>
            <a:rPr lang="en-US" altLang="ja-JP" sz="1600">
              <a:solidFill>
                <a:srgbClr val="FF0000"/>
              </a:solidFill>
            </a:rPr>
            <a:t>S45,1,2 </a:t>
          </a:r>
          <a:r>
            <a:rPr lang="ja-JP" altLang="en-US" sz="1600">
              <a:solidFill>
                <a:srgbClr val="FF0000"/>
              </a:solidFill>
            </a:rPr>
            <a:t>または</a:t>
          </a:r>
          <a:r>
            <a:rPr lang="en-US" altLang="ja-JP" sz="1600">
              <a:solidFill>
                <a:srgbClr val="FF0000"/>
              </a:solidFill>
            </a:rPr>
            <a:t>1970/1/2</a:t>
          </a:r>
          <a:r>
            <a:rPr lang="ja-JP" altLang="en-US" sz="1600" baseline="0">
              <a:solidFill>
                <a:srgbClr val="FF0000"/>
              </a:solidFill>
            </a:rPr>
            <a:t> </a:t>
          </a:r>
          <a:r>
            <a:rPr lang="ja-JP" altLang="en-US" sz="1600">
              <a:solidFill>
                <a:srgbClr val="FF0000"/>
              </a:solidFill>
            </a:rPr>
            <a:t>等と、</a:t>
          </a:r>
          <a:endParaRPr lang="en-US" altLang="ja-JP" sz="1600">
            <a:solidFill>
              <a:srgbClr val="FF0000"/>
            </a:solidFill>
          </a:endParaRPr>
        </a:p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  <xdr:twoCellAnchor>
    <xdr:from>
      <xdr:col>1</xdr:col>
      <xdr:colOff>353786</xdr:colOff>
      <xdr:row>25</xdr:row>
      <xdr:rowOff>380998</xdr:rowOff>
    </xdr:from>
    <xdr:to>
      <xdr:col>7</xdr:col>
      <xdr:colOff>693964</xdr:colOff>
      <xdr:row>28</xdr:row>
      <xdr:rowOff>254500</xdr:rowOff>
    </xdr:to>
    <xdr:sp macro="" textlink="" fLocksText="0">
      <xdr:nvSpPr>
        <xdr:cNvPr id="3" name="角丸四角形吹き出し 2"/>
        <xdr:cNvSpPr/>
      </xdr:nvSpPr>
      <xdr:spPr>
        <a:xfrm>
          <a:off x="666750" y="10817677"/>
          <a:ext cx="4041321" cy="1138966"/>
        </a:xfrm>
        <a:prstGeom prst="wedgeRoundRectCallout">
          <a:avLst>
            <a:gd name="adj1" fmla="val 76259"/>
            <a:gd name="adj2" fmla="val -68527"/>
            <a:gd name="adj3" fmla="val 16667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anchor="t"/>
        <a:lstStyle/>
        <a:p>
          <a:pPr algn="l">
            <a:lnSpc>
              <a:spcPts val="2000"/>
            </a:lnSpc>
          </a:pPr>
          <a:r>
            <a:rPr lang="en-US" altLang="ja-JP" sz="1600">
              <a:solidFill>
                <a:srgbClr val="FF0000"/>
              </a:solidFill>
            </a:rPr>
            <a:t>【</a:t>
          </a:r>
          <a:r>
            <a:rPr lang="ja-JP" altLang="en-US" sz="1600">
              <a:solidFill>
                <a:srgbClr val="FF0000"/>
              </a:solidFill>
            </a:rPr>
            <a:t>選択</a:t>
          </a:r>
          <a:r>
            <a:rPr lang="en-US" altLang="ja-JP" sz="1600">
              <a:solidFill>
                <a:srgbClr val="FF0000"/>
              </a:solidFill>
            </a:rPr>
            <a:t>】</a:t>
          </a:r>
          <a:r>
            <a:rPr lang="ja-JP" altLang="en-US" sz="1600">
              <a:solidFill>
                <a:srgbClr val="FF0000"/>
              </a:solidFill>
            </a:rPr>
            <a:t>が表示されている項目は</a:t>
          </a:r>
          <a:endParaRPr lang="en-US" altLang="ja-JP" sz="1600">
            <a:solidFill>
              <a:srgbClr val="FF0000"/>
            </a:solidFill>
          </a:endParaRPr>
        </a:p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プルダウンメニューから選択してください。</a:t>
          </a:r>
        </a:p>
      </xdr:txBody>
    </xdr:sp>
    <xdr:clientData/>
  </xdr:twoCellAnchor>
  <xdr:twoCellAnchor>
    <xdr:from>
      <xdr:col>10</xdr:col>
      <xdr:colOff>0</xdr:colOff>
      <xdr:row>11</xdr:row>
      <xdr:rowOff>244929</xdr:rowOff>
    </xdr:from>
    <xdr:to>
      <xdr:col>13</xdr:col>
      <xdr:colOff>108857</xdr:colOff>
      <xdr:row>14</xdr:row>
      <xdr:rowOff>95250</xdr:rowOff>
    </xdr:to>
    <xdr:sp macro="" textlink="" fLocksText="0">
      <xdr:nvSpPr>
        <xdr:cNvPr id="4" name="角丸四角形吹き出し 4"/>
        <xdr:cNvSpPr/>
      </xdr:nvSpPr>
      <xdr:spPr>
        <a:xfrm>
          <a:off x="7324725" y="4540704"/>
          <a:ext cx="3452132" cy="1107621"/>
        </a:xfrm>
        <a:prstGeom prst="wedgeRoundRectCallout">
          <a:avLst>
            <a:gd name="adj1" fmla="val 80884"/>
            <a:gd name="adj2" fmla="val -114413"/>
            <a:gd name="adj3" fmla="val 16667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anchor="t"/>
        <a:lstStyle/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自動計算と表示されている場合</a:t>
          </a:r>
          <a:endParaRPr lang="en-US" altLang="ja-JP" sz="1600">
            <a:solidFill>
              <a:srgbClr val="FF0000"/>
            </a:solidFill>
          </a:endParaRPr>
        </a:p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上段の数値の入力により</a:t>
          </a:r>
          <a:endParaRPr lang="en-US" altLang="ja-JP" sz="1600">
            <a:solidFill>
              <a:srgbClr val="FF0000"/>
            </a:solidFill>
          </a:endParaRPr>
        </a:p>
        <a:p>
          <a:pPr algn="l">
            <a:lnSpc>
              <a:spcPts val="1900"/>
            </a:lnSpc>
          </a:pPr>
          <a:r>
            <a:rPr lang="ja-JP" altLang="en-US" sz="1600">
              <a:solidFill>
                <a:srgbClr val="FF0000"/>
              </a:solidFill>
            </a:rPr>
            <a:t>自動に表示されます。</a:t>
          </a:r>
        </a:p>
      </xdr:txBody>
    </xdr:sp>
    <xdr:clientData/>
  </xdr:twoCellAnchor>
  <xdr:twoCellAnchor>
    <xdr:from>
      <xdr:col>5</xdr:col>
      <xdr:colOff>190501</xdr:colOff>
      <xdr:row>11</xdr:row>
      <xdr:rowOff>118382</xdr:rowOff>
    </xdr:from>
    <xdr:to>
      <xdr:col>8</xdr:col>
      <xdr:colOff>476251</xdr:colOff>
      <xdr:row>14</xdr:row>
      <xdr:rowOff>9526</xdr:rowOff>
    </xdr:to>
    <xdr:sp macro="" textlink="" fLocksText="0">
      <xdr:nvSpPr>
        <xdr:cNvPr id="5" name="角丸四角形吹き出し 4"/>
        <xdr:cNvSpPr/>
      </xdr:nvSpPr>
      <xdr:spPr>
        <a:xfrm>
          <a:off x="2258787" y="4418239"/>
          <a:ext cx="3673928" cy="1156608"/>
        </a:xfrm>
        <a:prstGeom prst="wedgeRoundRectCallout">
          <a:avLst>
            <a:gd name="adj1" fmla="val 57732"/>
            <a:gd name="adj2" fmla="val -106270"/>
            <a:gd name="adj3" fmla="val 16667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anchor="t"/>
        <a:lstStyle/>
        <a:p>
          <a:pPr algn="l">
            <a:lnSpc>
              <a:spcPts val="2000"/>
            </a:lnSpc>
          </a:pPr>
          <a:r>
            <a:rPr lang="ja-JP" altLang="en-US" sz="1600">
              <a:solidFill>
                <a:srgbClr val="FF0000"/>
              </a:solidFill>
            </a:rPr>
            <a:t>一番左の列に入れた数値が、</a:t>
          </a:r>
          <a:endParaRPr lang="en-US" altLang="ja-JP" sz="1600">
            <a:solidFill>
              <a:srgbClr val="FF0000"/>
            </a:solidFill>
          </a:endParaRPr>
        </a:p>
        <a:p>
          <a:pPr algn="l">
            <a:lnSpc>
              <a:spcPts val="2000"/>
            </a:lnSpc>
          </a:pPr>
          <a:r>
            <a:rPr lang="en-US" altLang="ja-JP" sz="1600">
              <a:solidFill>
                <a:srgbClr val="FF0000"/>
              </a:solidFill>
            </a:rPr>
            <a:t>『</a:t>
          </a:r>
          <a:r>
            <a:rPr lang="ja-JP" altLang="en-US" sz="1600">
              <a:solidFill>
                <a:srgbClr val="FF0000"/>
              </a:solidFill>
            </a:rPr>
            <a:t>③生活習慣病予防のための構造図</a:t>
          </a:r>
          <a:r>
            <a:rPr lang="en-US" altLang="ja-JP" sz="1600">
              <a:solidFill>
                <a:srgbClr val="FF0000"/>
              </a:solidFill>
            </a:rPr>
            <a:t>』</a:t>
          </a:r>
          <a:r>
            <a:rPr lang="ja-JP" altLang="en-US" sz="1600">
              <a:solidFill>
                <a:srgbClr val="FF0000"/>
              </a:solidFill>
            </a:rPr>
            <a:t>に自動入力されます。</a:t>
          </a:r>
        </a:p>
      </xdr:txBody>
    </xdr:sp>
    <xdr:clientData/>
  </xdr:twoCellAnchor>
  <xdr:twoCellAnchor>
    <xdr:from>
      <xdr:col>9</xdr:col>
      <xdr:colOff>27215</xdr:colOff>
      <xdr:row>3</xdr:row>
      <xdr:rowOff>40821</xdr:rowOff>
    </xdr:from>
    <xdr:to>
      <xdr:col>9</xdr:col>
      <xdr:colOff>1088572</xdr:colOff>
      <xdr:row>40</xdr:row>
      <xdr:rowOff>381000</xdr:rowOff>
    </xdr:to>
    <xdr:sp macro="" textlink="">
      <xdr:nvSpPr>
        <xdr:cNvPr id="6" name="角丸四角形 5"/>
        <xdr:cNvSpPr/>
      </xdr:nvSpPr>
      <xdr:spPr>
        <a:xfrm>
          <a:off x="6259286" y="979714"/>
          <a:ext cx="1061357" cy="16165286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27214</xdr:colOff>
      <xdr:row>3</xdr:row>
      <xdr:rowOff>13606</xdr:rowOff>
    </xdr:from>
    <xdr:to>
      <xdr:col>9</xdr:col>
      <xdr:colOff>1088571</xdr:colOff>
      <xdr:row>40</xdr:row>
      <xdr:rowOff>394607</xdr:rowOff>
    </xdr:to>
    <xdr:sp macro="" textlink="">
      <xdr:nvSpPr>
        <xdr:cNvPr id="2" name="角丸四角形 1"/>
        <xdr:cNvSpPr/>
      </xdr:nvSpPr>
      <xdr:spPr>
        <a:xfrm>
          <a:off x="6286500" y="952499"/>
          <a:ext cx="1061357" cy="16437429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36854</xdr:colOff>
      <xdr:row>1</xdr:row>
      <xdr:rowOff>0</xdr:rowOff>
    </xdr:from>
    <xdr:to>
      <xdr:col>203</xdr:col>
      <xdr:colOff>0</xdr:colOff>
      <xdr:row>18</xdr:row>
      <xdr:rowOff>220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3391311" y="41413"/>
          <a:ext cx="5015537" cy="704242"/>
        </a:xfrm>
        <a:prstGeom prst="roundRect">
          <a:avLst>
            <a:gd name="adj" fmla="val 8788"/>
          </a:avLst>
        </a:prstGeom>
        <a:noFill/>
        <a:ln w="9525">
          <a:solidFill>
            <a:srgbClr val="78D2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199</xdr:col>
      <xdr:colOff>0</xdr:colOff>
      <xdr:row>81</xdr:row>
      <xdr:rowOff>0</xdr:rowOff>
    </xdr:from>
    <xdr:to>
      <xdr:col>199</xdr:col>
      <xdr:colOff>1</xdr:colOff>
      <xdr:row>137</xdr:row>
      <xdr:rowOff>38965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 flipV="1">
          <a:off x="7754216" y="3156239"/>
          <a:ext cx="1" cy="2221056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129</xdr:row>
      <xdr:rowOff>0</xdr:rowOff>
    </xdr:from>
    <xdr:to>
      <xdr:col>5</xdr:col>
      <xdr:colOff>0</xdr:colOff>
      <xdr:row>138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flipV="1">
          <a:off x="190500" y="4914900"/>
          <a:ext cx="0" cy="3429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191</xdr:row>
      <xdr:rowOff>0</xdr:rowOff>
    </xdr:from>
    <xdr:to>
      <xdr:col>5</xdr:col>
      <xdr:colOff>0</xdr:colOff>
      <xdr:row>200</xdr:row>
      <xdr:rowOff>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flipV="1">
          <a:off x="190500" y="7277100"/>
          <a:ext cx="0" cy="342901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45</xdr:row>
      <xdr:rowOff>0</xdr:rowOff>
    </xdr:from>
    <xdr:to>
      <xdr:col>29</xdr:col>
      <xdr:colOff>1</xdr:colOff>
      <xdr:row>50</xdr:row>
      <xdr:rowOff>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CxnSpPr/>
      </xdr:nvCxnSpPr>
      <xdr:spPr>
        <a:xfrm flipV="1">
          <a:off x="1085170" y="1683884"/>
          <a:ext cx="1" cy="187098"/>
        </a:xfrm>
        <a:prstGeom prst="straightConnector1">
          <a:avLst/>
        </a:prstGeom>
        <a:ln w="28575">
          <a:solidFill>
            <a:srgbClr val="292929"/>
          </a:solidFill>
          <a:headEnd w="med" len="med"/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38745</xdr:colOff>
      <xdr:row>44</xdr:row>
      <xdr:rowOff>38745</xdr:rowOff>
    </xdr:from>
    <xdr:to>
      <xdr:col>57</xdr:col>
      <xdr:colOff>1331</xdr:colOff>
      <xdr:row>50</xdr:row>
      <xdr:rowOff>219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CxnSpPr/>
      </xdr:nvCxnSpPr>
      <xdr:spPr>
        <a:xfrm flipH="1" flipV="1">
          <a:off x="2208508" y="1743559"/>
          <a:ext cx="1331" cy="193948"/>
        </a:xfrm>
        <a:prstGeom prst="straightConnector1">
          <a:avLst/>
        </a:prstGeom>
        <a:ln w="28575">
          <a:solidFill>
            <a:srgbClr val="292929"/>
          </a:solidFill>
          <a:headEnd w="med" len="med"/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45</xdr:row>
      <xdr:rowOff>0</xdr:rowOff>
    </xdr:from>
    <xdr:to>
      <xdr:col>77</xdr:col>
      <xdr:colOff>1552</xdr:colOff>
      <xdr:row>49</xdr:row>
      <xdr:rowOff>38965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CxnSpPr/>
      </xdr:nvCxnSpPr>
      <xdr:spPr>
        <a:xfrm flipH="1" flipV="1">
          <a:off x="3000375" y="1753466"/>
          <a:ext cx="1552" cy="194829"/>
        </a:xfrm>
        <a:prstGeom prst="straightConnector1">
          <a:avLst/>
        </a:prstGeom>
        <a:ln w="28575">
          <a:solidFill>
            <a:srgbClr val="292929"/>
          </a:solidFill>
          <a:headEnd w="med" len="med"/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59</xdr:row>
      <xdr:rowOff>0</xdr:rowOff>
    </xdr:from>
    <xdr:to>
      <xdr:col>50</xdr:col>
      <xdr:colOff>0</xdr:colOff>
      <xdr:row>59</xdr:row>
      <xdr:rowOff>1437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CxnSpPr/>
      </xdr:nvCxnSpPr>
      <xdr:spPr>
        <a:xfrm flipH="1">
          <a:off x="1752600" y="2247900"/>
          <a:ext cx="152400" cy="1437"/>
        </a:xfrm>
        <a:prstGeom prst="straightConnector1">
          <a:avLst/>
        </a:prstGeom>
        <a:ln w="28575">
          <a:solidFill>
            <a:srgbClr val="292929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0</xdr:colOff>
      <xdr:row>56</xdr:row>
      <xdr:rowOff>36478</xdr:rowOff>
    </xdr:from>
    <xdr:to>
      <xdr:col>124</xdr:col>
      <xdr:colOff>0</xdr:colOff>
      <xdr:row>56</xdr:row>
      <xdr:rowOff>36478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CxnSpPr/>
      </xdr:nvCxnSpPr>
      <xdr:spPr>
        <a:xfrm>
          <a:off x="4377447" y="2079287"/>
          <a:ext cx="145915" cy="0"/>
        </a:xfrm>
        <a:prstGeom prst="straightConnector1">
          <a:avLst/>
        </a:prstGeom>
        <a:ln w="28575">
          <a:solidFill>
            <a:srgbClr val="292929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0</xdr:colOff>
      <xdr:row>56</xdr:row>
      <xdr:rowOff>36478</xdr:rowOff>
    </xdr:from>
    <xdr:to>
      <xdr:col>160</xdr:col>
      <xdr:colOff>0</xdr:colOff>
      <xdr:row>56</xdr:row>
      <xdr:rowOff>36478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CxnSpPr/>
      </xdr:nvCxnSpPr>
      <xdr:spPr>
        <a:xfrm flipH="1">
          <a:off x="5690681" y="2079287"/>
          <a:ext cx="145915" cy="0"/>
        </a:xfrm>
        <a:prstGeom prst="straightConnector1">
          <a:avLst/>
        </a:prstGeom>
        <a:ln w="28575">
          <a:solidFill>
            <a:srgbClr val="292929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91</xdr:row>
      <xdr:rowOff>0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CxnSpPr/>
      </xdr:nvCxnSpPr>
      <xdr:spPr>
        <a:xfrm flipV="1">
          <a:off x="854927" y="3048000"/>
          <a:ext cx="0" cy="334537"/>
        </a:xfrm>
        <a:prstGeom prst="straightConnector1">
          <a:avLst/>
        </a:prstGeom>
        <a:ln w="28575">
          <a:solidFill>
            <a:srgbClr val="292929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186</xdr:row>
      <xdr:rowOff>0</xdr:rowOff>
    </xdr:from>
    <xdr:to>
      <xdr:col>22</xdr:col>
      <xdr:colOff>0</xdr:colOff>
      <xdr:row>232</xdr:row>
      <xdr:rowOff>40105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CxnSpPr/>
      </xdr:nvCxnSpPr>
      <xdr:spPr>
        <a:xfrm flipV="1">
          <a:off x="882316" y="7459579"/>
          <a:ext cx="0" cy="1884947"/>
        </a:xfrm>
        <a:prstGeom prst="straightConnector1">
          <a:avLst/>
        </a:prstGeom>
        <a:ln w="28575">
          <a:solidFill>
            <a:srgbClr val="292929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186</xdr:row>
      <xdr:rowOff>0</xdr:rowOff>
    </xdr:from>
    <xdr:to>
      <xdr:col>18</xdr:col>
      <xdr:colOff>0</xdr:colOff>
      <xdr:row>232</xdr:row>
      <xdr:rowOff>40105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CxnSpPr/>
      </xdr:nvCxnSpPr>
      <xdr:spPr>
        <a:xfrm>
          <a:off x="721895" y="7459579"/>
          <a:ext cx="0" cy="1884947"/>
        </a:xfrm>
        <a:prstGeom prst="straightConnector1">
          <a:avLst/>
        </a:prstGeom>
        <a:ln w="28575">
          <a:solidFill>
            <a:srgbClr val="292929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82</xdr:row>
      <xdr:rowOff>2931</xdr:rowOff>
    </xdr:from>
    <xdr:to>
      <xdr:col>5</xdr:col>
      <xdr:colOff>0</xdr:colOff>
      <xdr:row>91</xdr:row>
      <xdr:rowOff>2931</xdr:rowOff>
    </xdr:to>
    <xdr:cxnSp macro="">
      <xdr:nvCxnSpPr>
        <xdr:cNvPr id="355" name="直線矢印コネクタ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CxnSpPr/>
      </xdr:nvCxnSpPr>
      <xdr:spPr>
        <a:xfrm flipV="1">
          <a:off x="190500" y="3127131"/>
          <a:ext cx="0" cy="3429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299</xdr:row>
      <xdr:rowOff>0</xdr:rowOff>
    </xdr:from>
    <xdr:to>
      <xdr:col>16</xdr:col>
      <xdr:colOff>0</xdr:colOff>
      <xdr:row>305</xdr:row>
      <xdr:rowOff>866</xdr:rowOff>
    </xdr:to>
    <xdr:cxnSp macro="">
      <xdr:nvCxnSpPr>
        <xdr:cNvPr id="357" name="直線コネクタ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CxnSpPr/>
      </xdr:nvCxnSpPr>
      <xdr:spPr>
        <a:xfrm>
          <a:off x="609600" y="11391900"/>
          <a:ext cx="0" cy="2294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302</xdr:row>
      <xdr:rowOff>0</xdr:rowOff>
    </xdr:from>
    <xdr:to>
      <xdr:col>196</xdr:col>
      <xdr:colOff>0</xdr:colOff>
      <xdr:row>302</xdr:row>
      <xdr:rowOff>0</xdr:rowOff>
    </xdr:to>
    <xdr:cxnSp macro="">
      <xdr:nvCxnSpPr>
        <xdr:cNvPr id="358" name="直線コネクタ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CxnSpPr/>
      </xdr:nvCxnSpPr>
      <xdr:spPr>
        <a:xfrm flipH="1">
          <a:off x="623456" y="11767705"/>
          <a:ext cx="7013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38965</xdr:colOff>
      <xdr:row>299</xdr:row>
      <xdr:rowOff>0</xdr:rowOff>
    </xdr:from>
    <xdr:to>
      <xdr:col>60</xdr:col>
      <xdr:colOff>38965</xdr:colOff>
      <xdr:row>305</xdr:row>
      <xdr:rowOff>1795</xdr:rowOff>
    </xdr:to>
    <xdr:cxnSp macro="">
      <xdr:nvCxnSpPr>
        <xdr:cNvPr id="367" name="直線コネクタ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CxnSpPr/>
      </xdr:nvCxnSpPr>
      <xdr:spPr>
        <a:xfrm>
          <a:off x="2376920" y="11650807"/>
          <a:ext cx="0" cy="2355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38966</xdr:colOff>
      <xdr:row>299</xdr:row>
      <xdr:rowOff>0</xdr:rowOff>
    </xdr:from>
    <xdr:to>
      <xdr:col>105</xdr:col>
      <xdr:colOff>38966</xdr:colOff>
      <xdr:row>305</xdr:row>
      <xdr:rowOff>1795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CxnSpPr/>
      </xdr:nvCxnSpPr>
      <xdr:spPr>
        <a:xfrm>
          <a:off x="4130386" y="11650807"/>
          <a:ext cx="0" cy="2355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38966</xdr:colOff>
      <xdr:row>299</xdr:row>
      <xdr:rowOff>0</xdr:rowOff>
    </xdr:from>
    <xdr:to>
      <xdr:col>150</xdr:col>
      <xdr:colOff>38966</xdr:colOff>
      <xdr:row>305</xdr:row>
      <xdr:rowOff>1795</xdr:rowOff>
    </xdr:to>
    <xdr:cxnSp macro="">
      <xdr:nvCxnSpPr>
        <xdr:cNvPr id="369" name="直線コネクタ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CxnSpPr/>
      </xdr:nvCxnSpPr>
      <xdr:spPr>
        <a:xfrm>
          <a:off x="5883852" y="11650807"/>
          <a:ext cx="0" cy="2355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196</xdr:col>
      <xdr:colOff>0</xdr:colOff>
      <xdr:row>299</xdr:row>
      <xdr:rowOff>0</xdr:rowOff>
    </xdr:from>
    <xdr:to>
      <xdr:col>196</xdr:col>
      <xdr:colOff>0</xdr:colOff>
      <xdr:row>304</xdr:row>
      <xdr:rowOff>38966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CxnSpPr/>
      </xdr:nvCxnSpPr>
      <xdr:spPr>
        <a:xfrm>
          <a:off x="7637318" y="11650807"/>
          <a:ext cx="0" cy="2337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194</xdr:row>
      <xdr:rowOff>40105</xdr:rowOff>
    </xdr:from>
    <xdr:to>
      <xdr:col>33</xdr:col>
      <xdr:colOff>0</xdr:colOff>
      <xdr:row>202</xdr:row>
      <xdr:rowOff>0</xdr:rowOff>
    </xdr:to>
    <xdr:sp macro="" textlink="">
      <xdr:nvSpPr>
        <xdr:cNvPr id="371" name="四角形吹き出し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/>
      </xdr:nvSpPr>
      <xdr:spPr>
        <a:xfrm>
          <a:off x="1042737" y="7820526"/>
          <a:ext cx="280737" cy="280737"/>
        </a:xfrm>
        <a:prstGeom prst="wedgeRectCallout">
          <a:avLst>
            <a:gd name="adj1" fmla="val -90822"/>
            <a:gd name="adj2" fmla="val -421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0" rIns="7200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酒</a:t>
          </a:r>
        </a:p>
      </xdr:txBody>
    </xdr:sp>
    <xdr:clientData/>
  </xdr:twoCellAnchor>
  <xdr:twoCellAnchor>
    <xdr:from>
      <xdr:col>172</xdr:col>
      <xdr:colOff>0</xdr:colOff>
      <xdr:row>24</xdr:row>
      <xdr:rowOff>5185</xdr:rowOff>
    </xdr:from>
    <xdr:to>
      <xdr:col>202</xdr:col>
      <xdr:colOff>0</xdr:colOff>
      <xdr:row>29</xdr:row>
      <xdr:rowOff>0</xdr:rowOff>
    </xdr:to>
    <xdr:sp macro="" textlink="">
      <xdr:nvSpPr>
        <xdr:cNvPr id="194" name="右矢印 169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>
        <a:xfrm>
          <a:off x="6553200" y="919585"/>
          <a:ext cx="1143000" cy="185315"/>
        </a:xfrm>
        <a:custGeom>
          <a:avLst/>
          <a:gdLst>
            <a:gd name="connsiteX0" fmla="*/ 0 w 1105830"/>
            <a:gd name="connsiteY0" fmla="*/ 40558 h 221225"/>
            <a:gd name="connsiteX1" fmla="*/ 997675 w 1105830"/>
            <a:gd name="connsiteY1" fmla="*/ 40558 h 221225"/>
            <a:gd name="connsiteX2" fmla="*/ 997675 w 1105830"/>
            <a:gd name="connsiteY2" fmla="*/ 0 h 221225"/>
            <a:gd name="connsiteX3" fmla="*/ 1105830 w 1105830"/>
            <a:gd name="connsiteY3" fmla="*/ 110613 h 221225"/>
            <a:gd name="connsiteX4" fmla="*/ 997675 w 1105830"/>
            <a:gd name="connsiteY4" fmla="*/ 221225 h 221225"/>
            <a:gd name="connsiteX5" fmla="*/ 997675 w 1105830"/>
            <a:gd name="connsiteY5" fmla="*/ 180667 h 221225"/>
            <a:gd name="connsiteX6" fmla="*/ 0 w 1105830"/>
            <a:gd name="connsiteY6" fmla="*/ 180667 h 221225"/>
            <a:gd name="connsiteX7" fmla="*/ 0 w 1105830"/>
            <a:gd name="connsiteY7" fmla="*/ 40558 h 221225"/>
            <a:gd name="connsiteX0" fmla="*/ 299 w 1106129"/>
            <a:gd name="connsiteY0" fmla="*/ 40558 h 221225"/>
            <a:gd name="connsiteX1" fmla="*/ 997974 w 1106129"/>
            <a:gd name="connsiteY1" fmla="*/ 40558 h 221225"/>
            <a:gd name="connsiteX2" fmla="*/ 997974 w 1106129"/>
            <a:gd name="connsiteY2" fmla="*/ 0 h 221225"/>
            <a:gd name="connsiteX3" fmla="*/ 1106129 w 1106129"/>
            <a:gd name="connsiteY3" fmla="*/ 110613 h 221225"/>
            <a:gd name="connsiteX4" fmla="*/ 997974 w 1106129"/>
            <a:gd name="connsiteY4" fmla="*/ 221225 h 221225"/>
            <a:gd name="connsiteX5" fmla="*/ 997974 w 1106129"/>
            <a:gd name="connsiteY5" fmla="*/ 180667 h 221225"/>
            <a:gd name="connsiteX6" fmla="*/ 0 w 1106129"/>
            <a:gd name="connsiteY6" fmla="*/ 147483 h 221225"/>
            <a:gd name="connsiteX7" fmla="*/ 299 w 1106129"/>
            <a:gd name="connsiteY7" fmla="*/ 40558 h 221225"/>
            <a:gd name="connsiteX0" fmla="*/ 28 w 1106156"/>
            <a:gd name="connsiteY0" fmla="*/ 110613 h 221225"/>
            <a:gd name="connsiteX1" fmla="*/ 998001 w 1106156"/>
            <a:gd name="connsiteY1" fmla="*/ 40558 h 221225"/>
            <a:gd name="connsiteX2" fmla="*/ 998001 w 1106156"/>
            <a:gd name="connsiteY2" fmla="*/ 0 h 221225"/>
            <a:gd name="connsiteX3" fmla="*/ 1106156 w 1106156"/>
            <a:gd name="connsiteY3" fmla="*/ 110613 h 221225"/>
            <a:gd name="connsiteX4" fmla="*/ 998001 w 1106156"/>
            <a:gd name="connsiteY4" fmla="*/ 221225 h 221225"/>
            <a:gd name="connsiteX5" fmla="*/ 998001 w 1106156"/>
            <a:gd name="connsiteY5" fmla="*/ 180667 h 221225"/>
            <a:gd name="connsiteX6" fmla="*/ 27 w 1106156"/>
            <a:gd name="connsiteY6" fmla="*/ 147483 h 221225"/>
            <a:gd name="connsiteX7" fmla="*/ 28 w 1106156"/>
            <a:gd name="connsiteY7" fmla="*/ 110613 h 221225"/>
            <a:gd name="connsiteX0" fmla="*/ 8 w 1106136"/>
            <a:gd name="connsiteY0" fmla="*/ 110613 h 221225"/>
            <a:gd name="connsiteX1" fmla="*/ 997981 w 1106136"/>
            <a:gd name="connsiteY1" fmla="*/ 40558 h 221225"/>
            <a:gd name="connsiteX2" fmla="*/ 997981 w 1106136"/>
            <a:gd name="connsiteY2" fmla="*/ 0 h 221225"/>
            <a:gd name="connsiteX3" fmla="*/ 1106136 w 1106136"/>
            <a:gd name="connsiteY3" fmla="*/ 110613 h 221225"/>
            <a:gd name="connsiteX4" fmla="*/ 997981 w 1106136"/>
            <a:gd name="connsiteY4" fmla="*/ 221225 h 221225"/>
            <a:gd name="connsiteX5" fmla="*/ 997981 w 1106136"/>
            <a:gd name="connsiteY5" fmla="*/ 180667 h 221225"/>
            <a:gd name="connsiteX6" fmla="*/ 687 w 1106136"/>
            <a:gd name="connsiteY6" fmla="*/ 110953 h 221225"/>
            <a:gd name="connsiteX7" fmla="*/ 8 w 1106136"/>
            <a:gd name="connsiteY7" fmla="*/ 110613 h 2212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106136" h="221225">
              <a:moveTo>
                <a:pt x="8" y="110613"/>
              </a:moveTo>
              <a:lnTo>
                <a:pt x="997981" y="40558"/>
              </a:lnTo>
              <a:lnTo>
                <a:pt x="997981" y="0"/>
              </a:lnTo>
              <a:lnTo>
                <a:pt x="1106136" y="110613"/>
              </a:lnTo>
              <a:lnTo>
                <a:pt x="997981" y="221225"/>
              </a:lnTo>
              <a:lnTo>
                <a:pt x="997981" y="180667"/>
              </a:lnTo>
              <a:lnTo>
                <a:pt x="687" y="110953"/>
              </a:lnTo>
              <a:cubicBezTo>
                <a:pt x="787" y="75311"/>
                <a:pt x="-92" y="146255"/>
                <a:pt x="8" y="110613"/>
              </a:cubicBezTo>
              <a:close/>
            </a:path>
          </a:pathLst>
        </a:custGeom>
        <a:gradFill>
          <a:gsLst>
            <a:gs pos="35000">
              <a:srgbClr val="FFC2C2"/>
            </a:gs>
            <a:gs pos="0">
              <a:schemeClr val="bg1"/>
            </a:gs>
            <a:gs pos="90000">
              <a:srgbClr val="FF0000"/>
            </a:gs>
            <a:gs pos="100000">
              <a:srgbClr val="FF0000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172</xdr:col>
      <xdr:colOff>25332</xdr:colOff>
      <xdr:row>24</xdr:row>
      <xdr:rowOff>4493</xdr:rowOff>
    </xdr:from>
    <xdr:to>
      <xdr:col>193</xdr:col>
      <xdr:colOff>0</xdr:colOff>
      <xdr:row>29</xdr:row>
      <xdr:rowOff>0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>
          <a:off x="6578532" y="918893"/>
          <a:ext cx="774768" cy="186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000" b="0">
              <a:ln w="3175">
                <a:noFill/>
              </a:ln>
              <a:solidFill>
                <a:schemeClr val="dk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危険度</a:t>
          </a:r>
          <a:endParaRPr kumimoji="1" lang="en-US" altLang="ja-JP" sz="1000" b="0">
            <a:ln w="3175">
              <a:noFill/>
            </a:ln>
            <a:solidFill>
              <a:schemeClr val="dk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</xdr:col>
      <xdr:colOff>1</xdr:colOff>
      <xdr:row>30</xdr:row>
      <xdr:rowOff>37170</xdr:rowOff>
    </xdr:from>
    <xdr:to>
      <xdr:col>9</xdr:col>
      <xdr:colOff>1</xdr:colOff>
      <xdr:row>81</xdr:row>
      <xdr:rowOff>37170</xdr:rowOff>
    </xdr:to>
    <xdr:sp macro="" textlink="">
      <xdr:nvSpPr>
        <xdr:cNvPr id="245" name="正方形/長方形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/>
      </xdr:nvSpPr>
      <xdr:spPr>
        <a:xfrm>
          <a:off x="37172" y="1152292"/>
          <a:ext cx="297366" cy="189570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</xdr:colOff>
      <xdr:row>91</xdr:row>
      <xdr:rowOff>0</xdr:rowOff>
    </xdr:from>
    <xdr:to>
      <xdr:col>9</xdr:col>
      <xdr:colOff>1</xdr:colOff>
      <xdr:row>128</xdr:row>
      <xdr:rowOff>37170</xdr:rowOff>
    </xdr:to>
    <xdr:sp macro="" textlink="">
      <xdr:nvSpPr>
        <xdr:cNvPr id="217" name="正方形/長方形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/>
      </xdr:nvSpPr>
      <xdr:spPr>
        <a:xfrm>
          <a:off x="37172" y="3382537"/>
          <a:ext cx="297366" cy="141248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</xdr:colOff>
      <xdr:row>138</xdr:row>
      <xdr:rowOff>0</xdr:rowOff>
    </xdr:from>
    <xdr:to>
      <xdr:col>9</xdr:col>
      <xdr:colOff>1</xdr:colOff>
      <xdr:row>191</xdr:row>
      <xdr:rowOff>0</xdr:rowOff>
    </xdr:to>
    <xdr:sp macro="" textlink="">
      <xdr:nvSpPr>
        <xdr:cNvPr id="219" name="正方形/長方形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/>
      </xdr:nvSpPr>
      <xdr:spPr>
        <a:xfrm>
          <a:off x="37172" y="5129561"/>
          <a:ext cx="297366" cy="197004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</xdr:colOff>
      <xdr:row>199</xdr:row>
      <xdr:rowOff>37169</xdr:rowOff>
    </xdr:from>
    <xdr:to>
      <xdr:col>9</xdr:col>
      <xdr:colOff>1</xdr:colOff>
      <xdr:row>265</xdr:row>
      <xdr:rowOff>37170</xdr:rowOff>
    </xdr:to>
    <xdr:sp macro="" textlink="">
      <xdr:nvSpPr>
        <xdr:cNvPr id="220" name="正方形/長方形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/>
      </xdr:nvSpPr>
      <xdr:spPr>
        <a:xfrm>
          <a:off x="37172" y="7434145"/>
          <a:ext cx="297366" cy="245326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</xdr:colOff>
      <xdr:row>277</xdr:row>
      <xdr:rowOff>0</xdr:rowOff>
    </xdr:from>
    <xdr:to>
      <xdr:col>9</xdr:col>
      <xdr:colOff>1</xdr:colOff>
      <xdr:row>306</xdr:row>
      <xdr:rowOff>1</xdr:rowOff>
    </xdr:to>
    <xdr:sp macro="" textlink="">
      <xdr:nvSpPr>
        <xdr:cNvPr id="221" name="正方形/長方形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/>
      </xdr:nvSpPr>
      <xdr:spPr>
        <a:xfrm>
          <a:off x="37172" y="10296293"/>
          <a:ext cx="297366" cy="1077952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37170</xdr:colOff>
      <xdr:row>277</xdr:row>
      <xdr:rowOff>0</xdr:rowOff>
    </xdr:from>
    <xdr:to>
      <xdr:col>68</xdr:col>
      <xdr:colOff>37169</xdr:colOff>
      <xdr:row>288</xdr:row>
      <xdr:rowOff>37170</xdr:rowOff>
    </xdr:to>
    <xdr:sp macro="" textlink="">
      <xdr:nvSpPr>
        <xdr:cNvPr id="222" name="正方形/長方形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/>
      </xdr:nvSpPr>
      <xdr:spPr>
        <a:xfrm>
          <a:off x="446048" y="10296293"/>
          <a:ext cx="2118731" cy="44604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0</xdr:colOff>
      <xdr:row>277</xdr:row>
      <xdr:rowOff>0</xdr:rowOff>
    </xdr:from>
    <xdr:to>
      <xdr:col>137</xdr:col>
      <xdr:colOff>0</xdr:colOff>
      <xdr:row>292</xdr:row>
      <xdr:rowOff>37169</xdr:rowOff>
    </xdr:to>
    <xdr:sp macro="" textlink="">
      <xdr:nvSpPr>
        <xdr:cNvPr id="223" name="正方形/長方形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/>
      </xdr:nvSpPr>
      <xdr:spPr>
        <a:xfrm>
          <a:off x="2824976" y="10296293"/>
          <a:ext cx="2267414" cy="59473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144</xdr:col>
      <xdr:colOff>1</xdr:colOff>
      <xdr:row>277</xdr:row>
      <xdr:rowOff>0</xdr:rowOff>
    </xdr:from>
    <xdr:to>
      <xdr:col>195</xdr:col>
      <xdr:colOff>0</xdr:colOff>
      <xdr:row>283</xdr:row>
      <xdr:rowOff>0</xdr:rowOff>
    </xdr:to>
    <xdr:sp macro="" textlink="">
      <xdr:nvSpPr>
        <xdr:cNvPr id="248" name="正方形/長方形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/>
      </xdr:nvSpPr>
      <xdr:spPr>
        <a:xfrm>
          <a:off x="5352586" y="10296293"/>
          <a:ext cx="1895707" cy="22302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195</xdr:col>
      <xdr:colOff>0</xdr:colOff>
      <xdr:row>138</xdr:row>
      <xdr:rowOff>0</xdr:rowOff>
    </xdr:from>
    <xdr:to>
      <xdr:col>203</xdr:col>
      <xdr:colOff>0</xdr:colOff>
      <xdr:row>266</xdr:row>
      <xdr:rowOff>0</xdr:rowOff>
    </xdr:to>
    <xdr:sp macro="" textlink="">
      <xdr:nvSpPr>
        <xdr:cNvPr id="249" name="正方形/長方形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/>
      </xdr:nvSpPr>
      <xdr:spPr>
        <a:xfrm>
          <a:off x="7248293" y="5129561"/>
          <a:ext cx="297366" cy="475785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195</xdr:col>
      <xdr:colOff>0</xdr:colOff>
      <xdr:row>30</xdr:row>
      <xdr:rowOff>1</xdr:rowOff>
    </xdr:from>
    <xdr:to>
      <xdr:col>203</xdr:col>
      <xdr:colOff>0</xdr:colOff>
      <xdr:row>81</xdr:row>
      <xdr:rowOff>2</xdr:rowOff>
    </xdr:to>
    <xdr:sp macro="" textlink="">
      <xdr:nvSpPr>
        <xdr:cNvPr id="251" name="正方形/長方形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/>
      </xdr:nvSpPr>
      <xdr:spPr>
        <a:xfrm>
          <a:off x="7248293" y="1115123"/>
          <a:ext cx="297366" cy="189570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52</xdr:row>
      <xdr:rowOff>1</xdr:rowOff>
    </xdr:from>
    <xdr:to>
      <xdr:col>20</xdr:col>
      <xdr:colOff>0</xdr:colOff>
      <xdr:row>58</xdr:row>
      <xdr:rowOff>1</xdr:rowOff>
    </xdr:to>
    <xdr:sp macro="" textlink="">
      <xdr:nvSpPr>
        <xdr:cNvPr id="257" name="正方形/長方形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/>
      </xdr:nvSpPr>
      <xdr:spPr>
        <a:xfrm>
          <a:off x="520390" y="1932879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52</xdr:row>
      <xdr:rowOff>1</xdr:rowOff>
    </xdr:from>
    <xdr:to>
      <xdr:col>58</xdr:col>
      <xdr:colOff>1</xdr:colOff>
      <xdr:row>58</xdr:row>
      <xdr:rowOff>1</xdr:rowOff>
    </xdr:to>
    <xdr:sp macro="" textlink="">
      <xdr:nvSpPr>
        <xdr:cNvPr id="260" name="正方形/長方形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/>
      </xdr:nvSpPr>
      <xdr:spPr>
        <a:xfrm>
          <a:off x="1932878" y="1932879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90</xdr:col>
      <xdr:colOff>0</xdr:colOff>
      <xdr:row>46</xdr:row>
      <xdr:rowOff>0</xdr:rowOff>
    </xdr:from>
    <xdr:to>
      <xdr:col>96</xdr:col>
      <xdr:colOff>1</xdr:colOff>
      <xdr:row>52</xdr:row>
      <xdr:rowOff>0</xdr:rowOff>
    </xdr:to>
    <xdr:sp macro="" textlink="">
      <xdr:nvSpPr>
        <xdr:cNvPr id="262" name="正方形/長方形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/>
      </xdr:nvSpPr>
      <xdr:spPr>
        <a:xfrm>
          <a:off x="3345366" y="170985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52</xdr:row>
      <xdr:rowOff>1</xdr:rowOff>
    </xdr:from>
    <xdr:to>
      <xdr:col>42</xdr:col>
      <xdr:colOff>37170</xdr:colOff>
      <xdr:row>57</xdr:row>
      <xdr:rowOff>0</xdr:rowOff>
    </xdr:to>
    <xdr:sp macro="" textlink="">
      <xdr:nvSpPr>
        <xdr:cNvPr id="263" name="正方形/長方形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/>
      </xdr:nvSpPr>
      <xdr:spPr>
        <a:xfrm>
          <a:off x="817756" y="1932879"/>
          <a:ext cx="780585" cy="18585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52</xdr:row>
      <xdr:rowOff>1</xdr:rowOff>
    </xdr:from>
    <xdr:to>
      <xdr:col>82</xdr:col>
      <xdr:colOff>0</xdr:colOff>
      <xdr:row>57</xdr:row>
      <xdr:rowOff>0</xdr:rowOff>
    </xdr:to>
    <xdr:sp macro="" textlink="">
      <xdr:nvSpPr>
        <xdr:cNvPr id="266" name="正方形/長方形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/>
      </xdr:nvSpPr>
      <xdr:spPr>
        <a:xfrm>
          <a:off x="2230244" y="1932879"/>
          <a:ext cx="817756" cy="18585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98</xdr:col>
      <xdr:colOff>0</xdr:colOff>
      <xdr:row>46</xdr:row>
      <xdr:rowOff>1</xdr:rowOff>
    </xdr:from>
    <xdr:to>
      <xdr:col>117</xdr:col>
      <xdr:colOff>37170</xdr:colOff>
      <xdr:row>54</xdr:row>
      <xdr:rowOff>0</xdr:rowOff>
    </xdr:to>
    <xdr:sp macro="" textlink="">
      <xdr:nvSpPr>
        <xdr:cNvPr id="269" name="正方形/長方形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/>
      </xdr:nvSpPr>
      <xdr:spPr>
        <a:xfrm>
          <a:off x="3642732" y="1709855"/>
          <a:ext cx="743414" cy="29736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134</xdr:col>
      <xdr:colOff>0</xdr:colOff>
      <xdr:row>46</xdr:row>
      <xdr:rowOff>2</xdr:rowOff>
    </xdr:from>
    <xdr:to>
      <xdr:col>153</xdr:col>
      <xdr:colOff>37170</xdr:colOff>
      <xdr:row>51</xdr:row>
      <xdr:rowOff>1</xdr:rowOff>
    </xdr:to>
    <xdr:sp macro="" textlink="">
      <xdr:nvSpPr>
        <xdr:cNvPr id="272" name="正方形/長方形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/>
      </xdr:nvSpPr>
      <xdr:spPr>
        <a:xfrm>
          <a:off x="4980878" y="1709856"/>
          <a:ext cx="743414" cy="185852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169</xdr:col>
      <xdr:colOff>37170</xdr:colOff>
      <xdr:row>46</xdr:row>
      <xdr:rowOff>2</xdr:rowOff>
    </xdr:from>
    <xdr:to>
      <xdr:col>189</xdr:col>
      <xdr:colOff>37170</xdr:colOff>
      <xdr:row>51</xdr:row>
      <xdr:rowOff>1</xdr:rowOff>
    </xdr:to>
    <xdr:sp macro="" textlink="">
      <xdr:nvSpPr>
        <xdr:cNvPr id="275" name="正方形/長方形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/>
      </xdr:nvSpPr>
      <xdr:spPr>
        <a:xfrm>
          <a:off x="6319024" y="1709856"/>
          <a:ext cx="743414" cy="185852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126</xdr:col>
      <xdr:colOff>0</xdr:colOff>
      <xdr:row>46</xdr:row>
      <xdr:rowOff>0</xdr:rowOff>
    </xdr:from>
    <xdr:to>
      <xdr:col>132</xdr:col>
      <xdr:colOff>0</xdr:colOff>
      <xdr:row>52</xdr:row>
      <xdr:rowOff>0</xdr:rowOff>
    </xdr:to>
    <xdr:sp macro="" textlink="">
      <xdr:nvSpPr>
        <xdr:cNvPr id="278" name="正方形/長方形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/>
      </xdr:nvSpPr>
      <xdr:spPr>
        <a:xfrm>
          <a:off x="4683512" y="170985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162</xdr:col>
      <xdr:colOff>0</xdr:colOff>
      <xdr:row>46</xdr:row>
      <xdr:rowOff>0</xdr:rowOff>
    </xdr:from>
    <xdr:to>
      <xdr:col>168</xdr:col>
      <xdr:colOff>1</xdr:colOff>
      <xdr:row>52</xdr:row>
      <xdr:rowOff>0</xdr:rowOff>
    </xdr:to>
    <xdr:sp macro="" textlink="">
      <xdr:nvSpPr>
        <xdr:cNvPr id="279" name="正方形/長方形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/>
      </xdr:nvSpPr>
      <xdr:spPr>
        <a:xfrm>
          <a:off x="6021659" y="170985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124</xdr:col>
      <xdr:colOff>1</xdr:colOff>
      <xdr:row>94</xdr:row>
      <xdr:rowOff>37170</xdr:rowOff>
    </xdr:from>
    <xdr:to>
      <xdr:col>156</xdr:col>
      <xdr:colOff>0</xdr:colOff>
      <xdr:row>102</xdr:row>
      <xdr:rowOff>37169</xdr:rowOff>
    </xdr:to>
    <xdr:sp macro="" textlink="">
      <xdr:nvSpPr>
        <xdr:cNvPr id="280" name="正方形/長方形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/>
      </xdr:nvSpPr>
      <xdr:spPr>
        <a:xfrm>
          <a:off x="4609172" y="3531219"/>
          <a:ext cx="1189462" cy="29736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142</xdr:row>
      <xdr:rowOff>0</xdr:rowOff>
    </xdr:from>
    <xdr:to>
      <xdr:col>20</xdr:col>
      <xdr:colOff>0</xdr:colOff>
      <xdr:row>147</xdr:row>
      <xdr:rowOff>37170</xdr:rowOff>
    </xdr:to>
    <xdr:sp macro="" textlink="">
      <xdr:nvSpPr>
        <xdr:cNvPr id="281" name="正方形/長方形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/>
      </xdr:nvSpPr>
      <xdr:spPr>
        <a:xfrm>
          <a:off x="520390" y="527824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165</xdr:row>
      <xdr:rowOff>37170</xdr:rowOff>
    </xdr:from>
    <xdr:to>
      <xdr:col>20</xdr:col>
      <xdr:colOff>0</xdr:colOff>
      <xdr:row>171</xdr:row>
      <xdr:rowOff>37170</xdr:rowOff>
    </xdr:to>
    <xdr:sp macro="" textlink="">
      <xdr:nvSpPr>
        <xdr:cNvPr id="284" name="正方形/長方形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/>
      </xdr:nvSpPr>
      <xdr:spPr>
        <a:xfrm>
          <a:off x="520390" y="6170341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37170</xdr:colOff>
      <xdr:row>142</xdr:row>
      <xdr:rowOff>0</xdr:rowOff>
    </xdr:from>
    <xdr:to>
      <xdr:col>68</xdr:col>
      <xdr:colOff>0</xdr:colOff>
      <xdr:row>147</xdr:row>
      <xdr:rowOff>37170</xdr:rowOff>
    </xdr:to>
    <xdr:sp macro="" textlink="">
      <xdr:nvSpPr>
        <xdr:cNvPr id="285" name="正方形/長方形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/>
      </xdr:nvSpPr>
      <xdr:spPr>
        <a:xfrm>
          <a:off x="2304585" y="527824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0</xdr:colOff>
      <xdr:row>142</xdr:row>
      <xdr:rowOff>0</xdr:rowOff>
    </xdr:from>
    <xdr:to>
      <xdr:col>118</xdr:col>
      <xdr:colOff>1</xdr:colOff>
      <xdr:row>147</xdr:row>
      <xdr:rowOff>37170</xdr:rowOff>
    </xdr:to>
    <xdr:sp macro="" textlink="">
      <xdr:nvSpPr>
        <xdr:cNvPr id="286" name="正方形/長方形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/>
      </xdr:nvSpPr>
      <xdr:spPr>
        <a:xfrm>
          <a:off x="4163122" y="527824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37170</xdr:colOff>
      <xdr:row>210</xdr:row>
      <xdr:rowOff>37170</xdr:rowOff>
    </xdr:from>
    <xdr:to>
      <xdr:col>34</xdr:col>
      <xdr:colOff>0</xdr:colOff>
      <xdr:row>216</xdr:row>
      <xdr:rowOff>37170</xdr:rowOff>
    </xdr:to>
    <xdr:sp macro="" textlink="">
      <xdr:nvSpPr>
        <xdr:cNvPr id="287" name="正方形/長方形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/>
      </xdr:nvSpPr>
      <xdr:spPr>
        <a:xfrm>
          <a:off x="1040780" y="784302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235</xdr:row>
      <xdr:rowOff>0</xdr:rowOff>
    </xdr:from>
    <xdr:to>
      <xdr:col>20</xdr:col>
      <xdr:colOff>0</xdr:colOff>
      <xdr:row>240</xdr:row>
      <xdr:rowOff>37170</xdr:rowOff>
    </xdr:to>
    <xdr:sp macro="" textlink="">
      <xdr:nvSpPr>
        <xdr:cNvPr id="288" name="正方形/長方形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/>
      </xdr:nvSpPr>
      <xdr:spPr>
        <a:xfrm>
          <a:off x="520390" y="8735122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147</xdr:col>
      <xdr:colOff>37170</xdr:colOff>
      <xdr:row>142</xdr:row>
      <xdr:rowOff>0</xdr:rowOff>
    </xdr:from>
    <xdr:to>
      <xdr:col>154</xdr:col>
      <xdr:colOff>0</xdr:colOff>
      <xdr:row>147</xdr:row>
      <xdr:rowOff>37170</xdr:rowOff>
    </xdr:to>
    <xdr:sp macro="" textlink="">
      <xdr:nvSpPr>
        <xdr:cNvPr id="291" name="正方形/長方形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/>
      </xdr:nvSpPr>
      <xdr:spPr>
        <a:xfrm>
          <a:off x="5501268" y="5278244"/>
          <a:ext cx="223025" cy="223024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0</xdr:colOff>
      <xdr:row>205</xdr:row>
      <xdr:rowOff>0</xdr:rowOff>
    </xdr:from>
    <xdr:to>
      <xdr:col>141</xdr:col>
      <xdr:colOff>0</xdr:colOff>
      <xdr:row>210</xdr:row>
      <xdr:rowOff>37170</xdr:rowOff>
    </xdr:to>
    <xdr:sp macro="" textlink="">
      <xdr:nvSpPr>
        <xdr:cNvPr id="293" name="正方形/長方形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/>
      </xdr:nvSpPr>
      <xdr:spPr>
        <a:xfrm>
          <a:off x="2416098" y="7620000"/>
          <a:ext cx="2824975" cy="22302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</xdr:colOff>
      <xdr:row>227</xdr:row>
      <xdr:rowOff>0</xdr:rowOff>
    </xdr:from>
    <xdr:to>
      <xdr:col>137</xdr:col>
      <xdr:colOff>1</xdr:colOff>
      <xdr:row>268</xdr:row>
      <xdr:rowOff>0</xdr:rowOff>
    </xdr:to>
    <xdr:sp macro="" textlink="">
      <xdr:nvSpPr>
        <xdr:cNvPr id="294" name="正方形/長方形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/>
      </xdr:nvSpPr>
      <xdr:spPr>
        <a:xfrm>
          <a:off x="2564781" y="8437756"/>
          <a:ext cx="2527610" cy="15240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76</xdr:row>
      <xdr:rowOff>37170</xdr:rowOff>
    </xdr:from>
    <xdr:to>
      <xdr:col>46</xdr:col>
      <xdr:colOff>0</xdr:colOff>
      <xdr:row>76</xdr:row>
      <xdr:rowOff>37170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CxnSpPr/>
      </xdr:nvCxnSpPr>
      <xdr:spPr>
        <a:xfrm>
          <a:off x="446049" y="2862146"/>
          <a:ext cx="126380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37170</xdr:colOff>
      <xdr:row>65</xdr:row>
      <xdr:rowOff>0</xdr:rowOff>
    </xdr:from>
    <xdr:to>
      <xdr:col>120</xdr:col>
      <xdr:colOff>0</xdr:colOff>
      <xdr:row>65</xdr:row>
      <xdr:rowOff>0</xdr:rowOff>
    </xdr:to>
    <xdr:cxnSp macro="">
      <xdr:nvCxnSpPr>
        <xdr:cNvPr id="295" name="直線コネクタ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CxnSpPr/>
      </xdr:nvCxnSpPr>
      <xdr:spPr>
        <a:xfrm>
          <a:off x="3271024" y="2416098"/>
          <a:ext cx="118946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65</xdr:row>
      <xdr:rowOff>0</xdr:rowOff>
    </xdr:from>
    <xdr:to>
      <xdr:col>156</xdr:col>
      <xdr:colOff>1</xdr:colOff>
      <xdr:row>65</xdr:row>
      <xdr:rowOff>0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CxnSpPr/>
      </xdr:nvCxnSpPr>
      <xdr:spPr>
        <a:xfrm>
          <a:off x="4609171" y="2416098"/>
          <a:ext cx="118946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159</xdr:col>
      <xdr:colOff>37170</xdr:colOff>
      <xdr:row>65</xdr:row>
      <xdr:rowOff>0</xdr:rowOff>
    </xdr:from>
    <xdr:to>
      <xdr:col>191</xdr:col>
      <xdr:colOff>37170</xdr:colOff>
      <xdr:row>65</xdr:row>
      <xdr:rowOff>0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CxnSpPr/>
      </xdr:nvCxnSpPr>
      <xdr:spPr>
        <a:xfrm>
          <a:off x="5947316" y="2416098"/>
          <a:ext cx="118946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146</xdr:col>
      <xdr:colOff>0</xdr:colOff>
      <xdr:row>180</xdr:row>
      <xdr:rowOff>0</xdr:rowOff>
    </xdr:from>
    <xdr:to>
      <xdr:col>191</xdr:col>
      <xdr:colOff>37170</xdr:colOff>
      <xdr:row>180</xdr:row>
      <xdr:rowOff>0</xdr:rowOff>
    </xdr:to>
    <xdr:cxnSp macro="">
      <xdr:nvCxnSpPr>
        <xdr:cNvPr id="298" name="直線コネクタ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CxnSpPr/>
      </xdr:nvCxnSpPr>
      <xdr:spPr>
        <a:xfrm>
          <a:off x="5689023" y="7013864"/>
          <a:ext cx="179063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</xdr:colOff>
      <xdr:row>165</xdr:row>
      <xdr:rowOff>37170</xdr:rowOff>
    </xdr:from>
    <xdr:to>
      <xdr:col>141</xdr:col>
      <xdr:colOff>0</xdr:colOff>
      <xdr:row>165</xdr:row>
      <xdr:rowOff>37170</xdr:rowOff>
    </xdr:to>
    <xdr:cxnSp macro="">
      <xdr:nvCxnSpPr>
        <xdr:cNvPr id="301" name="直線コネクタ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CxnSpPr/>
      </xdr:nvCxnSpPr>
      <xdr:spPr>
        <a:xfrm>
          <a:off x="4088781" y="6170341"/>
          <a:ext cx="115229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</xdr:colOff>
      <xdr:row>165</xdr:row>
      <xdr:rowOff>37170</xdr:rowOff>
    </xdr:from>
    <xdr:to>
      <xdr:col>101</xdr:col>
      <xdr:colOff>0</xdr:colOff>
      <xdr:row>165</xdr:row>
      <xdr:rowOff>37170</xdr:rowOff>
    </xdr:to>
    <xdr:cxnSp macro="">
      <xdr:nvCxnSpPr>
        <xdr:cNvPr id="302" name="直線コネクタ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CxnSpPr/>
      </xdr:nvCxnSpPr>
      <xdr:spPr>
        <a:xfrm>
          <a:off x="2230245" y="6170341"/>
          <a:ext cx="15239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</xdr:colOff>
      <xdr:row>171</xdr:row>
      <xdr:rowOff>0</xdr:rowOff>
    </xdr:from>
    <xdr:to>
      <xdr:col>101</xdr:col>
      <xdr:colOff>0</xdr:colOff>
      <xdr:row>171</xdr:row>
      <xdr:rowOff>0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CxnSpPr/>
      </xdr:nvCxnSpPr>
      <xdr:spPr>
        <a:xfrm>
          <a:off x="2230245" y="6356195"/>
          <a:ext cx="15239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</xdr:colOff>
      <xdr:row>176</xdr:row>
      <xdr:rowOff>0</xdr:rowOff>
    </xdr:from>
    <xdr:to>
      <xdr:col>101</xdr:col>
      <xdr:colOff>0</xdr:colOff>
      <xdr:row>176</xdr:row>
      <xdr:rowOff>0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CxnSpPr/>
      </xdr:nvCxnSpPr>
      <xdr:spPr>
        <a:xfrm>
          <a:off x="2230245" y="6542049"/>
          <a:ext cx="15239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181</xdr:row>
      <xdr:rowOff>0</xdr:rowOff>
    </xdr:from>
    <xdr:to>
      <xdr:col>100</xdr:col>
      <xdr:colOff>38615</xdr:colOff>
      <xdr:row>181</xdr:row>
      <xdr:rowOff>0</xdr:rowOff>
    </xdr:to>
    <xdr:cxnSp macro="">
      <xdr:nvCxnSpPr>
        <xdr:cNvPr id="306" name="直線コネクタ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CxnSpPr/>
      </xdr:nvCxnSpPr>
      <xdr:spPr>
        <a:xfrm>
          <a:off x="2316892" y="6989291"/>
          <a:ext cx="158320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115</xdr:row>
      <xdr:rowOff>39220</xdr:rowOff>
    </xdr:from>
    <xdr:to>
      <xdr:col>46</xdr:col>
      <xdr:colOff>0</xdr:colOff>
      <xdr:row>115</xdr:row>
      <xdr:rowOff>39220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CxnSpPr/>
      </xdr:nvCxnSpPr>
      <xdr:spPr>
        <a:xfrm>
          <a:off x="470647" y="4549588"/>
          <a:ext cx="133350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</xdr:colOff>
      <xdr:row>232</xdr:row>
      <xdr:rowOff>0</xdr:rowOff>
    </xdr:from>
    <xdr:to>
      <xdr:col>137</xdr:col>
      <xdr:colOff>0</xdr:colOff>
      <xdr:row>232</xdr:row>
      <xdr:rowOff>0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CxnSpPr/>
      </xdr:nvCxnSpPr>
      <xdr:spPr>
        <a:xfrm>
          <a:off x="2564781" y="8623610"/>
          <a:ext cx="2527609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3403</xdr:colOff>
      <xdr:row>244</xdr:row>
      <xdr:rowOff>0</xdr:rowOff>
    </xdr:from>
    <xdr:to>
      <xdr:col>137</xdr:col>
      <xdr:colOff>3402</xdr:colOff>
      <xdr:row>244</xdr:row>
      <xdr:rowOff>0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CxnSpPr/>
      </xdr:nvCxnSpPr>
      <xdr:spPr>
        <a:xfrm>
          <a:off x="2722955" y="9616966"/>
          <a:ext cx="268013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</xdr:colOff>
      <xdr:row>256</xdr:row>
      <xdr:rowOff>4647</xdr:rowOff>
    </xdr:from>
    <xdr:to>
      <xdr:col>137</xdr:col>
      <xdr:colOff>0</xdr:colOff>
      <xdr:row>256</xdr:row>
      <xdr:rowOff>4647</xdr:rowOff>
    </xdr:to>
    <xdr:cxnSp macro="">
      <xdr:nvCxnSpPr>
        <xdr:cNvPr id="314" name="直線コネクタ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CxnSpPr/>
      </xdr:nvCxnSpPr>
      <xdr:spPr>
        <a:xfrm>
          <a:off x="2564781" y="9520354"/>
          <a:ext cx="2527609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244</xdr:row>
      <xdr:rowOff>0</xdr:rowOff>
    </xdr:from>
    <xdr:to>
      <xdr:col>102</xdr:col>
      <xdr:colOff>0</xdr:colOff>
      <xdr:row>255</xdr:row>
      <xdr:rowOff>37170</xdr:rowOff>
    </xdr:to>
    <xdr:cxnSp macro="">
      <xdr:nvCxnSpPr>
        <xdr:cNvPr id="319" name="直線コネクタ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CxnSpPr/>
      </xdr:nvCxnSpPr>
      <xdr:spPr>
        <a:xfrm flipV="1">
          <a:off x="3791415" y="9069659"/>
          <a:ext cx="0" cy="44604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37419</xdr:colOff>
      <xdr:row>91</xdr:row>
      <xdr:rowOff>0</xdr:rowOff>
    </xdr:from>
    <xdr:to>
      <xdr:col>32</xdr:col>
      <xdr:colOff>39220</xdr:colOff>
      <xdr:row>115</xdr:row>
      <xdr:rowOff>39220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CxnSpPr/>
      </xdr:nvCxnSpPr>
      <xdr:spPr>
        <a:xfrm>
          <a:off x="1292478" y="3569074"/>
          <a:ext cx="1801" cy="980514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</xdr:colOff>
      <xdr:row>37</xdr:row>
      <xdr:rowOff>0</xdr:rowOff>
    </xdr:from>
    <xdr:to>
      <xdr:col>39</xdr:col>
      <xdr:colOff>0</xdr:colOff>
      <xdr:row>45</xdr:row>
      <xdr:rowOff>1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/>
      </xdr:nvSpPr>
      <xdr:spPr>
        <a:xfrm>
          <a:off x="706245" y="1375317"/>
          <a:ext cx="743414" cy="297367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37</xdr:row>
      <xdr:rowOff>0</xdr:rowOff>
    </xdr:from>
    <xdr:to>
      <xdr:col>64</xdr:col>
      <xdr:colOff>0</xdr:colOff>
      <xdr:row>45</xdr:row>
      <xdr:rowOff>1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/>
      </xdr:nvSpPr>
      <xdr:spPr>
        <a:xfrm>
          <a:off x="1831731" y="1355481"/>
          <a:ext cx="512884" cy="29307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0</xdr:colOff>
      <xdr:row>37</xdr:row>
      <xdr:rowOff>0</xdr:rowOff>
    </xdr:from>
    <xdr:to>
      <xdr:col>83</xdr:col>
      <xdr:colOff>36634</xdr:colOff>
      <xdr:row>45</xdr:row>
      <xdr:rowOff>1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/>
      </xdr:nvSpPr>
      <xdr:spPr>
        <a:xfrm>
          <a:off x="2564423" y="1355481"/>
          <a:ext cx="512884" cy="29307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0</xdr:colOff>
      <xdr:row>35</xdr:row>
      <xdr:rowOff>0</xdr:rowOff>
    </xdr:from>
    <xdr:to>
      <xdr:col>179</xdr:col>
      <xdr:colOff>38745</xdr:colOff>
      <xdr:row>50</xdr:row>
      <xdr:rowOff>0</xdr:rowOff>
    </xdr:to>
    <xdr:grpSp>
      <xdr:nvGrpSpPr>
        <xdr:cNvPr id="171" name="グループ化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GrpSpPr/>
      </xdr:nvGrpSpPr>
      <xdr:grpSpPr>
        <a:xfrm>
          <a:off x="2454519" y="1282212"/>
          <a:ext cx="4141822" cy="549519"/>
          <a:chOff x="2595966" y="1356102"/>
          <a:chExt cx="4378271" cy="581186"/>
        </a:xfrm>
      </xdr:grpSpPr>
      <xdr:sp macro="" textlink="">
        <xdr:nvSpPr>
          <xdr:cNvPr id="29" name="円弧 28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/>
        </xdr:nvSpPr>
        <xdr:spPr>
          <a:xfrm rot="16200000">
            <a:off x="2595966" y="1356102"/>
            <a:ext cx="154983" cy="154983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24" name="直線コネクタ 223">
            <a:extLst>
              <a:ext uri="{FF2B5EF4-FFF2-40B4-BE49-F238E27FC236}">
                <a16:creationId xmlns:a16="http://schemas.microsoft.com/office/drawing/2014/main" xmlns="" id="{00000000-0008-0000-0000-0000E0000000}"/>
              </a:ext>
            </a:extLst>
          </xdr:cNvPr>
          <xdr:cNvCxnSpPr/>
        </xdr:nvCxnSpPr>
        <xdr:spPr>
          <a:xfrm flipV="1">
            <a:off x="2595966" y="1434239"/>
            <a:ext cx="0" cy="503049"/>
          </a:xfrm>
          <a:prstGeom prst="line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直線コネクタ 121">
            <a:extLst>
              <a:ext uri="{FF2B5EF4-FFF2-40B4-BE49-F238E27FC236}">
                <a16:creationId xmlns:a16="http://schemas.microsoft.com/office/drawing/2014/main" xmlns="" id="{00000000-0008-0000-0000-00007A000000}"/>
              </a:ext>
            </a:extLst>
          </xdr:cNvPr>
          <xdr:cNvCxnSpPr/>
        </xdr:nvCxnSpPr>
        <xdr:spPr>
          <a:xfrm flipV="1">
            <a:off x="2673458" y="1356102"/>
            <a:ext cx="4223288" cy="2"/>
          </a:xfrm>
          <a:prstGeom prst="line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5" name="円弧 124">
            <a:extLst>
              <a:ext uri="{FF2B5EF4-FFF2-40B4-BE49-F238E27FC236}">
                <a16:creationId xmlns:a16="http://schemas.microsoft.com/office/drawing/2014/main" xmlns="" id="{00000000-0008-0000-0000-00007D000000}"/>
              </a:ext>
            </a:extLst>
          </xdr:cNvPr>
          <xdr:cNvSpPr/>
        </xdr:nvSpPr>
        <xdr:spPr>
          <a:xfrm>
            <a:off x="3874576" y="1356102"/>
            <a:ext cx="154983" cy="154983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27" name="直線コネクタ 126">
            <a:extLst>
              <a:ext uri="{FF2B5EF4-FFF2-40B4-BE49-F238E27FC236}">
                <a16:creationId xmlns:a16="http://schemas.microsoft.com/office/drawing/2014/main" xmlns="" id="{00000000-0008-0000-0000-00007F000000}"/>
              </a:ext>
            </a:extLst>
          </xdr:cNvPr>
          <xdr:cNvCxnSpPr/>
        </xdr:nvCxnSpPr>
        <xdr:spPr>
          <a:xfrm flipV="1">
            <a:off x="4029559" y="1433593"/>
            <a:ext cx="1" cy="271221"/>
          </a:xfrm>
          <a:prstGeom prst="line">
            <a:avLst/>
          </a:prstGeom>
          <a:ln w="28575">
            <a:solidFill>
              <a:srgbClr val="292929"/>
            </a:solidFill>
            <a:head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0" name="円弧 129">
            <a:extLst>
              <a:ext uri="{FF2B5EF4-FFF2-40B4-BE49-F238E27FC236}">
                <a16:creationId xmlns:a16="http://schemas.microsoft.com/office/drawing/2014/main" xmlns="" id="{00000000-0008-0000-0000-000082000000}"/>
              </a:ext>
            </a:extLst>
          </xdr:cNvPr>
          <xdr:cNvSpPr/>
        </xdr:nvSpPr>
        <xdr:spPr>
          <a:xfrm>
            <a:off x="5268777" y="1356102"/>
            <a:ext cx="154983" cy="154983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1" name="直線コネクタ 130">
            <a:extLst>
              <a:ext uri="{FF2B5EF4-FFF2-40B4-BE49-F238E27FC236}">
                <a16:creationId xmlns:a16="http://schemas.microsoft.com/office/drawing/2014/main" xmlns="" id="{00000000-0008-0000-0000-000083000000}"/>
              </a:ext>
            </a:extLst>
          </xdr:cNvPr>
          <xdr:cNvCxnSpPr/>
        </xdr:nvCxnSpPr>
        <xdr:spPr>
          <a:xfrm flipV="1">
            <a:off x="5423760" y="1433593"/>
            <a:ext cx="647" cy="271221"/>
          </a:xfrm>
          <a:prstGeom prst="line">
            <a:avLst/>
          </a:prstGeom>
          <a:ln w="28575">
            <a:solidFill>
              <a:srgbClr val="292929"/>
            </a:solidFill>
            <a:head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3" name="円弧 132">
            <a:extLst>
              <a:ext uri="{FF2B5EF4-FFF2-40B4-BE49-F238E27FC236}">
                <a16:creationId xmlns:a16="http://schemas.microsoft.com/office/drawing/2014/main" xmlns="" id="{00000000-0008-0000-0000-000085000000}"/>
              </a:ext>
            </a:extLst>
          </xdr:cNvPr>
          <xdr:cNvSpPr/>
        </xdr:nvSpPr>
        <xdr:spPr>
          <a:xfrm>
            <a:off x="6818607" y="1356102"/>
            <a:ext cx="154984" cy="154983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4" name="直線コネクタ 133">
            <a:extLst>
              <a:ext uri="{FF2B5EF4-FFF2-40B4-BE49-F238E27FC236}">
                <a16:creationId xmlns:a16="http://schemas.microsoft.com/office/drawing/2014/main" xmlns="" id="{00000000-0008-0000-0000-000086000000}"/>
              </a:ext>
            </a:extLst>
          </xdr:cNvPr>
          <xdr:cNvCxnSpPr/>
        </xdr:nvCxnSpPr>
        <xdr:spPr>
          <a:xfrm flipV="1">
            <a:off x="6973591" y="1433593"/>
            <a:ext cx="646" cy="271221"/>
          </a:xfrm>
          <a:prstGeom prst="line">
            <a:avLst/>
          </a:prstGeom>
          <a:ln w="28575">
            <a:solidFill>
              <a:srgbClr val="292929"/>
            </a:solidFill>
            <a:head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84</xdr:col>
      <xdr:colOff>0</xdr:colOff>
      <xdr:row>40</xdr:row>
      <xdr:rowOff>38745</xdr:rowOff>
    </xdr:from>
    <xdr:to>
      <xdr:col>92</xdr:col>
      <xdr:colOff>0</xdr:colOff>
      <xdr:row>44</xdr:row>
      <xdr:rowOff>38745</xdr:rowOff>
    </xdr:to>
    <xdr:grpSp>
      <xdr:nvGrpSpPr>
        <xdr:cNvPr id="173" name="グループ化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GrpSpPr/>
      </xdr:nvGrpSpPr>
      <xdr:grpSpPr>
        <a:xfrm>
          <a:off x="3077308" y="1504130"/>
          <a:ext cx="293077" cy="146538"/>
          <a:chOff x="3254644" y="1588576"/>
          <a:chExt cx="309966" cy="154983"/>
        </a:xfrm>
      </xdr:grpSpPr>
      <xdr:sp macro="" textlink="">
        <xdr:nvSpPr>
          <xdr:cNvPr id="136" name="円弧 135">
            <a:extLst>
              <a:ext uri="{FF2B5EF4-FFF2-40B4-BE49-F238E27FC236}">
                <a16:creationId xmlns:a16="http://schemas.microsoft.com/office/drawing/2014/main" xmlns="" id="{00000000-0008-0000-0000-000088000000}"/>
              </a:ext>
            </a:extLst>
          </xdr:cNvPr>
          <xdr:cNvSpPr/>
        </xdr:nvSpPr>
        <xdr:spPr>
          <a:xfrm>
            <a:off x="3409627" y="1588576"/>
            <a:ext cx="154983" cy="154983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8" name="直線コネクタ 137">
            <a:extLst>
              <a:ext uri="{FF2B5EF4-FFF2-40B4-BE49-F238E27FC236}">
                <a16:creationId xmlns:a16="http://schemas.microsoft.com/office/drawing/2014/main" xmlns="" id="{00000000-0008-0000-0000-00008A000000}"/>
              </a:ext>
            </a:extLst>
          </xdr:cNvPr>
          <xdr:cNvCxnSpPr/>
        </xdr:nvCxnSpPr>
        <xdr:spPr>
          <a:xfrm flipV="1">
            <a:off x="3564610" y="1666068"/>
            <a:ext cx="0" cy="38746"/>
          </a:xfrm>
          <a:prstGeom prst="line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直線矢印コネクタ 140">
            <a:extLst>
              <a:ext uri="{FF2B5EF4-FFF2-40B4-BE49-F238E27FC236}">
                <a16:creationId xmlns:a16="http://schemas.microsoft.com/office/drawing/2014/main" xmlns="" id="{00000000-0008-0000-0000-00008D000000}"/>
              </a:ext>
            </a:extLst>
          </xdr:cNvPr>
          <xdr:cNvCxnSpPr/>
        </xdr:nvCxnSpPr>
        <xdr:spPr>
          <a:xfrm flipH="1">
            <a:off x="3254644" y="1588576"/>
            <a:ext cx="232475" cy="0"/>
          </a:xfrm>
          <a:prstGeom prst="straightConnector1">
            <a:avLst/>
          </a:prstGeom>
          <a:ln w="28575">
            <a:solidFill>
              <a:srgbClr val="292929"/>
            </a:solidFill>
            <a:headEnd w="med" len="med"/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111</xdr:col>
      <xdr:colOff>0</xdr:colOff>
      <xdr:row>39</xdr:row>
      <xdr:rowOff>0</xdr:rowOff>
    </xdr:from>
    <xdr:to>
      <xdr:col>170</xdr:col>
      <xdr:colOff>38745</xdr:colOff>
      <xdr:row>44</xdr:row>
      <xdr:rowOff>0</xdr:rowOff>
    </xdr:to>
    <xdr:grpSp>
      <xdr:nvGrpSpPr>
        <xdr:cNvPr id="172" name="グループ化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GrpSpPr/>
      </xdr:nvGrpSpPr>
      <xdr:grpSpPr>
        <a:xfrm>
          <a:off x="4066442" y="1428750"/>
          <a:ext cx="2200188" cy="183173"/>
          <a:chOff x="4300780" y="1511085"/>
          <a:chExt cx="2324745" cy="193729"/>
        </a:xfrm>
      </xdr:grpSpPr>
      <xdr:cxnSp macro="">
        <xdr:nvCxnSpPr>
          <xdr:cNvPr id="144" name="直線コネクタ 143">
            <a:extLst>
              <a:ext uri="{FF2B5EF4-FFF2-40B4-BE49-F238E27FC236}">
                <a16:creationId xmlns:a16="http://schemas.microsoft.com/office/drawing/2014/main" xmlns="" id="{00000000-0008-0000-0000-000090000000}"/>
              </a:ext>
            </a:extLst>
          </xdr:cNvPr>
          <xdr:cNvCxnSpPr/>
        </xdr:nvCxnSpPr>
        <xdr:spPr>
          <a:xfrm flipV="1">
            <a:off x="4300780" y="1588576"/>
            <a:ext cx="0" cy="116238"/>
          </a:xfrm>
          <a:prstGeom prst="line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6" name="円弧 145">
            <a:extLst>
              <a:ext uri="{FF2B5EF4-FFF2-40B4-BE49-F238E27FC236}">
                <a16:creationId xmlns:a16="http://schemas.microsoft.com/office/drawing/2014/main" xmlns="" id="{00000000-0008-0000-0000-000092000000}"/>
              </a:ext>
            </a:extLst>
          </xdr:cNvPr>
          <xdr:cNvSpPr/>
        </xdr:nvSpPr>
        <xdr:spPr>
          <a:xfrm rot="16200000">
            <a:off x="4300780" y="1511085"/>
            <a:ext cx="154983" cy="154983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xmlns="" id="{00000000-0008-0000-0000-000093000000}"/>
              </a:ext>
            </a:extLst>
          </xdr:cNvPr>
          <xdr:cNvCxnSpPr/>
        </xdr:nvCxnSpPr>
        <xdr:spPr>
          <a:xfrm flipV="1">
            <a:off x="4378271" y="1511085"/>
            <a:ext cx="2169763" cy="2"/>
          </a:xfrm>
          <a:prstGeom prst="line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9" name="円弧 148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/>
        </xdr:nvSpPr>
        <xdr:spPr>
          <a:xfrm>
            <a:off x="6470542" y="1511085"/>
            <a:ext cx="154983" cy="154983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50" name="直線コネクタ 149">
            <a:extLst>
              <a:ext uri="{FF2B5EF4-FFF2-40B4-BE49-F238E27FC236}">
                <a16:creationId xmlns:a16="http://schemas.microsoft.com/office/drawing/2014/main" xmlns="" id="{00000000-0008-0000-0000-000096000000}"/>
              </a:ext>
            </a:extLst>
          </xdr:cNvPr>
          <xdr:cNvCxnSpPr/>
        </xdr:nvCxnSpPr>
        <xdr:spPr>
          <a:xfrm flipV="1">
            <a:off x="6625525" y="1588576"/>
            <a:ext cx="0" cy="116238"/>
          </a:xfrm>
          <a:prstGeom prst="line">
            <a:avLst/>
          </a:prstGeom>
          <a:ln w="28575">
            <a:solidFill>
              <a:srgbClr val="4D4D4D"/>
            </a:solidFill>
            <a:head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0</xdr:colOff>
      <xdr:row>70</xdr:row>
      <xdr:rowOff>645</xdr:rowOff>
    </xdr:from>
    <xdr:to>
      <xdr:col>131</xdr:col>
      <xdr:colOff>0</xdr:colOff>
      <xdr:row>91</xdr:row>
      <xdr:rowOff>645</xdr:rowOff>
    </xdr:to>
    <xdr:grpSp>
      <xdr:nvGrpSpPr>
        <xdr:cNvPr id="183" name="グループ化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GrpSpPr/>
      </xdr:nvGrpSpPr>
      <xdr:grpSpPr>
        <a:xfrm>
          <a:off x="1208942" y="2565068"/>
          <a:ext cx="3590193" cy="769327"/>
          <a:chOff x="1285875" y="2727393"/>
          <a:chExt cx="3818659" cy="818284"/>
        </a:xfrm>
      </xdr:grpSpPr>
      <xdr:cxnSp macro="">
        <xdr:nvCxnSpPr>
          <xdr:cNvPr id="167" name="直線コネクタ 166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/>
        </xdr:nvCxnSpPr>
        <xdr:spPr>
          <a:xfrm flipV="1">
            <a:off x="3351068" y="3273136"/>
            <a:ext cx="0" cy="38966"/>
          </a:xfrm>
          <a:prstGeom prst="line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2" name="直線矢印コネクタ 151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/>
        </xdr:nvCxnSpPr>
        <xdr:spPr>
          <a:xfrm flipV="1">
            <a:off x="2610716" y="3194985"/>
            <a:ext cx="0" cy="350692"/>
          </a:xfrm>
          <a:prstGeom prst="straightConnector1">
            <a:avLst/>
          </a:prstGeom>
          <a:ln w="28575">
            <a:solidFill>
              <a:srgbClr val="292929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3" name="円弧 152">
            <a:extLst>
              <a:ext uri="{FF2B5EF4-FFF2-40B4-BE49-F238E27FC236}">
                <a16:creationId xmlns:a16="http://schemas.microsoft.com/office/drawing/2014/main" xmlns="" id="{00000000-0008-0000-0000-000099000000}"/>
              </a:ext>
            </a:extLst>
          </xdr:cNvPr>
          <xdr:cNvSpPr/>
        </xdr:nvSpPr>
        <xdr:spPr>
          <a:xfrm>
            <a:off x="2454852" y="3389155"/>
            <a:ext cx="155864" cy="155864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54" name="直線矢印コネクタ 153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stCxn id="153" idx="0"/>
            <a:endCxn id="156" idx="0"/>
          </xdr:cNvCxnSpPr>
        </xdr:nvCxnSpPr>
        <xdr:spPr>
          <a:xfrm flipH="1">
            <a:off x="1363807" y="3389155"/>
            <a:ext cx="1168977" cy="659"/>
          </a:xfrm>
          <a:prstGeom prst="straightConnector1">
            <a:avLst/>
          </a:prstGeom>
          <a:ln w="28575">
            <a:solidFill>
              <a:srgbClr val="292929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" name="直線矢印コネクタ 154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/>
        </xdr:nvCxnSpPr>
        <xdr:spPr>
          <a:xfrm flipV="1">
            <a:off x="1285875" y="3194985"/>
            <a:ext cx="0" cy="116897"/>
          </a:xfrm>
          <a:prstGeom prst="straightConnector1">
            <a:avLst/>
          </a:prstGeom>
          <a:ln w="28575">
            <a:solidFill>
              <a:srgbClr val="292929"/>
            </a:solidFill>
            <a:headEnd w="med" len="med"/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6" name="円弧 155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SpPr/>
        </xdr:nvSpPr>
        <xdr:spPr>
          <a:xfrm rot="10800000">
            <a:off x="1285875" y="3233950"/>
            <a:ext cx="155864" cy="155864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0" name="円弧 159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SpPr/>
        </xdr:nvSpPr>
        <xdr:spPr>
          <a:xfrm rot="16200000">
            <a:off x="2610716" y="3389813"/>
            <a:ext cx="155864" cy="155864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1" name="直線矢印コネクタ 160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/>
        </xdr:nvCxnSpPr>
        <xdr:spPr>
          <a:xfrm flipH="1">
            <a:off x="2688648" y="3389813"/>
            <a:ext cx="584488" cy="0"/>
          </a:xfrm>
          <a:prstGeom prst="straightConnector1">
            <a:avLst/>
          </a:prstGeom>
          <a:ln w="28575">
            <a:solidFill>
              <a:srgbClr val="292929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3" name="円弧 162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SpPr/>
        </xdr:nvSpPr>
        <xdr:spPr>
          <a:xfrm rot="5400000">
            <a:off x="3195205" y="3233950"/>
            <a:ext cx="155864" cy="155864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4" name="円弧 163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SpPr/>
        </xdr:nvSpPr>
        <xdr:spPr>
          <a:xfrm rot="16200000">
            <a:off x="3351069" y="3194985"/>
            <a:ext cx="155864" cy="155864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5" name="直線矢印コネクタ 164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/>
        </xdr:nvCxnSpPr>
        <xdr:spPr>
          <a:xfrm flipH="1">
            <a:off x="3429000" y="3194985"/>
            <a:ext cx="1597602" cy="0"/>
          </a:xfrm>
          <a:prstGeom prst="straightConnector1">
            <a:avLst/>
          </a:prstGeom>
          <a:ln w="28575">
            <a:solidFill>
              <a:srgbClr val="292929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9" name="円弧 168">
            <a:extLst>
              <a:ext uri="{FF2B5EF4-FFF2-40B4-BE49-F238E27FC236}">
                <a16:creationId xmlns:a16="http://schemas.microsoft.com/office/drawing/2014/main" xmlns="" id="{00000000-0008-0000-0000-0000A9000000}"/>
              </a:ext>
            </a:extLst>
          </xdr:cNvPr>
          <xdr:cNvSpPr/>
        </xdr:nvSpPr>
        <xdr:spPr>
          <a:xfrm rot="5400000">
            <a:off x="4948669" y="3039121"/>
            <a:ext cx="155865" cy="155864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70" name="直線矢印コネクタ 169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CxnSpPr/>
        </xdr:nvCxnSpPr>
        <xdr:spPr>
          <a:xfrm flipV="1">
            <a:off x="5104534" y="2727393"/>
            <a:ext cx="0" cy="389659"/>
          </a:xfrm>
          <a:prstGeom prst="straightConnector1">
            <a:avLst/>
          </a:prstGeom>
          <a:ln w="28575">
            <a:solidFill>
              <a:srgbClr val="292929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105</xdr:col>
      <xdr:colOff>0</xdr:colOff>
      <xdr:row>69</xdr:row>
      <xdr:rowOff>38745</xdr:rowOff>
    </xdr:from>
    <xdr:to>
      <xdr:col>170</xdr:col>
      <xdr:colOff>1</xdr:colOff>
      <xdr:row>85</xdr:row>
      <xdr:rowOff>0</xdr:rowOff>
    </xdr:to>
    <xdr:grpSp>
      <xdr:nvGrpSpPr>
        <xdr:cNvPr id="177" name="グループ化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GrpSpPr/>
      </xdr:nvGrpSpPr>
      <xdr:grpSpPr>
        <a:xfrm>
          <a:off x="3846635" y="2566533"/>
          <a:ext cx="2381251" cy="547409"/>
          <a:chOff x="4068305" y="2712203"/>
          <a:chExt cx="2518476" cy="581187"/>
        </a:xfrm>
      </xdr:grpSpPr>
      <xdr:cxnSp macro="">
        <xdr:nvCxnSpPr>
          <xdr:cNvPr id="175" name="直線矢印コネクタ 174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CxnSpPr/>
        </xdr:nvCxnSpPr>
        <xdr:spPr>
          <a:xfrm flipV="1">
            <a:off x="4068305" y="2712203"/>
            <a:ext cx="0" cy="581187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1" name="円弧 180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/>
        </xdr:nvSpPr>
        <xdr:spPr>
          <a:xfrm rot="16200000">
            <a:off x="4068305" y="3060915"/>
            <a:ext cx="154983" cy="154983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82" name="直線矢印コネクタ 181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CxnSpPr/>
        </xdr:nvCxnSpPr>
        <xdr:spPr>
          <a:xfrm flipH="1">
            <a:off x="4145798" y="3060915"/>
            <a:ext cx="2363490" cy="0"/>
          </a:xfrm>
          <a:prstGeom prst="straightConnector1">
            <a:avLst/>
          </a:prstGeom>
          <a:ln w="28575">
            <a:solidFill>
              <a:srgbClr val="4D4D4D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4" name="円弧 183">
            <a:extLst>
              <a:ext uri="{FF2B5EF4-FFF2-40B4-BE49-F238E27FC236}">
                <a16:creationId xmlns:a16="http://schemas.microsoft.com/office/drawing/2014/main" xmlns="" id="{00000000-0008-0000-0000-0000B8000000}"/>
              </a:ext>
            </a:extLst>
          </xdr:cNvPr>
          <xdr:cNvSpPr/>
        </xdr:nvSpPr>
        <xdr:spPr>
          <a:xfrm rot="5400000">
            <a:off x="5153185" y="2905933"/>
            <a:ext cx="154984" cy="154983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85" name="直線矢印コネクタ 184">
            <a:extLst>
              <a:ext uri="{FF2B5EF4-FFF2-40B4-BE49-F238E27FC236}">
                <a16:creationId xmlns:a16="http://schemas.microsoft.com/office/drawing/2014/main" xmlns="" id="{00000000-0008-0000-0000-0000B9000000}"/>
              </a:ext>
            </a:extLst>
          </xdr:cNvPr>
          <xdr:cNvCxnSpPr/>
        </xdr:nvCxnSpPr>
        <xdr:spPr>
          <a:xfrm flipV="1">
            <a:off x="5308169" y="2712203"/>
            <a:ext cx="1" cy="271222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7" name="円弧 186">
            <a:extLst>
              <a:ext uri="{FF2B5EF4-FFF2-40B4-BE49-F238E27FC236}">
                <a16:creationId xmlns:a16="http://schemas.microsoft.com/office/drawing/2014/main" xmlns="" id="{00000000-0008-0000-0000-0000BB000000}"/>
              </a:ext>
            </a:extLst>
          </xdr:cNvPr>
          <xdr:cNvSpPr/>
        </xdr:nvSpPr>
        <xdr:spPr>
          <a:xfrm rot="5400000">
            <a:off x="6431796" y="2905933"/>
            <a:ext cx="154984" cy="154983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88" name="直線矢印コネクタ 187">
            <a:extLst>
              <a:ext uri="{FF2B5EF4-FFF2-40B4-BE49-F238E27FC236}">
                <a16:creationId xmlns:a16="http://schemas.microsoft.com/office/drawing/2014/main" xmlns="" id="{00000000-0008-0000-0000-0000BC000000}"/>
              </a:ext>
            </a:extLst>
          </xdr:cNvPr>
          <xdr:cNvCxnSpPr/>
        </xdr:nvCxnSpPr>
        <xdr:spPr>
          <a:xfrm flipV="1">
            <a:off x="6586780" y="2712203"/>
            <a:ext cx="1" cy="271222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143</xdr:col>
      <xdr:colOff>0</xdr:colOff>
      <xdr:row>69</xdr:row>
      <xdr:rowOff>38742</xdr:rowOff>
    </xdr:from>
    <xdr:to>
      <xdr:col>176</xdr:col>
      <xdr:colOff>1</xdr:colOff>
      <xdr:row>85</xdr:row>
      <xdr:rowOff>0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GrpSpPr/>
      </xdr:nvGrpSpPr>
      <xdr:grpSpPr>
        <a:xfrm>
          <a:off x="5238750" y="2566530"/>
          <a:ext cx="1208943" cy="547412"/>
          <a:chOff x="5540644" y="2712200"/>
          <a:chExt cx="1278611" cy="581190"/>
        </a:xfrm>
      </xdr:grpSpPr>
      <xdr:cxnSp macro="">
        <xdr:nvCxnSpPr>
          <xdr:cNvPr id="191" name="直線矢印コネクタ 190">
            <a:extLst>
              <a:ext uri="{FF2B5EF4-FFF2-40B4-BE49-F238E27FC236}">
                <a16:creationId xmlns:a16="http://schemas.microsoft.com/office/drawing/2014/main" xmlns="" id="{00000000-0008-0000-0000-0000BF000000}"/>
              </a:ext>
            </a:extLst>
          </xdr:cNvPr>
          <xdr:cNvCxnSpPr/>
        </xdr:nvCxnSpPr>
        <xdr:spPr>
          <a:xfrm flipV="1">
            <a:off x="5540644" y="2712203"/>
            <a:ext cx="0" cy="581187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2" name="円弧 191">
            <a:extLst>
              <a:ext uri="{FF2B5EF4-FFF2-40B4-BE49-F238E27FC236}">
                <a16:creationId xmlns:a16="http://schemas.microsoft.com/office/drawing/2014/main" xmlns="" id="{00000000-0008-0000-0000-0000C0000000}"/>
              </a:ext>
            </a:extLst>
          </xdr:cNvPr>
          <xdr:cNvSpPr/>
        </xdr:nvSpPr>
        <xdr:spPr>
          <a:xfrm rot="16200000">
            <a:off x="5540644" y="2944678"/>
            <a:ext cx="154983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93" name="直線矢印コネクタ 192">
            <a:extLst>
              <a:ext uri="{FF2B5EF4-FFF2-40B4-BE49-F238E27FC236}">
                <a16:creationId xmlns:a16="http://schemas.microsoft.com/office/drawing/2014/main" xmlns="" id="{00000000-0008-0000-0000-0000C1000000}"/>
              </a:ext>
            </a:extLst>
          </xdr:cNvPr>
          <xdr:cNvCxnSpPr/>
        </xdr:nvCxnSpPr>
        <xdr:spPr>
          <a:xfrm flipH="1">
            <a:off x="5618136" y="2944678"/>
            <a:ext cx="1123628" cy="0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6" name="円弧 195">
            <a:extLst>
              <a:ext uri="{FF2B5EF4-FFF2-40B4-BE49-F238E27FC236}">
                <a16:creationId xmlns:a16="http://schemas.microsoft.com/office/drawing/2014/main" xmlns="" id="{00000000-0008-0000-0000-0000C4000000}"/>
              </a:ext>
            </a:extLst>
          </xdr:cNvPr>
          <xdr:cNvSpPr/>
        </xdr:nvSpPr>
        <xdr:spPr>
          <a:xfrm rot="5400000">
            <a:off x="6664270" y="2789696"/>
            <a:ext cx="154984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97" name="直線矢印コネクタ 196">
            <a:extLst>
              <a:ext uri="{FF2B5EF4-FFF2-40B4-BE49-F238E27FC236}">
                <a16:creationId xmlns:a16="http://schemas.microsoft.com/office/drawing/2014/main" xmlns="" id="{00000000-0008-0000-0000-0000C5000000}"/>
              </a:ext>
            </a:extLst>
          </xdr:cNvPr>
          <xdr:cNvCxnSpPr/>
        </xdr:nvCxnSpPr>
        <xdr:spPr>
          <a:xfrm flipV="1">
            <a:off x="6819254" y="2712200"/>
            <a:ext cx="1" cy="154986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147</xdr:col>
      <xdr:colOff>38745</xdr:colOff>
      <xdr:row>69</xdr:row>
      <xdr:rowOff>0</xdr:rowOff>
    </xdr:from>
    <xdr:to>
      <xdr:col>182</xdr:col>
      <xdr:colOff>0</xdr:colOff>
      <xdr:row>85</xdr:row>
      <xdr:rowOff>0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GrpSpPr/>
      </xdr:nvGrpSpPr>
      <xdr:grpSpPr>
        <a:xfrm>
          <a:off x="5424033" y="2527788"/>
          <a:ext cx="1243467" cy="586154"/>
          <a:chOff x="5734372" y="2673458"/>
          <a:chExt cx="1317357" cy="619932"/>
        </a:xfrm>
      </xdr:grpSpPr>
      <xdr:cxnSp macro="">
        <xdr:nvCxnSpPr>
          <xdr:cNvPr id="199" name="直線矢印コネクタ 198">
            <a:extLst>
              <a:ext uri="{FF2B5EF4-FFF2-40B4-BE49-F238E27FC236}">
                <a16:creationId xmlns:a16="http://schemas.microsoft.com/office/drawing/2014/main" xmlns="" id="{00000000-0008-0000-0000-0000C7000000}"/>
              </a:ext>
            </a:extLst>
          </xdr:cNvPr>
          <xdr:cNvCxnSpPr/>
        </xdr:nvCxnSpPr>
        <xdr:spPr>
          <a:xfrm flipV="1">
            <a:off x="7051729" y="2712203"/>
            <a:ext cx="0" cy="581187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2" name="円弧 201">
            <a:extLst>
              <a:ext uri="{FF2B5EF4-FFF2-40B4-BE49-F238E27FC236}">
                <a16:creationId xmlns:a16="http://schemas.microsoft.com/office/drawing/2014/main" xmlns="" id="{00000000-0008-0000-0000-0000CA000000}"/>
              </a:ext>
            </a:extLst>
          </xdr:cNvPr>
          <xdr:cNvSpPr/>
        </xdr:nvSpPr>
        <xdr:spPr>
          <a:xfrm>
            <a:off x="6896746" y="2828441"/>
            <a:ext cx="154983" cy="154983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04" name="直線矢印コネクタ 203">
            <a:extLst>
              <a:ext uri="{FF2B5EF4-FFF2-40B4-BE49-F238E27FC236}">
                <a16:creationId xmlns:a16="http://schemas.microsoft.com/office/drawing/2014/main" xmlns="" id="{00000000-0008-0000-0000-0000CC000000}"/>
              </a:ext>
            </a:extLst>
          </xdr:cNvPr>
          <xdr:cNvCxnSpPr/>
        </xdr:nvCxnSpPr>
        <xdr:spPr>
          <a:xfrm flipH="1">
            <a:off x="5811865" y="2828441"/>
            <a:ext cx="1162373" cy="0"/>
          </a:xfrm>
          <a:prstGeom prst="straightConnector1">
            <a:avLst/>
          </a:prstGeom>
          <a:ln w="28575">
            <a:solidFill>
              <a:srgbClr val="969696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9" name="円弧 208">
            <a:extLst>
              <a:ext uri="{FF2B5EF4-FFF2-40B4-BE49-F238E27FC236}">
                <a16:creationId xmlns:a16="http://schemas.microsoft.com/office/drawing/2014/main" xmlns="" id="{00000000-0008-0000-0000-0000D1000000}"/>
              </a:ext>
            </a:extLst>
          </xdr:cNvPr>
          <xdr:cNvSpPr/>
        </xdr:nvSpPr>
        <xdr:spPr>
          <a:xfrm rot="10800000">
            <a:off x="5734372" y="2673458"/>
            <a:ext cx="154984" cy="154983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10" name="直線矢印コネクタ 209">
            <a:extLst>
              <a:ext uri="{FF2B5EF4-FFF2-40B4-BE49-F238E27FC236}">
                <a16:creationId xmlns:a16="http://schemas.microsoft.com/office/drawing/2014/main" xmlns="" id="{00000000-0008-0000-0000-0000D2000000}"/>
              </a:ext>
            </a:extLst>
          </xdr:cNvPr>
          <xdr:cNvCxnSpPr/>
        </xdr:nvCxnSpPr>
        <xdr:spPr>
          <a:xfrm flipV="1">
            <a:off x="5734373" y="2712203"/>
            <a:ext cx="0" cy="38746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0</xdr:colOff>
      <xdr:row>119</xdr:row>
      <xdr:rowOff>0</xdr:rowOff>
    </xdr:from>
    <xdr:to>
      <xdr:col>164</xdr:col>
      <xdr:colOff>0</xdr:colOff>
      <xdr:row>140</xdr:row>
      <xdr:rowOff>38745</xdr:rowOff>
    </xdr:to>
    <xdr:grpSp>
      <xdr:nvGrpSpPr>
        <xdr:cNvPr id="186" name="グループ化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GrpSpPr/>
      </xdr:nvGrpSpPr>
      <xdr:grpSpPr>
        <a:xfrm>
          <a:off x="1099038" y="4359519"/>
          <a:ext cx="4909039" cy="808072"/>
          <a:chOff x="1186132" y="4704991"/>
          <a:chExt cx="5298057" cy="869037"/>
        </a:xfrm>
      </xdr:grpSpPr>
      <xdr:cxnSp macro="">
        <xdr:nvCxnSpPr>
          <xdr:cNvPr id="211" name="直線矢印コネクタ 210">
            <a:extLst>
              <a:ext uri="{FF2B5EF4-FFF2-40B4-BE49-F238E27FC236}">
                <a16:creationId xmlns:a16="http://schemas.microsoft.com/office/drawing/2014/main" xmlns="" id="{00000000-0008-0000-0000-0000D3000000}"/>
              </a:ext>
            </a:extLst>
          </xdr:cNvPr>
          <xdr:cNvCxnSpPr/>
        </xdr:nvCxnSpPr>
        <xdr:spPr>
          <a:xfrm flipH="1" flipV="1">
            <a:off x="1186132" y="5495745"/>
            <a:ext cx="1" cy="39539"/>
          </a:xfrm>
          <a:prstGeom prst="straightConnector1">
            <a:avLst/>
          </a:prstGeom>
          <a:ln w="28575">
            <a:solidFill>
              <a:srgbClr val="292929"/>
            </a:solidFill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6" name="円弧 275">
            <a:extLst>
              <a:ext uri="{FF2B5EF4-FFF2-40B4-BE49-F238E27FC236}">
                <a16:creationId xmlns:a16="http://schemas.microsoft.com/office/drawing/2014/main" xmlns="" id="{00000000-0008-0000-0000-000014010000}"/>
              </a:ext>
            </a:extLst>
          </xdr:cNvPr>
          <xdr:cNvSpPr/>
        </xdr:nvSpPr>
        <xdr:spPr>
          <a:xfrm rot="16200000">
            <a:off x="1186132" y="5415877"/>
            <a:ext cx="158151" cy="158151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77" name="直線矢印コネクタ 276">
            <a:extLst>
              <a:ext uri="{FF2B5EF4-FFF2-40B4-BE49-F238E27FC236}">
                <a16:creationId xmlns:a16="http://schemas.microsoft.com/office/drawing/2014/main" xmlns="" id="{00000000-0008-0000-0000-000015010000}"/>
              </a:ext>
            </a:extLst>
          </xdr:cNvPr>
          <xdr:cNvCxnSpPr/>
        </xdr:nvCxnSpPr>
        <xdr:spPr>
          <a:xfrm flipH="1">
            <a:off x="1265211" y="5415877"/>
            <a:ext cx="5139902" cy="0"/>
          </a:xfrm>
          <a:prstGeom prst="straightConnector1">
            <a:avLst/>
          </a:prstGeom>
          <a:ln w="28575">
            <a:solidFill>
              <a:srgbClr val="292929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0" name="円弧 289">
            <a:extLst>
              <a:ext uri="{FF2B5EF4-FFF2-40B4-BE49-F238E27FC236}">
                <a16:creationId xmlns:a16="http://schemas.microsoft.com/office/drawing/2014/main" xmlns="" id="{00000000-0008-0000-0000-000022010000}"/>
              </a:ext>
            </a:extLst>
          </xdr:cNvPr>
          <xdr:cNvSpPr/>
        </xdr:nvSpPr>
        <xdr:spPr>
          <a:xfrm rot="5400000">
            <a:off x="2134246" y="5257726"/>
            <a:ext cx="158151" cy="158151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92" name="直線矢印コネクタ 291">
            <a:extLst>
              <a:ext uri="{FF2B5EF4-FFF2-40B4-BE49-F238E27FC236}">
                <a16:creationId xmlns:a16="http://schemas.microsoft.com/office/drawing/2014/main" xmlns="" id="{00000000-0008-0000-0000-000024010000}"/>
              </a:ext>
            </a:extLst>
          </xdr:cNvPr>
          <xdr:cNvCxnSpPr/>
        </xdr:nvCxnSpPr>
        <xdr:spPr>
          <a:xfrm flipV="1">
            <a:off x="2292397" y="4704991"/>
            <a:ext cx="0" cy="632604"/>
          </a:xfrm>
          <a:prstGeom prst="straightConnector1">
            <a:avLst/>
          </a:prstGeom>
          <a:ln w="28575">
            <a:solidFill>
              <a:srgbClr val="292929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3" name="直線矢印コネクタ 302">
            <a:extLst>
              <a:ext uri="{FF2B5EF4-FFF2-40B4-BE49-F238E27FC236}">
                <a16:creationId xmlns:a16="http://schemas.microsoft.com/office/drawing/2014/main" xmlns="" id="{00000000-0008-0000-0000-00002F010000}"/>
              </a:ext>
            </a:extLst>
          </xdr:cNvPr>
          <xdr:cNvCxnSpPr/>
        </xdr:nvCxnSpPr>
        <xdr:spPr>
          <a:xfrm flipV="1">
            <a:off x="3677009" y="4704991"/>
            <a:ext cx="0" cy="632604"/>
          </a:xfrm>
          <a:prstGeom prst="straightConnector1">
            <a:avLst/>
          </a:prstGeom>
          <a:ln w="28575">
            <a:solidFill>
              <a:srgbClr val="292929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8" name="円弧 307">
            <a:extLst>
              <a:ext uri="{FF2B5EF4-FFF2-40B4-BE49-F238E27FC236}">
                <a16:creationId xmlns:a16="http://schemas.microsoft.com/office/drawing/2014/main" xmlns="" id="{00000000-0008-0000-0000-000034010000}"/>
              </a:ext>
            </a:extLst>
          </xdr:cNvPr>
          <xdr:cNvSpPr/>
        </xdr:nvSpPr>
        <xdr:spPr>
          <a:xfrm rot="5400000">
            <a:off x="3518858" y="5257726"/>
            <a:ext cx="158151" cy="158151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12" name="直線矢印コネクタ 311">
            <a:extLst>
              <a:ext uri="{FF2B5EF4-FFF2-40B4-BE49-F238E27FC236}">
                <a16:creationId xmlns:a16="http://schemas.microsoft.com/office/drawing/2014/main" xmlns="" id="{00000000-0008-0000-0000-000038010000}"/>
              </a:ext>
            </a:extLst>
          </xdr:cNvPr>
          <xdr:cNvCxnSpPr/>
        </xdr:nvCxnSpPr>
        <xdr:spPr>
          <a:xfrm flipV="1">
            <a:off x="5060830" y="4863142"/>
            <a:ext cx="0" cy="474454"/>
          </a:xfrm>
          <a:prstGeom prst="straightConnector1">
            <a:avLst/>
          </a:prstGeom>
          <a:ln w="28575">
            <a:solidFill>
              <a:srgbClr val="292929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5" name="円弧 314">
            <a:extLst>
              <a:ext uri="{FF2B5EF4-FFF2-40B4-BE49-F238E27FC236}">
                <a16:creationId xmlns:a16="http://schemas.microsoft.com/office/drawing/2014/main" xmlns="" id="{00000000-0008-0000-0000-00003B010000}"/>
              </a:ext>
            </a:extLst>
          </xdr:cNvPr>
          <xdr:cNvSpPr/>
        </xdr:nvSpPr>
        <xdr:spPr>
          <a:xfrm rot="5400000">
            <a:off x="4902679" y="5257726"/>
            <a:ext cx="158151" cy="158151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17" name="直線矢印コネクタ 316">
            <a:extLst>
              <a:ext uri="{FF2B5EF4-FFF2-40B4-BE49-F238E27FC236}">
                <a16:creationId xmlns:a16="http://schemas.microsoft.com/office/drawing/2014/main" xmlns="" id="{00000000-0008-0000-0000-00003D010000}"/>
              </a:ext>
            </a:extLst>
          </xdr:cNvPr>
          <xdr:cNvCxnSpPr/>
        </xdr:nvCxnSpPr>
        <xdr:spPr>
          <a:xfrm flipV="1">
            <a:off x="6484189" y="4863143"/>
            <a:ext cx="0" cy="474451"/>
          </a:xfrm>
          <a:prstGeom prst="straightConnector1">
            <a:avLst/>
          </a:prstGeom>
          <a:ln w="28575">
            <a:solidFill>
              <a:srgbClr val="292929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8" name="円弧 317">
            <a:extLst>
              <a:ext uri="{FF2B5EF4-FFF2-40B4-BE49-F238E27FC236}">
                <a16:creationId xmlns:a16="http://schemas.microsoft.com/office/drawing/2014/main" xmlns="" id="{00000000-0008-0000-0000-00003E010000}"/>
              </a:ext>
            </a:extLst>
          </xdr:cNvPr>
          <xdr:cNvSpPr/>
        </xdr:nvSpPr>
        <xdr:spPr>
          <a:xfrm rot="5400000">
            <a:off x="6326038" y="5257726"/>
            <a:ext cx="158151" cy="158151"/>
          </a:xfrm>
          <a:prstGeom prst="arc">
            <a:avLst/>
          </a:prstGeom>
          <a:ln w="28575">
            <a:solidFill>
              <a:srgbClr val="292929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1326</xdr:colOff>
      <xdr:row>119</xdr:row>
      <xdr:rowOff>2</xdr:rowOff>
    </xdr:from>
    <xdr:to>
      <xdr:col>169</xdr:col>
      <xdr:colOff>37419</xdr:colOff>
      <xdr:row>209</xdr:row>
      <xdr:rowOff>1326</xdr:rowOff>
    </xdr:to>
    <xdr:grpSp>
      <xdr:nvGrpSpPr>
        <xdr:cNvPr id="189" name="グループ化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GrpSpPr/>
      </xdr:nvGrpSpPr>
      <xdr:grpSpPr>
        <a:xfrm>
          <a:off x="734018" y="4359521"/>
          <a:ext cx="5494651" cy="3298440"/>
          <a:chOff x="749719" y="4452940"/>
          <a:chExt cx="5611620" cy="3369091"/>
        </a:xfrm>
      </xdr:grpSpPr>
      <xdr:cxnSp macro="">
        <xdr:nvCxnSpPr>
          <xdr:cNvPr id="300" name="直線矢印コネクタ 299">
            <a:extLst>
              <a:ext uri="{FF2B5EF4-FFF2-40B4-BE49-F238E27FC236}">
                <a16:creationId xmlns:a16="http://schemas.microsoft.com/office/drawing/2014/main" xmlns="" id="{00000000-0008-0000-0000-00002C010000}"/>
              </a:ext>
            </a:extLst>
          </xdr:cNvPr>
          <xdr:cNvCxnSpPr/>
        </xdr:nvCxnSpPr>
        <xdr:spPr>
          <a:xfrm flipV="1">
            <a:off x="3704545" y="4452940"/>
            <a:ext cx="0" cy="525198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" name="直線矢印コネクタ 315">
            <a:extLst>
              <a:ext uri="{FF2B5EF4-FFF2-40B4-BE49-F238E27FC236}">
                <a16:creationId xmlns:a16="http://schemas.microsoft.com/office/drawing/2014/main" xmlns="" id="{00000000-0008-0000-0000-00003C010000}"/>
              </a:ext>
            </a:extLst>
          </xdr:cNvPr>
          <xdr:cNvCxnSpPr/>
        </xdr:nvCxnSpPr>
        <xdr:spPr>
          <a:xfrm flipV="1">
            <a:off x="6361339" y="4602617"/>
            <a:ext cx="0" cy="375521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1" name="円弧 320">
            <a:extLst>
              <a:ext uri="{FF2B5EF4-FFF2-40B4-BE49-F238E27FC236}">
                <a16:creationId xmlns:a16="http://schemas.microsoft.com/office/drawing/2014/main" xmlns="" id="{00000000-0008-0000-0000-000041010000}"/>
              </a:ext>
            </a:extLst>
          </xdr:cNvPr>
          <xdr:cNvSpPr/>
        </xdr:nvSpPr>
        <xdr:spPr>
          <a:xfrm>
            <a:off x="1834888" y="5051652"/>
            <a:ext cx="149678" cy="149678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23" name="直線矢印コネクタ 322">
            <a:extLst>
              <a:ext uri="{FF2B5EF4-FFF2-40B4-BE49-F238E27FC236}">
                <a16:creationId xmlns:a16="http://schemas.microsoft.com/office/drawing/2014/main" xmlns="" id="{00000000-0008-0000-0000-000043010000}"/>
              </a:ext>
            </a:extLst>
          </xdr:cNvPr>
          <xdr:cNvCxnSpPr/>
        </xdr:nvCxnSpPr>
        <xdr:spPr>
          <a:xfrm flipH="1">
            <a:off x="2058080" y="5051652"/>
            <a:ext cx="4228420" cy="0"/>
          </a:xfrm>
          <a:prstGeom prst="straightConnector1">
            <a:avLst/>
          </a:prstGeom>
          <a:ln w="28575">
            <a:solidFill>
              <a:srgbClr val="4D4D4D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6" name="円弧 325">
            <a:extLst>
              <a:ext uri="{FF2B5EF4-FFF2-40B4-BE49-F238E27FC236}">
                <a16:creationId xmlns:a16="http://schemas.microsoft.com/office/drawing/2014/main" xmlns="" id="{00000000-0008-0000-0000-000046010000}"/>
              </a:ext>
            </a:extLst>
          </xdr:cNvPr>
          <xdr:cNvSpPr/>
        </xdr:nvSpPr>
        <xdr:spPr>
          <a:xfrm rot="5400000">
            <a:off x="6211660" y="4901974"/>
            <a:ext cx="149679" cy="149678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27" name="直線矢印コネクタ 326">
            <a:extLst>
              <a:ext uri="{FF2B5EF4-FFF2-40B4-BE49-F238E27FC236}">
                <a16:creationId xmlns:a16="http://schemas.microsoft.com/office/drawing/2014/main" xmlns="" id="{00000000-0008-0000-0000-000047010000}"/>
              </a:ext>
            </a:extLst>
          </xdr:cNvPr>
          <xdr:cNvCxnSpPr/>
        </xdr:nvCxnSpPr>
        <xdr:spPr>
          <a:xfrm flipH="1">
            <a:off x="823232" y="5051652"/>
            <a:ext cx="1085171" cy="0"/>
          </a:xfrm>
          <a:prstGeom prst="straightConnector1">
            <a:avLst/>
          </a:prstGeom>
          <a:ln w="28575">
            <a:solidFill>
              <a:srgbClr val="4D4D4D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8" name="円弧 327">
            <a:extLst>
              <a:ext uri="{FF2B5EF4-FFF2-40B4-BE49-F238E27FC236}">
                <a16:creationId xmlns:a16="http://schemas.microsoft.com/office/drawing/2014/main" xmlns="" id="{00000000-0008-0000-0000-000048010000}"/>
              </a:ext>
            </a:extLst>
          </xdr:cNvPr>
          <xdr:cNvSpPr/>
        </xdr:nvSpPr>
        <xdr:spPr>
          <a:xfrm rot="10800000">
            <a:off x="749719" y="4901973"/>
            <a:ext cx="149678" cy="149679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30" name="直線矢印コネクタ 329">
            <a:extLst>
              <a:ext uri="{FF2B5EF4-FFF2-40B4-BE49-F238E27FC236}">
                <a16:creationId xmlns:a16="http://schemas.microsoft.com/office/drawing/2014/main" xmlns="" id="{00000000-0008-0000-0000-00004A010000}"/>
              </a:ext>
            </a:extLst>
          </xdr:cNvPr>
          <xdr:cNvCxnSpPr/>
        </xdr:nvCxnSpPr>
        <xdr:spPr>
          <a:xfrm flipV="1">
            <a:off x="749719" y="4678781"/>
            <a:ext cx="0" cy="299357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" name="直線矢印コネクタ 273">
            <a:extLst>
              <a:ext uri="{FF2B5EF4-FFF2-40B4-BE49-F238E27FC236}">
                <a16:creationId xmlns:a16="http://schemas.microsoft.com/office/drawing/2014/main" xmlns="" id="{00000000-0008-0000-0000-000012010000}"/>
              </a:ext>
            </a:extLst>
          </xdr:cNvPr>
          <xdr:cNvCxnSpPr/>
        </xdr:nvCxnSpPr>
        <xdr:spPr>
          <a:xfrm flipH="1" flipV="1">
            <a:off x="1983407" y="5126496"/>
            <a:ext cx="1159" cy="2096820"/>
          </a:xfrm>
          <a:prstGeom prst="straightConnector1">
            <a:avLst/>
          </a:prstGeom>
          <a:ln w="28575">
            <a:solidFill>
              <a:srgbClr val="4D4D4D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7" name="円弧 336">
            <a:extLst>
              <a:ext uri="{FF2B5EF4-FFF2-40B4-BE49-F238E27FC236}">
                <a16:creationId xmlns:a16="http://schemas.microsoft.com/office/drawing/2014/main" xmlns="" id="{00000000-0008-0000-0000-000051010000}"/>
              </a:ext>
            </a:extLst>
          </xdr:cNvPr>
          <xdr:cNvSpPr/>
        </xdr:nvSpPr>
        <xdr:spPr>
          <a:xfrm rot="5400000">
            <a:off x="3556061" y="4903169"/>
            <a:ext cx="148483" cy="148484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38" name="直線矢印コネクタ 337">
            <a:extLst>
              <a:ext uri="{FF2B5EF4-FFF2-40B4-BE49-F238E27FC236}">
                <a16:creationId xmlns:a16="http://schemas.microsoft.com/office/drawing/2014/main" xmlns="" id="{00000000-0008-0000-0000-000052010000}"/>
              </a:ext>
            </a:extLst>
          </xdr:cNvPr>
          <xdr:cNvCxnSpPr/>
        </xdr:nvCxnSpPr>
        <xdr:spPr>
          <a:xfrm flipV="1">
            <a:off x="5014232" y="4603810"/>
            <a:ext cx="0" cy="373133"/>
          </a:xfrm>
          <a:prstGeom prst="straightConnector1">
            <a:avLst/>
          </a:prstGeom>
          <a:ln w="28575">
            <a:solidFill>
              <a:srgbClr val="4D4D4D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9" name="円弧 338">
            <a:extLst>
              <a:ext uri="{FF2B5EF4-FFF2-40B4-BE49-F238E27FC236}">
                <a16:creationId xmlns:a16="http://schemas.microsoft.com/office/drawing/2014/main" xmlns="" id="{00000000-0008-0000-0000-000053010000}"/>
              </a:ext>
            </a:extLst>
          </xdr:cNvPr>
          <xdr:cNvSpPr/>
        </xdr:nvSpPr>
        <xdr:spPr>
          <a:xfrm rot="5400000">
            <a:off x="4865748" y="4903169"/>
            <a:ext cx="148483" cy="148484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3" name="円弧 382">
            <a:extLst>
              <a:ext uri="{FF2B5EF4-FFF2-40B4-BE49-F238E27FC236}">
                <a16:creationId xmlns:a16="http://schemas.microsoft.com/office/drawing/2014/main" xmlns="" id="{00000000-0008-0000-0000-00007F010000}"/>
              </a:ext>
            </a:extLst>
          </xdr:cNvPr>
          <xdr:cNvSpPr/>
        </xdr:nvSpPr>
        <xdr:spPr>
          <a:xfrm rot="16200000">
            <a:off x="1985224" y="5051656"/>
            <a:ext cx="147878" cy="147879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4" name="円弧 383">
            <a:extLst>
              <a:ext uri="{FF2B5EF4-FFF2-40B4-BE49-F238E27FC236}">
                <a16:creationId xmlns:a16="http://schemas.microsoft.com/office/drawing/2014/main" xmlns="" id="{00000000-0008-0000-0000-000080010000}"/>
              </a:ext>
            </a:extLst>
          </xdr:cNvPr>
          <xdr:cNvSpPr/>
        </xdr:nvSpPr>
        <xdr:spPr>
          <a:xfrm rot="5400000">
            <a:off x="1834888" y="7147152"/>
            <a:ext cx="149678" cy="149678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85" name="直線矢印コネクタ 384">
            <a:extLst>
              <a:ext uri="{FF2B5EF4-FFF2-40B4-BE49-F238E27FC236}">
                <a16:creationId xmlns:a16="http://schemas.microsoft.com/office/drawing/2014/main" xmlns="" id="{00000000-0008-0000-0000-000081010000}"/>
              </a:ext>
            </a:extLst>
          </xdr:cNvPr>
          <xdr:cNvCxnSpPr/>
        </xdr:nvCxnSpPr>
        <xdr:spPr>
          <a:xfrm flipH="1">
            <a:off x="1685209" y="7296830"/>
            <a:ext cx="223194" cy="0"/>
          </a:xfrm>
          <a:prstGeom prst="straightConnector1">
            <a:avLst/>
          </a:prstGeom>
          <a:ln w="28575">
            <a:solidFill>
              <a:srgbClr val="4D4D4D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6" name="円弧 385">
            <a:extLst>
              <a:ext uri="{FF2B5EF4-FFF2-40B4-BE49-F238E27FC236}">
                <a16:creationId xmlns:a16="http://schemas.microsoft.com/office/drawing/2014/main" xmlns="" id="{00000000-0008-0000-0000-000082010000}"/>
              </a:ext>
            </a:extLst>
          </xdr:cNvPr>
          <xdr:cNvSpPr/>
        </xdr:nvSpPr>
        <xdr:spPr>
          <a:xfrm rot="16200000">
            <a:off x="1609709" y="7297493"/>
            <a:ext cx="149204" cy="150530"/>
          </a:xfrm>
          <a:prstGeom prst="arc">
            <a:avLst/>
          </a:prstGeom>
          <a:ln w="28575">
            <a:solidFill>
              <a:srgbClr val="4D4D4D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87" name="直線矢印コネクタ 386">
            <a:extLst>
              <a:ext uri="{FF2B5EF4-FFF2-40B4-BE49-F238E27FC236}">
                <a16:creationId xmlns:a16="http://schemas.microsoft.com/office/drawing/2014/main" xmlns="" id="{00000000-0008-0000-0000-000083010000}"/>
              </a:ext>
            </a:extLst>
          </xdr:cNvPr>
          <xdr:cNvCxnSpPr/>
        </xdr:nvCxnSpPr>
        <xdr:spPr>
          <a:xfrm flipV="1">
            <a:off x="1610370" y="7371671"/>
            <a:ext cx="0" cy="450360"/>
          </a:xfrm>
          <a:prstGeom prst="straightConnector1">
            <a:avLst/>
          </a:prstGeom>
          <a:ln w="28575">
            <a:solidFill>
              <a:srgbClr val="4D4D4D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38614</xdr:colOff>
      <xdr:row>119</xdr:row>
      <xdr:rowOff>0</xdr:rowOff>
    </xdr:from>
    <xdr:to>
      <xdr:col>175</xdr:col>
      <xdr:colOff>38615</xdr:colOff>
      <xdr:row>140</xdr:row>
      <xdr:rowOff>0</xdr:rowOff>
    </xdr:to>
    <xdr:grpSp>
      <xdr:nvGrpSpPr>
        <xdr:cNvPr id="200" name="グループ化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GrpSpPr/>
      </xdr:nvGrpSpPr>
      <xdr:grpSpPr>
        <a:xfrm>
          <a:off x="954479" y="4359519"/>
          <a:ext cx="5495194" cy="769327"/>
          <a:chOff x="1003986" y="4595169"/>
          <a:chExt cx="5792230" cy="810912"/>
        </a:xfrm>
      </xdr:grpSpPr>
      <xdr:cxnSp macro="">
        <xdr:nvCxnSpPr>
          <xdr:cNvPr id="329" name="直線矢印コネクタ 328">
            <a:extLst>
              <a:ext uri="{FF2B5EF4-FFF2-40B4-BE49-F238E27FC236}">
                <a16:creationId xmlns:a16="http://schemas.microsoft.com/office/drawing/2014/main" xmlns="" id="{00000000-0008-0000-0000-000049010000}"/>
              </a:ext>
            </a:extLst>
          </xdr:cNvPr>
          <xdr:cNvCxnSpPr/>
        </xdr:nvCxnSpPr>
        <xdr:spPr>
          <a:xfrm flipV="1">
            <a:off x="1003986" y="4826988"/>
            <a:ext cx="1" cy="231559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2" name="直線矢印コネクタ 331">
            <a:extLst>
              <a:ext uri="{FF2B5EF4-FFF2-40B4-BE49-F238E27FC236}">
                <a16:creationId xmlns:a16="http://schemas.microsoft.com/office/drawing/2014/main" xmlns="" id="{00000000-0008-0000-0000-00004C010000}"/>
              </a:ext>
            </a:extLst>
          </xdr:cNvPr>
          <xdr:cNvCxnSpPr/>
        </xdr:nvCxnSpPr>
        <xdr:spPr>
          <a:xfrm flipH="1" flipV="1">
            <a:off x="3089319" y="5213007"/>
            <a:ext cx="0" cy="193074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3" name="円弧 332">
            <a:extLst>
              <a:ext uri="{FF2B5EF4-FFF2-40B4-BE49-F238E27FC236}">
                <a16:creationId xmlns:a16="http://schemas.microsoft.com/office/drawing/2014/main" xmlns="" id="{00000000-0008-0000-0000-00004D010000}"/>
              </a:ext>
            </a:extLst>
          </xdr:cNvPr>
          <xdr:cNvSpPr/>
        </xdr:nvSpPr>
        <xdr:spPr>
          <a:xfrm>
            <a:off x="2934730" y="5135907"/>
            <a:ext cx="154459" cy="154460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82" name="直線矢印コネクタ 281">
            <a:extLst>
              <a:ext uri="{FF2B5EF4-FFF2-40B4-BE49-F238E27FC236}">
                <a16:creationId xmlns:a16="http://schemas.microsoft.com/office/drawing/2014/main" xmlns="" id="{00000000-0008-0000-0000-00001A010000}"/>
              </a:ext>
            </a:extLst>
          </xdr:cNvPr>
          <xdr:cNvCxnSpPr/>
        </xdr:nvCxnSpPr>
        <xdr:spPr>
          <a:xfrm flipH="1">
            <a:off x="1081346" y="5135907"/>
            <a:ext cx="1930614" cy="0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4" name="円弧 333">
            <a:extLst>
              <a:ext uri="{FF2B5EF4-FFF2-40B4-BE49-F238E27FC236}">
                <a16:creationId xmlns:a16="http://schemas.microsoft.com/office/drawing/2014/main" xmlns="" id="{00000000-0008-0000-0000-00004E010000}"/>
              </a:ext>
            </a:extLst>
          </xdr:cNvPr>
          <xdr:cNvSpPr/>
        </xdr:nvSpPr>
        <xdr:spPr>
          <a:xfrm rot="10800000">
            <a:off x="1003986" y="4981448"/>
            <a:ext cx="154460" cy="154459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35" name="直線矢印コネクタ 334">
            <a:extLst>
              <a:ext uri="{FF2B5EF4-FFF2-40B4-BE49-F238E27FC236}">
                <a16:creationId xmlns:a16="http://schemas.microsoft.com/office/drawing/2014/main" xmlns="" id="{00000000-0008-0000-0000-00004F010000}"/>
              </a:ext>
            </a:extLst>
          </xdr:cNvPr>
          <xdr:cNvCxnSpPr/>
        </xdr:nvCxnSpPr>
        <xdr:spPr>
          <a:xfrm flipV="1">
            <a:off x="2471481" y="4595169"/>
            <a:ext cx="0" cy="463379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6" name="円弧 335">
            <a:extLst>
              <a:ext uri="{FF2B5EF4-FFF2-40B4-BE49-F238E27FC236}">
                <a16:creationId xmlns:a16="http://schemas.microsoft.com/office/drawing/2014/main" xmlns="" id="{00000000-0008-0000-0000-000050010000}"/>
              </a:ext>
            </a:extLst>
          </xdr:cNvPr>
          <xdr:cNvSpPr/>
        </xdr:nvSpPr>
        <xdr:spPr>
          <a:xfrm rot="10800000">
            <a:off x="2471481" y="4981448"/>
            <a:ext cx="154460" cy="154459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0" name="円弧 339">
            <a:extLst>
              <a:ext uri="{FF2B5EF4-FFF2-40B4-BE49-F238E27FC236}">
                <a16:creationId xmlns:a16="http://schemas.microsoft.com/office/drawing/2014/main" xmlns="" id="{00000000-0008-0000-0000-000054010000}"/>
              </a:ext>
            </a:extLst>
          </xdr:cNvPr>
          <xdr:cNvSpPr/>
        </xdr:nvSpPr>
        <xdr:spPr>
          <a:xfrm rot="16200000">
            <a:off x="3089190" y="5135777"/>
            <a:ext cx="154459" cy="154459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41" name="直線矢印コネクタ 340">
            <a:extLst>
              <a:ext uri="{FF2B5EF4-FFF2-40B4-BE49-F238E27FC236}">
                <a16:creationId xmlns:a16="http://schemas.microsoft.com/office/drawing/2014/main" xmlns="" id="{00000000-0008-0000-0000-000055010000}"/>
              </a:ext>
            </a:extLst>
          </xdr:cNvPr>
          <xdr:cNvCxnSpPr/>
        </xdr:nvCxnSpPr>
        <xdr:spPr>
          <a:xfrm flipH="1">
            <a:off x="3166420" y="5135777"/>
            <a:ext cx="3552566" cy="0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" name="直線矢印コネクタ 341">
            <a:extLst>
              <a:ext uri="{FF2B5EF4-FFF2-40B4-BE49-F238E27FC236}">
                <a16:creationId xmlns:a16="http://schemas.microsoft.com/office/drawing/2014/main" xmlns="" id="{00000000-0008-0000-0000-000056010000}"/>
              </a:ext>
            </a:extLst>
          </xdr:cNvPr>
          <xdr:cNvCxnSpPr/>
        </xdr:nvCxnSpPr>
        <xdr:spPr>
          <a:xfrm flipV="1">
            <a:off x="4054561" y="4595169"/>
            <a:ext cx="0" cy="463508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3" name="円弧 342">
            <a:extLst>
              <a:ext uri="{FF2B5EF4-FFF2-40B4-BE49-F238E27FC236}">
                <a16:creationId xmlns:a16="http://schemas.microsoft.com/office/drawing/2014/main" xmlns="" id="{00000000-0008-0000-0000-000057010000}"/>
              </a:ext>
            </a:extLst>
          </xdr:cNvPr>
          <xdr:cNvSpPr/>
        </xdr:nvSpPr>
        <xdr:spPr>
          <a:xfrm rot="5400000">
            <a:off x="3900101" y="4981317"/>
            <a:ext cx="154460" cy="154460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45" name="直線矢印コネクタ 344">
            <a:extLst>
              <a:ext uri="{FF2B5EF4-FFF2-40B4-BE49-F238E27FC236}">
                <a16:creationId xmlns:a16="http://schemas.microsoft.com/office/drawing/2014/main" xmlns="" id="{00000000-0008-0000-0000-000059010000}"/>
              </a:ext>
            </a:extLst>
          </xdr:cNvPr>
          <xdr:cNvCxnSpPr/>
        </xdr:nvCxnSpPr>
        <xdr:spPr>
          <a:xfrm flipH="1" flipV="1">
            <a:off x="5406081" y="4749628"/>
            <a:ext cx="1" cy="309049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6" name="円弧 345">
            <a:extLst>
              <a:ext uri="{FF2B5EF4-FFF2-40B4-BE49-F238E27FC236}">
                <a16:creationId xmlns:a16="http://schemas.microsoft.com/office/drawing/2014/main" xmlns="" id="{00000000-0008-0000-0000-00005A010000}"/>
              </a:ext>
            </a:extLst>
          </xdr:cNvPr>
          <xdr:cNvSpPr/>
        </xdr:nvSpPr>
        <xdr:spPr>
          <a:xfrm rot="5400000">
            <a:off x="5251622" y="4981317"/>
            <a:ext cx="154460" cy="154460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48" name="直線矢印コネクタ 347">
            <a:extLst>
              <a:ext uri="{FF2B5EF4-FFF2-40B4-BE49-F238E27FC236}">
                <a16:creationId xmlns:a16="http://schemas.microsoft.com/office/drawing/2014/main" xmlns="" id="{00000000-0008-0000-0000-00005C010000}"/>
              </a:ext>
            </a:extLst>
          </xdr:cNvPr>
          <xdr:cNvCxnSpPr/>
        </xdr:nvCxnSpPr>
        <xdr:spPr>
          <a:xfrm flipH="1" flipV="1">
            <a:off x="6796215" y="4749628"/>
            <a:ext cx="1" cy="309049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9" name="円弧 348">
            <a:extLst>
              <a:ext uri="{FF2B5EF4-FFF2-40B4-BE49-F238E27FC236}">
                <a16:creationId xmlns:a16="http://schemas.microsoft.com/office/drawing/2014/main" xmlns="" id="{00000000-0008-0000-0000-00005D010000}"/>
              </a:ext>
            </a:extLst>
          </xdr:cNvPr>
          <xdr:cNvSpPr/>
        </xdr:nvSpPr>
        <xdr:spPr>
          <a:xfrm rot="5400000">
            <a:off x="6641756" y="4981317"/>
            <a:ext cx="154460" cy="154460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32</xdr:col>
      <xdr:colOff>0</xdr:colOff>
      <xdr:row>119</xdr:row>
      <xdr:rowOff>0</xdr:rowOff>
    </xdr:from>
    <xdr:to>
      <xdr:col>181</xdr:col>
      <xdr:colOff>38614</xdr:colOff>
      <xdr:row>140</xdr:row>
      <xdr:rowOff>1</xdr:rowOff>
    </xdr:to>
    <xdr:grpSp>
      <xdr:nvGrpSpPr>
        <xdr:cNvPr id="201" name="グループ化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GrpSpPr/>
      </xdr:nvGrpSpPr>
      <xdr:grpSpPr>
        <a:xfrm>
          <a:off x="1172308" y="4359519"/>
          <a:ext cx="5497171" cy="769328"/>
          <a:chOff x="1235676" y="4595169"/>
          <a:chExt cx="5792229" cy="810913"/>
        </a:xfrm>
      </xdr:grpSpPr>
      <xdr:sp macro="" textlink="">
        <xdr:nvSpPr>
          <xdr:cNvPr id="322" name="円弧 321">
            <a:extLst>
              <a:ext uri="{FF2B5EF4-FFF2-40B4-BE49-F238E27FC236}">
                <a16:creationId xmlns:a16="http://schemas.microsoft.com/office/drawing/2014/main" xmlns="" id="{00000000-0008-0000-0000-000042010000}"/>
              </a:ext>
            </a:extLst>
          </xdr:cNvPr>
          <xdr:cNvSpPr/>
        </xdr:nvSpPr>
        <xdr:spPr>
          <a:xfrm rot="16200000">
            <a:off x="4711014" y="5058548"/>
            <a:ext cx="154459" cy="154459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51" name="直線矢印コネクタ 350">
            <a:extLst>
              <a:ext uri="{FF2B5EF4-FFF2-40B4-BE49-F238E27FC236}">
                <a16:creationId xmlns:a16="http://schemas.microsoft.com/office/drawing/2014/main" xmlns="" id="{00000000-0008-0000-0000-00005F010000}"/>
              </a:ext>
            </a:extLst>
          </xdr:cNvPr>
          <xdr:cNvCxnSpPr/>
        </xdr:nvCxnSpPr>
        <xdr:spPr>
          <a:xfrm flipH="1" flipV="1">
            <a:off x="4711014" y="5135777"/>
            <a:ext cx="1" cy="270305"/>
          </a:xfrm>
          <a:prstGeom prst="straightConnector1">
            <a:avLst/>
          </a:prstGeom>
          <a:ln w="28575">
            <a:solidFill>
              <a:srgbClr val="969696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2" name="円弧 351">
            <a:extLst>
              <a:ext uri="{FF2B5EF4-FFF2-40B4-BE49-F238E27FC236}">
                <a16:creationId xmlns:a16="http://schemas.microsoft.com/office/drawing/2014/main" xmlns="" id="{00000000-0008-0000-0000-000060010000}"/>
              </a:ext>
            </a:extLst>
          </xdr:cNvPr>
          <xdr:cNvSpPr/>
        </xdr:nvSpPr>
        <xdr:spPr>
          <a:xfrm>
            <a:off x="4556555" y="5058547"/>
            <a:ext cx="154459" cy="154460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83" name="直線矢印コネクタ 282">
            <a:extLst>
              <a:ext uri="{FF2B5EF4-FFF2-40B4-BE49-F238E27FC236}">
                <a16:creationId xmlns:a16="http://schemas.microsoft.com/office/drawing/2014/main" xmlns="" id="{00000000-0008-0000-0000-00001B010000}"/>
              </a:ext>
            </a:extLst>
          </xdr:cNvPr>
          <xdr:cNvCxnSpPr/>
        </xdr:nvCxnSpPr>
        <xdr:spPr>
          <a:xfrm flipH="1">
            <a:off x="1312905" y="5058547"/>
            <a:ext cx="3321010" cy="0"/>
          </a:xfrm>
          <a:prstGeom prst="straightConnector1">
            <a:avLst/>
          </a:prstGeom>
          <a:ln w="28575">
            <a:solidFill>
              <a:srgbClr val="969696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3" name="直線矢印コネクタ 352">
            <a:extLst>
              <a:ext uri="{FF2B5EF4-FFF2-40B4-BE49-F238E27FC236}">
                <a16:creationId xmlns:a16="http://schemas.microsoft.com/office/drawing/2014/main" xmlns="" id="{00000000-0008-0000-0000-000061010000}"/>
              </a:ext>
            </a:extLst>
          </xdr:cNvPr>
          <xdr:cNvCxnSpPr/>
        </xdr:nvCxnSpPr>
        <xdr:spPr>
          <a:xfrm flipV="1">
            <a:off x="1235676" y="4826989"/>
            <a:ext cx="0" cy="154329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4" name="円弧 353">
            <a:extLst>
              <a:ext uri="{FF2B5EF4-FFF2-40B4-BE49-F238E27FC236}">
                <a16:creationId xmlns:a16="http://schemas.microsoft.com/office/drawing/2014/main" xmlns="" id="{00000000-0008-0000-0000-000062010000}"/>
              </a:ext>
            </a:extLst>
          </xdr:cNvPr>
          <xdr:cNvSpPr/>
        </xdr:nvSpPr>
        <xdr:spPr>
          <a:xfrm rot="10800000">
            <a:off x="1235676" y="4904088"/>
            <a:ext cx="154460" cy="154459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56" name="直線矢印コネクタ 355">
            <a:extLst>
              <a:ext uri="{FF2B5EF4-FFF2-40B4-BE49-F238E27FC236}">
                <a16:creationId xmlns:a16="http://schemas.microsoft.com/office/drawing/2014/main" xmlns="" id="{00000000-0008-0000-0000-000064010000}"/>
              </a:ext>
            </a:extLst>
          </xdr:cNvPr>
          <xdr:cNvCxnSpPr/>
        </xdr:nvCxnSpPr>
        <xdr:spPr>
          <a:xfrm flipV="1">
            <a:off x="2703040" y="4595169"/>
            <a:ext cx="1" cy="386150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9" name="円弧 358">
            <a:extLst>
              <a:ext uri="{FF2B5EF4-FFF2-40B4-BE49-F238E27FC236}">
                <a16:creationId xmlns:a16="http://schemas.microsoft.com/office/drawing/2014/main" xmlns="" id="{00000000-0008-0000-0000-000067010000}"/>
              </a:ext>
            </a:extLst>
          </xdr:cNvPr>
          <xdr:cNvSpPr/>
        </xdr:nvSpPr>
        <xdr:spPr>
          <a:xfrm rot="10800000">
            <a:off x="2703040" y="4904088"/>
            <a:ext cx="154460" cy="154459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0" name="直線矢印コネクタ 359">
            <a:extLst>
              <a:ext uri="{FF2B5EF4-FFF2-40B4-BE49-F238E27FC236}">
                <a16:creationId xmlns:a16="http://schemas.microsoft.com/office/drawing/2014/main" xmlns="" id="{00000000-0008-0000-0000-000068010000}"/>
              </a:ext>
            </a:extLst>
          </xdr:cNvPr>
          <xdr:cNvCxnSpPr/>
        </xdr:nvCxnSpPr>
        <xdr:spPr>
          <a:xfrm flipV="1">
            <a:off x="4286250" y="4595169"/>
            <a:ext cx="1" cy="386150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1" name="円弧 360">
            <a:extLst>
              <a:ext uri="{FF2B5EF4-FFF2-40B4-BE49-F238E27FC236}">
                <a16:creationId xmlns:a16="http://schemas.microsoft.com/office/drawing/2014/main" xmlns="" id="{00000000-0008-0000-0000-000069010000}"/>
              </a:ext>
            </a:extLst>
          </xdr:cNvPr>
          <xdr:cNvSpPr/>
        </xdr:nvSpPr>
        <xdr:spPr>
          <a:xfrm rot="10800000">
            <a:off x="4286250" y="4904088"/>
            <a:ext cx="154460" cy="154459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2" name="直線矢印コネクタ 361">
            <a:extLst>
              <a:ext uri="{FF2B5EF4-FFF2-40B4-BE49-F238E27FC236}">
                <a16:creationId xmlns:a16="http://schemas.microsoft.com/office/drawing/2014/main" xmlns="" id="{00000000-0008-0000-0000-00006A010000}"/>
              </a:ext>
            </a:extLst>
          </xdr:cNvPr>
          <xdr:cNvCxnSpPr/>
        </xdr:nvCxnSpPr>
        <xdr:spPr>
          <a:xfrm flipH="1">
            <a:off x="4788243" y="5058547"/>
            <a:ext cx="2162433" cy="0"/>
          </a:xfrm>
          <a:prstGeom prst="straightConnector1">
            <a:avLst/>
          </a:prstGeom>
          <a:ln w="28575">
            <a:solidFill>
              <a:srgbClr val="969696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3" name="直線矢印コネクタ 362">
            <a:extLst>
              <a:ext uri="{FF2B5EF4-FFF2-40B4-BE49-F238E27FC236}">
                <a16:creationId xmlns:a16="http://schemas.microsoft.com/office/drawing/2014/main" xmlns="" id="{00000000-0008-0000-0000-00006B010000}"/>
              </a:ext>
            </a:extLst>
          </xdr:cNvPr>
          <xdr:cNvCxnSpPr/>
        </xdr:nvCxnSpPr>
        <xdr:spPr>
          <a:xfrm flipH="1" flipV="1">
            <a:off x="5637770" y="4749628"/>
            <a:ext cx="1" cy="231821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4" name="円弧 363">
            <a:extLst>
              <a:ext uri="{FF2B5EF4-FFF2-40B4-BE49-F238E27FC236}">
                <a16:creationId xmlns:a16="http://schemas.microsoft.com/office/drawing/2014/main" xmlns="" id="{00000000-0008-0000-0000-00006C010000}"/>
              </a:ext>
            </a:extLst>
          </xdr:cNvPr>
          <xdr:cNvSpPr/>
        </xdr:nvSpPr>
        <xdr:spPr>
          <a:xfrm rot="5400000">
            <a:off x="5483310" y="4904088"/>
            <a:ext cx="154460" cy="154460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5" name="直線矢印コネクタ 364">
            <a:extLst>
              <a:ext uri="{FF2B5EF4-FFF2-40B4-BE49-F238E27FC236}">
                <a16:creationId xmlns:a16="http://schemas.microsoft.com/office/drawing/2014/main" xmlns="" id="{00000000-0008-0000-0000-00006D010000}"/>
              </a:ext>
            </a:extLst>
          </xdr:cNvPr>
          <xdr:cNvCxnSpPr/>
        </xdr:nvCxnSpPr>
        <xdr:spPr>
          <a:xfrm flipH="1" flipV="1">
            <a:off x="7027904" y="4749628"/>
            <a:ext cx="1" cy="231821"/>
          </a:xfrm>
          <a:prstGeom prst="straightConnector1">
            <a:avLst/>
          </a:prstGeom>
          <a:ln w="28575">
            <a:solidFill>
              <a:srgbClr val="969696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6" name="円弧 365">
            <a:extLst>
              <a:ext uri="{FF2B5EF4-FFF2-40B4-BE49-F238E27FC236}">
                <a16:creationId xmlns:a16="http://schemas.microsoft.com/office/drawing/2014/main" xmlns="" id="{00000000-0008-0000-0000-00006E010000}"/>
              </a:ext>
            </a:extLst>
          </xdr:cNvPr>
          <xdr:cNvSpPr/>
        </xdr:nvSpPr>
        <xdr:spPr>
          <a:xfrm rot="5400000">
            <a:off x="6873444" y="4904088"/>
            <a:ext cx="154460" cy="154460"/>
          </a:xfrm>
          <a:prstGeom prst="arc">
            <a:avLst/>
          </a:prstGeom>
          <a:ln w="28575">
            <a:solidFill>
              <a:srgbClr val="96969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38</xdr:col>
      <xdr:colOff>605</xdr:colOff>
      <xdr:row>119</xdr:row>
      <xdr:rowOff>0</xdr:rowOff>
    </xdr:from>
    <xdr:to>
      <xdr:col>188</xdr:col>
      <xdr:colOff>0</xdr:colOff>
      <xdr:row>140</xdr:row>
      <xdr:rowOff>0</xdr:rowOff>
    </xdr:to>
    <xdr:grpSp>
      <xdr:nvGrpSpPr>
        <xdr:cNvPr id="205" name="グループ化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GrpSpPr/>
      </xdr:nvGrpSpPr>
      <xdr:grpSpPr>
        <a:xfrm>
          <a:off x="1392720" y="4359519"/>
          <a:ext cx="5494588" cy="769327"/>
          <a:chOff x="1467970" y="4595169"/>
          <a:chExt cx="5791625" cy="810912"/>
        </a:xfrm>
      </xdr:grpSpPr>
      <xdr:cxnSp macro="">
        <xdr:nvCxnSpPr>
          <xdr:cNvPr id="372" name="直線矢印コネクタ 371">
            <a:extLst>
              <a:ext uri="{FF2B5EF4-FFF2-40B4-BE49-F238E27FC236}">
                <a16:creationId xmlns:a16="http://schemas.microsoft.com/office/drawing/2014/main" xmlns="" id="{00000000-0008-0000-0000-000074010000}"/>
              </a:ext>
            </a:extLst>
          </xdr:cNvPr>
          <xdr:cNvCxnSpPr/>
        </xdr:nvCxnSpPr>
        <xdr:spPr>
          <a:xfrm flipV="1">
            <a:off x="7259595" y="4749629"/>
            <a:ext cx="0" cy="656452"/>
          </a:xfrm>
          <a:prstGeom prst="straightConnector1">
            <a:avLst/>
          </a:prstGeom>
          <a:ln w="28575">
            <a:solidFill>
              <a:srgbClr val="C0C0C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3" name="直線矢印コネクタ 372">
            <a:extLst>
              <a:ext uri="{FF2B5EF4-FFF2-40B4-BE49-F238E27FC236}">
                <a16:creationId xmlns:a16="http://schemas.microsoft.com/office/drawing/2014/main" xmlns="" id="{00000000-0008-0000-0000-000075010000}"/>
              </a:ext>
            </a:extLst>
          </xdr:cNvPr>
          <xdr:cNvCxnSpPr/>
        </xdr:nvCxnSpPr>
        <xdr:spPr>
          <a:xfrm flipH="1">
            <a:off x="1544595" y="4981318"/>
            <a:ext cx="5638375" cy="0"/>
          </a:xfrm>
          <a:prstGeom prst="straightConnector1">
            <a:avLst/>
          </a:prstGeom>
          <a:ln w="28575">
            <a:solidFill>
              <a:srgbClr val="C0C0C0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4" name="円弧 373">
            <a:extLst>
              <a:ext uri="{FF2B5EF4-FFF2-40B4-BE49-F238E27FC236}">
                <a16:creationId xmlns:a16="http://schemas.microsoft.com/office/drawing/2014/main" xmlns="" id="{00000000-0008-0000-0000-000076010000}"/>
              </a:ext>
            </a:extLst>
          </xdr:cNvPr>
          <xdr:cNvSpPr/>
        </xdr:nvSpPr>
        <xdr:spPr>
          <a:xfrm>
            <a:off x="7105136" y="4981318"/>
            <a:ext cx="154459" cy="155065"/>
          </a:xfrm>
          <a:prstGeom prst="arc">
            <a:avLst/>
          </a:prstGeom>
          <a:ln w="28575">
            <a:solidFill>
              <a:srgbClr val="C0C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75" name="直線矢印コネクタ 374">
            <a:extLst>
              <a:ext uri="{FF2B5EF4-FFF2-40B4-BE49-F238E27FC236}">
                <a16:creationId xmlns:a16="http://schemas.microsoft.com/office/drawing/2014/main" xmlns="" id="{00000000-0008-0000-0000-000077010000}"/>
              </a:ext>
            </a:extLst>
          </xdr:cNvPr>
          <xdr:cNvCxnSpPr/>
        </xdr:nvCxnSpPr>
        <xdr:spPr>
          <a:xfrm flipV="1">
            <a:off x="5870064" y="4750234"/>
            <a:ext cx="1" cy="154462"/>
          </a:xfrm>
          <a:prstGeom prst="straightConnector1">
            <a:avLst/>
          </a:prstGeom>
          <a:ln w="28575">
            <a:solidFill>
              <a:srgbClr val="C0C0C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6" name="円弧 375">
            <a:extLst>
              <a:ext uri="{FF2B5EF4-FFF2-40B4-BE49-F238E27FC236}">
                <a16:creationId xmlns:a16="http://schemas.microsoft.com/office/drawing/2014/main" xmlns="" id="{00000000-0008-0000-0000-000078010000}"/>
              </a:ext>
            </a:extLst>
          </xdr:cNvPr>
          <xdr:cNvSpPr/>
        </xdr:nvSpPr>
        <xdr:spPr>
          <a:xfrm rot="10800000">
            <a:off x="5870064" y="4827464"/>
            <a:ext cx="153855" cy="153854"/>
          </a:xfrm>
          <a:prstGeom prst="arc">
            <a:avLst/>
          </a:prstGeom>
          <a:ln w="28575">
            <a:solidFill>
              <a:srgbClr val="C0C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77" name="直線矢印コネクタ 376">
            <a:extLst>
              <a:ext uri="{FF2B5EF4-FFF2-40B4-BE49-F238E27FC236}">
                <a16:creationId xmlns:a16="http://schemas.microsoft.com/office/drawing/2014/main" xmlns="" id="{00000000-0008-0000-0000-000079010000}"/>
              </a:ext>
            </a:extLst>
          </xdr:cNvPr>
          <xdr:cNvCxnSpPr/>
        </xdr:nvCxnSpPr>
        <xdr:spPr>
          <a:xfrm flipV="1">
            <a:off x="4518543" y="4595169"/>
            <a:ext cx="0" cy="309528"/>
          </a:xfrm>
          <a:prstGeom prst="straightConnector1">
            <a:avLst/>
          </a:prstGeom>
          <a:ln w="28575">
            <a:solidFill>
              <a:srgbClr val="C0C0C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8" name="円弧 377">
            <a:extLst>
              <a:ext uri="{FF2B5EF4-FFF2-40B4-BE49-F238E27FC236}">
                <a16:creationId xmlns:a16="http://schemas.microsoft.com/office/drawing/2014/main" xmlns="" id="{00000000-0008-0000-0000-00007A010000}"/>
              </a:ext>
            </a:extLst>
          </xdr:cNvPr>
          <xdr:cNvSpPr/>
        </xdr:nvSpPr>
        <xdr:spPr>
          <a:xfrm rot="10800000">
            <a:off x="4518543" y="4827464"/>
            <a:ext cx="154461" cy="153854"/>
          </a:xfrm>
          <a:prstGeom prst="arc">
            <a:avLst/>
          </a:prstGeom>
          <a:ln w="28575">
            <a:solidFill>
              <a:srgbClr val="C0C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79" name="直線矢印コネクタ 378">
            <a:extLst>
              <a:ext uri="{FF2B5EF4-FFF2-40B4-BE49-F238E27FC236}">
                <a16:creationId xmlns:a16="http://schemas.microsoft.com/office/drawing/2014/main" xmlns="" id="{00000000-0008-0000-0000-00007B010000}"/>
              </a:ext>
            </a:extLst>
          </xdr:cNvPr>
          <xdr:cNvCxnSpPr/>
        </xdr:nvCxnSpPr>
        <xdr:spPr>
          <a:xfrm flipH="1" flipV="1">
            <a:off x="2934730" y="4595169"/>
            <a:ext cx="604" cy="309527"/>
          </a:xfrm>
          <a:prstGeom prst="straightConnector1">
            <a:avLst/>
          </a:prstGeom>
          <a:ln w="28575">
            <a:solidFill>
              <a:srgbClr val="C0C0C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0" name="円弧 379">
            <a:extLst>
              <a:ext uri="{FF2B5EF4-FFF2-40B4-BE49-F238E27FC236}">
                <a16:creationId xmlns:a16="http://schemas.microsoft.com/office/drawing/2014/main" xmlns="" id="{00000000-0008-0000-0000-00007C010000}"/>
              </a:ext>
            </a:extLst>
          </xdr:cNvPr>
          <xdr:cNvSpPr/>
        </xdr:nvSpPr>
        <xdr:spPr>
          <a:xfrm rot="10800000">
            <a:off x="2935334" y="4827464"/>
            <a:ext cx="153855" cy="153854"/>
          </a:xfrm>
          <a:prstGeom prst="arc">
            <a:avLst/>
          </a:prstGeom>
          <a:ln w="28575">
            <a:solidFill>
              <a:srgbClr val="C0C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81" name="直線矢印コネクタ 380">
            <a:extLst>
              <a:ext uri="{FF2B5EF4-FFF2-40B4-BE49-F238E27FC236}">
                <a16:creationId xmlns:a16="http://schemas.microsoft.com/office/drawing/2014/main" xmlns="" id="{00000000-0008-0000-0000-00007D010000}"/>
              </a:ext>
            </a:extLst>
          </xdr:cNvPr>
          <xdr:cNvCxnSpPr/>
        </xdr:nvCxnSpPr>
        <xdr:spPr>
          <a:xfrm flipV="1">
            <a:off x="1467970" y="4826858"/>
            <a:ext cx="0" cy="77839"/>
          </a:xfrm>
          <a:prstGeom prst="straightConnector1">
            <a:avLst/>
          </a:prstGeom>
          <a:ln w="28575">
            <a:solidFill>
              <a:srgbClr val="C0C0C0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2" name="円弧 381">
            <a:extLst>
              <a:ext uri="{FF2B5EF4-FFF2-40B4-BE49-F238E27FC236}">
                <a16:creationId xmlns:a16="http://schemas.microsoft.com/office/drawing/2014/main" xmlns="" id="{00000000-0008-0000-0000-00007E010000}"/>
              </a:ext>
            </a:extLst>
          </xdr:cNvPr>
          <xdr:cNvSpPr/>
        </xdr:nvSpPr>
        <xdr:spPr>
          <a:xfrm rot="10800000">
            <a:off x="1467970" y="4827464"/>
            <a:ext cx="153855" cy="153854"/>
          </a:xfrm>
          <a:prstGeom prst="arc">
            <a:avLst/>
          </a:prstGeom>
          <a:ln w="28575">
            <a:solidFill>
              <a:srgbClr val="C0C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38</xdr:col>
      <xdr:colOff>0</xdr:colOff>
      <xdr:row>170</xdr:row>
      <xdr:rowOff>38745</xdr:rowOff>
    </xdr:from>
    <xdr:to>
      <xdr:col>146</xdr:col>
      <xdr:colOff>2</xdr:colOff>
      <xdr:row>246</xdr:row>
      <xdr:rowOff>38745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GrpSpPr/>
      </xdr:nvGrpSpPr>
      <xdr:grpSpPr>
        <a:xfrm>
          <a:off x="1392115" y="6266630"/>
          <a:ext cx="3956541" cy="2784230"/>
          <a:chOff x="1472339" y="6625525"/>
          <a:chExt cx="4184544" cy="2944678"/>
        </a:xfrm>
      </xdr:grpSpPr>
      <xdr:cxnSp macro="">
        <xdr:nvCxnSpPr>
          <xdr:cNvPr id="388" name="直線矢印コネクタ 387">
            <a:extLst>
              <a:ext uri="{FF2B5EF4-FFF2-40B4-BE49-F238E27FC236}">
                <a16:creationId xmlns:a16="http://schemas.microsoft.com/office/drawing/2014/main" xmlns="" id="{00000000-0008-0000-0000-000084010000}"/>
              </a:ext>
            </a:extLst>
          </xdr:cNvPr>
          <xdr:cNvCxnSpPr/>
        </xdr:nvCxnSpPr>
        <xdr:spPr>
          <a:xfrm flipH="1">
            <a:off x="1549831" y="7749153"/>
            <a:ext cx="2363492" cy="0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9" name="円弧 388">
            <a:extLst>
              <a:ext uri="{FF2B5EF4-FFF2-40B4-BE49-F238E27FC236}">
                <a16:creationId xmlns:a16="http://schemas.microsoft.com/office/drawing/2014/main" xmlns="" id="{00000000-0008-0000-0000-000085010000}"/>
              </a:ext>
            </a:extLst>
          </xdr:cNvPr>
          <xdr:cNvSpPr/>
        </xdr:nvSpPr>
        <xdr:spPr>
          <a:xfrm rot="16200000">
            <a:off x="3991289" y="7749153"/>
            <a:ext cx="154509" cy="154508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0" name="円弧 389">
            <a:extLst>
              <a:ext uri="{FF2B5EF4-FFF2-40B4-BE49-F238E27FC236}">
                <a16:creationId xmlns:a16="http://schemas.microsoft.com/office/drawing/2014/main" xmlns="" id="{00000000-0008-0000-0000-000086010000}"/>
              </a:ext>
            </a:extLst>
          </xdr:cNvPr>
          <xdr:cNvSpPr/>
        </xdr:nvSpPr>
        <xdr:spPr>
          <a:xfrm>
            <a:off x="3835831" y="7749153"/>
            <a:ext cx="154983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1" name="円弧 390">
            <a:extLst>
              <a:ext uri="{FF2B5EF4-FFF2-40B4-BE49-F238E27FC236}">
                <a16:creationId xmlns:a16="http://schemas.microsoft.com/office/drawing/2014/main" xmlns="" id="{00000000-0008-0000-0000-000087010000}"/>
              </a:ext>
            </a:extLst>
          </xdr:cNvPr>
          <xdr:cNvSpPr/>
        </xdr:nvSpPr>
        <xdr:spPr>
          <a:xfrm rot="10800000">
            <a:off x="1472339" y="7594169"/>
            <a:ext cx="154983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92" name="直線矢印コネクタ 391">
            <a:extLst>
              <a:ext uri="{FF2B5EF4-FFF2-40B4-BE49-F238E27FC236}">
                <a16:creationId xmlns:a16="http://schemas.microsoft.com/office/drawing/2014/main" xmlns="" id="{00000000-0008-0000-0000-000088010000}"/>
              </a:ext>
            </a:extLst>
          </xdr:cNvPr>
          <xdr:cNvCxnSpPr/>
        </xdr:nvCxnSpPr>
        <xdr:spPr>
          <a:xfrm flipV="1">
            <a:off x="1472339" y="7206713"/>
            <a:ext cx="0" cy="464948"/>
          </a:xfrm>
          <a:prstGeom prst="straightConnector1">
            <a:avLst/>
          </a:prstGeom>
          <a:ln w="28575">
            <a:solidFill>
              <a:srgbClr val="777777"/>
            </a:solidFill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3" name="直線矢印コネクタ 392">
            <a:extLst>
              <a:ext uri="{FF2B5EF4-FFF2-40B4-BE49-F238E27FC236}">
                <a16:creationId xmlns:a16="http://schemas.microsoft.com/office/drawing/2014/main" xmlns="" id="{00000000-0008-0000-0000-000089010000}"/>
              </a:ext>
            </a:extLst>
          </xdr:cNvPr>
          <xdr:cNvCxnSpPr/>
        </xdr:nvCxnSpPr>
        <xdr:spPr>
          <a:xfrm flipV="1">
            <a:off x="3990813" y="7826644"/>
            <a:ext cx="1" cy="38746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4" name="直線矢印コネクタ 393">
            <a:extLst>
              <a:ext uri="{FF2B5EF4-FFF2-40B4-BE49-F238E27FC236}">
                <a16:creationId xmlns:a16="http://schemas.microsoft.com/office/drawing/2014/main" xmlns="" id="{00000000-0008-0000-0000-00008A010000}"/>
              </a:ext>
            </a:extLst>
          </xdr:cNvPr>
          <xdr:cNvCxnSpPr/>
        </xdr:nvCxnSpPr>
        <xdr:spPr>
          <a:xfrm flipH="1">
            <a:off x="4068308" y="7749153"/>
            <a:ext cx="1201116" cy="0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5" name="直線矢印コネクタ 394">
            <a:extLst>
              <a:ext uri="{FF2B5EF4-FFF2-40B4-BE49-F238E27FC236}">
                <a16:creationId xmlns:a16="http://schemas.microsoft.com/office/drawing/2014/main" xmlns="" id="{00000000-0008-0000-0000-00008B010000}"/>
              </a:ext>
            </a:extLst>
          </xdr:cNvPr>
          <xdr:cNvCxnSpPr/>
        </xdr:nvCxnSpPr>
        <xdr:spPr>
          <a:xfrm flipV="1">
            <a:off x="4998203" y="6625525"/>
            <a:ext cx="0" cy="1046136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6" name="円弧 395">
            <a:extLst>
              <a:ext uri="{FF2B5EF4-FFF2-40B4-BE49-F238E27FC236}">
                <a16:creationId xmlns:a16="http://schemas.microsoft.com/office/drawing/2014/main" xmlns="" id="{00000000-0008-0000-0000-00008C010000}"/>
              </a:ext>
            </a:extLst>
          </xdr:cNvPr>
          <xdr:cNvSpPr/>
        </xdr:nvSpPr>
        <xdr:spPr>
          <a:xfrm rot="5400000">
            <a:off x="4843220" y="7594170"/>
            <a:ext cx="154983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7" name="円弧 396">
            <a:extLst>
              <a:ext uri="{FF2B5EF4-FFF2-40B4-BE49-F238E27FC236}">
                <a16:creationId xmlns:a16="http://schemas.microsoft.com/office/drawing/2014/main" xmlns="" id="{00000000-0008-0000-0000-00008D010000}"/>
              </a:ext>
            </a:extLst>
          </xdr:cNvPr>
          <xdr:cNvSpPr/>
        </xdr:nvSpPr>
        <xdr:spPr>
          <a:xfrm rot="5400000">
            <a:off x="5191932" y="7594170"/>
            <a:ext cx="154983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98" name="直線矢印コネクタ 397">
            <a:extLst>
              <a:ext uri="{FF2B5EF4-FFF2-40B4-BE49-F238E27FC236}">
                <a16:creationId xmlns:a16="http://schemas.microsoft.com/office/drawing/2014/main" xmlns="" id="{00000000-0008-0000-0000-00008E010000}"/>
              </a:ext>
            </a:extLst>
          </xdr:cNvPr>
          <xdr:cNvCxnSpPr/>
        </xdr:nvCxnSpPr>
        <xdr:spPr>
          <a:xfrm flipV="1">
            <a:off x="5346915" y="6935492"/>
            <a:ext cx="0" cy="736169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9" name="円弧 398">
            <a:extLst>
              <a:ext uri="{FF2B5EF4-FFF2-40B4-BE49-F238E27FC236}">
                <a16:creationId xmlns:a16="http://schemas.microsoft.com/office/drawing/2014/main" xmlns="" id="{00000000-0008-0000-0000-00008F010000}"/>
              </a:ext>
            </a:extLst>
          </xdr:cNvPr>
          <xdr:cNvSpPr/>
        </xdr:nvSpPr>
        <xdr:spPr>
          <a:xfrm rot="16200000">
            <a:off x="5346915" y="6858475"/>
            <a:ext cx="154509" cy="154508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00" name="直線矢印コネクタ 399">
            <a:extLst>
              <a:ext uri="{FF2B5EF4-FFF2-40B4-BE49-F238E27FC236}">
                <a16:creationId xmlns:a16="http://schemas.microsoft.com/office/drawing/2014/main" xmlns="" id="{00000000-0008-0000-0000-000090010000}"/>
              </a:ext>
            </a:extLst>
          </xdr:cNvPr>
          <xdr:cNvCxnSpPr/>
        </xdr:nvCxnSpPr>
        <xdr:spPr>
          <a:xfrm flipH="1">
            <a:off x="5424407" y="6858000"/>
            <a:ext cx="232476" cy="0"/>
          </a:xfrm>
          <a:prstGeom prst="straightConnector1">
            <a:avLst/>
          </a:prstGeom>
          <a:ln w="28575">
            <a:solidFill>
              <a:srgbClr val="777777"/>
            </a:solidFill>
            <a:headEnd type="triangle" w="med" len="sm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1" name="円弧 400">
            <a:extLst>
              <a:ext uri="{FF2B5EF4-FFF2-40B4-BE49-F238E27FC236}">
                <a16:creationId xmlns:a16="http://schemas.microsoft.com/office/drawing/2014/main" xmlns="" id="{00000000-0008-0000-0000-000091010000}"/>
              </a:ext>
            </a:extLst>
          </xdr:cNvPr>
          <xdr:cNvSpPr/>
        </xdr:nvSpPr>
        <xdr:spPr>
          <a:xfrm rot="16200000">
            <a:off x="2170238" y="7749627"/>
            <a:ext cx="154509" cy="154508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02" name="直線矢印コネクタ 401">
            <a:extLst>
              <a:ext uri="{FF2B5EF4-FFF2-40B4-BE49-F238E27FC236}">
                <a16:creationId xmlns:a16="http://schemas.microsoft.com/office/drawing/2014/main" xmlns="" id="{00000000-0008-0000-0000-000092010000}"/>
              </a:ext>
            </a:extLst>
          </xdr:cNvPr>
          <xdr:cNvCxnSpPr/>
        </xdr:nvCxnSpPr>
        <xdr:spPr>
          <a:xfrm flipV="1">
            <a:off x="2169763" y="7826645"/>
            <a:ext cx="0" cy="1666067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non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3" name="円弧 402">
            <a:extLst>
              <a:ext uri="{FF2B5EF4-FFF2-40B4-BE49-F238E27FC236}">
                <a16:creationId xmlns:a16="http://schemas.microsoft.com/office/drawing/2014/main" xmlns="" id="{00000000-0008-0000-0000-000093010000}"/>
              </a:ext>
            </a:extLst>
          </xdr:cNvPr>
          <xdr:cNvSpPr/>
        </xdr:nvSpPr>
        <xdr:spPr>
          <a:xfrm rot="5400000">
            <a:off x="2014778" y="9415220"/>
            <a:ext cx="154983" cy="154983"/>
          </a:xfrm>
          <a:prstGeom prst="arc">
            <a:avLst/>
          </a:prstGeom>
          <a:ln w="28575">
            <a:solidFill>
              <a:srgbClr val="777777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04" name="直線矢印コネクタ 403">
            <a:extLst>
              <a:ext uri="{FF2B5EF4-FFF2-40B4-BE49-F238E27FC236}">
                <a16:creationId xmlns:a16="http://schemas.microsoft.com/office/drawing/2014/main" xmlns="" id="{00000000-0008-0000-0000-000094010000}"/>
              </a:ext>
            </a:extLst>
          </xdr:cNvPr>
          <xdr:cNvCxnSpPr/>
        </xdr:nvCxnSpPr>
        <xdr:spPr>
          <a:xfrm flipH="1">
            <a:off x="1898542" y="9570203"/>
            <a:ext cx="193729" cy="0"/>
          </a:xfrm>
          <a:prstGeom prst="straightConnector1">
            <a:avLst/>
          </a:prstGeom>
          <a:ln w="28575">
            <a:solidFill>
              <a:srgbClr val="777777"/>
            </a:solidFill>
            <a:headEnd w="med" len="med"/>
            <a:tailEnd type="triangle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147</xdr:col>
      <xdr:colOff>37170</xdr:colOff>
      <xdr:row>191</xdr:row>
      <xdr:rowOff>1</xdr:rowOff>
    </xdr:from>
    <xdr:to>
      <xdr:col>191</xdr:col>
      <xdr:colOff>37170</xdr:colOff>
      <xdr:row>207</xdr:row>
      <xdr:rowOff>1</xdr:rowOff>
    </xdr:to>
    <xdr:sp macro="" textlink="">
      <xdr:nvSpPr>
        <xdr:cNvPr id="45" name="四角形吹き出し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5501268" y="7099611"/>
          <a:ext cx="1635512" cy="594731"/>
        </a:xfrm>
        <a:prstGeom prst="wedgeRectCallout">
          <a:avLst>
            <a:gd name="adj1" fmla="val -99079"/>
            <a:gd name="adj2" fmla="val -6310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メタボリックと診断された場合は空腹時血糖値が正常であっても</a:t>
          </a:r>
          <a:r>
            <a:rPr kumimoji="1" lang="en-US" altLang="ja-JP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75</a:t>
          </a:r>
          <a:r>
            <a:rPr kumimoji="1" lang="ja-JP" altLang="en-US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ｇＯＧＴＴを追加し耐糖能異常の有無を判定することを推奨。</a:t>
          </a:r>
        </a:p>
      </xdr:txBody>
    </xdr:sp>
    <xdr:clientData/>
  </xdr:twoCellAnchor>
  <xdr:twoCellAnchor>
    <xdr:from>
      <xdr:col>12</xdr:col>
      <xdr:colOff>1</xdr:colOff>
      <xdr:row>50</xdr:row>
      <xdr:rowOff>865</xdr:rowOff>
    </xdr:from>
    <xdr:to>
      <xdr:col>46</xdr:col>
      <xdr:colOff>0</xdr:colOff>
      <xdr:row>82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57201" y="1905865"/>
          <a:ext cx="1295399" cy="1218335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50</xdr:row>
      <xdr:rowOff>865</xdr:rowOff>
    </xdr:from>
    <xdr:to>
      <xdr:col>84</xdr:col>
      <xdr:colOff>0</xdr:colOff>
      <xdr:row>82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905000" y="1905865"/>
          <a:ext cx="1295400" cy="1218335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91</xdr:row>
      <xdr:rowOff>867</xdr:rowOff>
    </xdr:from>
    <xdr:to>
      <xdr:col>46</xdr:col>
      <xdr:colOff>513</xdr:colOff>
      <xdr:row>117</xdr:row>
      <xdr:rowOff>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449036" y="3406055"/>
          <a:ext cx="1272781" cy="972044"/>
        </a:xfrm>
        <a:custGeom>
          <a:avLst/>
          <a:gdLst>
            <a:gd name="connsiteX0" fmla="*/ 0 w 1295399"/>
            <a:gd name="connsiteY0" fmla="*/ 112765 h 1256435"/>
            <a:gd name="connsiteX1" fmla="*/ 112765 w 1295399"/>
            <a:gd name="connsiteY1" fmla="*/ 0 h 1256435"/>
            <a:gd name="connsiteX2" fmla="*/ 1182634 w 1295399"/>
            <a:gd name="connsiteY2" fmla="*/ 0 h 1256435"/>
            <a:gd name="connsiteX3" fmla="*/ 1295399 w 1295399"/>
            <a:gd name="connsiteY3" fmla="*/ 112765 h 1256435"/>
            <a:gd name="connsiteX4" fmla="*/ 1295399 w 1295399"/>
            <a:gd name="connsiteY4" fmla="*/ 1143670 h 1256435"/>
            <a:gd name="connsiteX5" fmla="*/ 1182634 w 1295399"/>
            <a:gd name="connsiteY5" fmla="*/ 1256435 h 1256435"/>
            <a:gd name="connsiteX6" fmla="*/ 112765 w 1295399"/>
            <a:gd name="connsiteY6" fmla="*/ 1256435 h 1256435"/>
            <a:gd name="connsiteX7" fmla="*/ 0 w 1295399"/>
            <a:gd name="connsiteY7" fmla="*/ 1143670 h 1256435"/>
            <a:gd name="connsiteX8" fmla="*/ 0 w 1295399"/>
            <a:gd name="connsiteY8" fmla="*/ 112765 h 1256435"/>
            <a:gd name="connsiteX0" fmla="*/ 0 w 1295399"/>
            <a:gd name="connsiteY0" fmla="*/ 112765 h 1256435"/>
            <a:gd name="connsiteX1" fmla="*/ 112765 w 1295399"/>
            <a:gd name="connsiteY1" fmla="*/ 0 h 1256435"/>
            <a:gd name="connsiteX2" fmla="*/ 1182634 w 1295399"/>
            <a:gd name="connsiteY2" fmla="*/ 0 h 1256435"/>
            <a:gd name="connsiteX3" fmla="*/ 1295399 w 1295399"/>
            <a:gd name="connsiteY3" fmla="*/ 112765 h 1256435"/>
            <a:gd name="connsiteX4" fmla="*/ 1289956 w 1295399"/>
            <a:gd name="connsiteY4" fmla="*/ 935305 h 1256435"/>
            <a:gd name="connsiteX5" fmla="*/ 1295399 w 1295399"/>
            <a:gd name="connsiteY5" fmla="*/ 1143670 h 1256435"/>
            <a:gd name="connsiteX6" fmla="*/ 1182634 w 1295399"/>
            <a:gd name="connsiteY6" fmla="*/ 1256435 h 1256435"/>
            <a:gd name="connsiteX7" fmla="*/ 112765 w 1295399"/>
            <a:gd name="connsiteY7" fmla="*/ 1256435 h 1256435"/>
            <a:gd name="connsiteX8" fmla="*/ 0 w 1295399"/>
            <a:gd name="connsiteY8" fmla="*/ 1143670 h 1256435"/>
            <a:gd name="connsiteX9" fmla="*/ 0 w 1295399"/>
            <a:gd name="connsiteY9" fmla="*/ 112765 h 1256435"/>
            <a:gd name="connsiteX0" fmla="*/ 5444 w 1300843"/>
            <a:gd name="connsiteY0" fmla="*/ 112765 h 1256435"/>
            <a:gd name="connsiteX1" fmla="*/ 118209 w 1300843"/>
            <a:gd name="connsiteY1" fmla="*/ 0 h 1256435"/>
            <a:gd name="connsiteX2" fmla="*/ 1188078 w 1300843"/>
            <a:gd name="connsiteY2" fmla="*/ 0 h 1256435"/>
            <a:gd name="connsiteX3" fmla="*/ 1300843 w 1300843"/>
            <a:gd name="connsiteY3" fmla="*/ 112765 h 1256435"/>
            <a:gd name="connsiteX4" fmla="*/ 1295400 w 1300843"/>
            <a:gd name="connsiteY4" fmla="*/ 935305 h 1256435"/>
            <a:gd name="connsiteX5" fmla="*/ 1300843 w 1300843"/>
            <a:gd name="connsiteY5" fmla="*/ 1143670 h 1256435"/>
            <a:gd name="connsiteX6" fmla="*/ 1188078 w 1300843"/>
            <a:gd name="connsiteY6" fmla="*/ 1256435 h 1256435"/>
            <a:gd name="connsiteX7" fmla="*/ 118209 w 1300843"/>
            <a:gd name="connsiteY7" fmla="*/ 1256435 h 1256435"/>
            <a:gd name="connsiteX8" fmla="*/ 5444 w 1300843"/>
            <a:gd name="connsiteY8" fmla="*/ 1143670 h 1256435"/>
            <a:gd name="connsiteX9" fmla="*/ 0 w 1300843"/>
            <a:gd name="connsiteY9" fmla="*/ 984291 h 1256435"/>
            <a:gd name="connsiteX10" fmla="*/ 5444 w 1300843"/>
            <a:gd name="connsiteY10" fmla="*/ 112765 h 1256435"/>
            <a:gd name="connsiteX0" fmla="*/ 5444 w 1301366"/>
            <a:gd name="connsiteY0" fmla="*/ 112765 h 1256435"/>
            <a:gd name="connsiteX1" fmla="*/ 118209 w 1301366"/>
            <a:gd name="connsiteY1" fmla="*/ 0 h 1256435"/>
            <a:gd name="connsiteX2" fmla="*/ 1188078 w 1301366"/>
            <a:gd name="connsiteY2" fmla="*/ 0 h 1256435"/>
            <a:gd name="connsiteX3" fmla="*/ 1300843 w 1301366"/>
            <a:gd name="connsiteY3" fmla="*/ 112765 h 1256435"/>
            <a:gd name="connsiteX4" fmla="*/ 1300843 w 1301366"/>
            <a:gd name="connsiteY4" fmla="*/ 951629 h 1256435"/>
            <a:gd name="connsiteX5" fmla="*/ 1300843 w 1301366"/>
            <a:gd name="connsiteY5" fmla="*/ 1143670 h 1256435"/>
            <a:gd name="connsiteX6" fmla="*/ 1188078 w 1301366"/>
            <a:gd name="connsiteY6" fmla="*/ 1256435 h 1256435"/>
            <a:gd name="connsiteX7" fmla="*/ 118209 w 1301366"/>
            <a:gd name="connsiteY7" fmla="*/ 1256435 h 1256435"/>
            <a:gd name="connsiteX8" fmla="*/ 5444 w 1301366"/>
            <a:gd name="connsiteY8" fmla="*/ 1143670 h 1256435"/>
            <a:gd name="connsiteX9" fmla="*/ 0 w 1301366"/>
            <a:gd name="connsiteY9" fmla="*/ 984291 h 1256435"/>
            <a:gd name="connsiteX10" fmla="*/ 5444 w 1301366"/>
            <a:gd name="connsiteY10" fmla="*/ 112765 h 1256435"/>
            <a:gd name="connsiteX0" fmla="*/ 814 w 1296736"/>
            <a:gd name="connsiteY0" fmla="*/ 112765 h 1256435"/>
            <a:gd name="connsiteX1" fmla="*/ 113579 w 1296736"/>
            <a:gd name="connsiteY1" fmla="*/ 0 h 1256435"/>
            <a:gd name="connsiteX2" fmla="*/ 1183448 w 1296736"/>
            <a:gd name="connsiteY2" fmla="*/ 0 h 1256435"/>
            <a:gd name="connsiteX3" fmla="*/ 1296213 w 1296736"/>
            <a:gd name="connsiteY3" fmla="*/ 112765 h 1256435"/>
            <a:gd name="connsiteX4" fmla="*/ 1296213 w 1296736"/>
            <a:gd name="connsiteY4" fmla="*/ 951629 h 1256435"/>
            <a:gd name="connsiteX5" fmla="*/ 1296213 w 1296736"/>
            <a:gd name="connsiteY5" fmla="*/ 1143670 h 1256435"/>
            <a:gd name="connsiteX6" fmla="*/ 1183448 w 1296736"/>
            <a:gd name="connsiteY6" fmla="*/ 1256435 h 1256435"/>
            <a:gd name="connsiteX7" fmla="*/ 113579 w 1296736"/>
            <a:gd name="connsiteY7" fmla="*/ 1256435 h 1256435"/>
            <a:gd name="connsiteX8" fmla="*/ 814 w 1296736"/>
            <a:gd name="connsiteY8" fmla="*/ 1143670 h 1256435"/>
            <a:gd name="connsiteX9" fmla="*/ 0 w 1296736"/>
            <a:gd name="connsiteY9" fmla="*/ 951629 h 1256435"/>
            <a:gd name="connsiteX10" fmla="*/ 814 w 1296736"/>
            <a:gd name="connsiteY10" fmla="*/ 112765 h 1256435"/>
            <a:gd name="connsiteX0" fmla="*/ 11008 w 1306930"/>
            <a:gd name="connsiteY0" fmla="*/ 112765 h 1256435"/>
            <a:gd name="connsiteX1" fmla="*/ 123773 w 1306930"/>
            <a:gd name="connsiteY1" fmla="*/ 0 h 1256435"/>
            <a:gd name="connsiteX2" fmla="*/ 1193642 w 1306930"/>
            <a:gd name="connsiteY2" fmla="*/ 0 h 1256435"/>
            <a:gd name="connsiteX3" fmla="*/ 1306407 w 1306930"/>
            <a:gd name="connsiteY3" fmla="*/ 112765 h 1256435"/>
            <a:gd name="connsiteX4" fmla="*/ 1306407 w 1306930"/>
            <a:gd name="connsiteY4" fmla="*/ 951629 h 1256435"/>
            <a:gd name="connsiteX5" fmla="*/ 1306407 w 1306930"/>
            <a:gd name="connsiteY5" fmla="*/ 1143670 h 1256435"/>
            <a:gd name="connsiteX6" fmla="*/ 1193642 w 1306930"/>
            <a:gd name="connsiteY6" fmla="*/ 1256435 h 1256435"/>
            <a:gd name="connsiteX7" fmla="*/ 123773 w 1306930"/>
            <a:gd name="connsiteY7" fmla="*/ 1256435 h 1256435"/>
            <a:gd name="connsiteX8" fmla="*/ 10194 w 1306930"/>
            <a:gd name="connsiteY8" fmla="*/ 951629 h 1256435"/>
            <a:gd name="connsiteX9" fmla="*/ 11008 w 1306930"/>
            <a:gd name="connsiteY9" fmla="*/ 112765 h 1256435"/>
            <a:gd name="connsiteX0" fmla="*/ 123773 w 1306930"/>
            <a:gd name="connsiteY0" fmla="*/ 1256435 h 1350163"/>
            <a:gd name="connsiteX1" fmla="*/ 10194 w 1306930"/>
            <a:gd name="connsiteY1" fmla="*/ 951629 h 1350163"/>
            <a:gd name="connsiteX2" fmla="*/ 11008 w 1306930"/>
            <a:gd name="connsiteY2" fmla="*/ 112765 h 1350163"/>
            <a:gd name="connsiteX3" fmla="*/ 123773 w 1306930"/>
            <a:gd name="connsiteY3" fmla="*/ 0 h 1350163"/>
            <a:gd name="connsiteX4" fmla="*/ 1193642 w 1306930"/>
            <a:gd name="connsiteY4" fmla="*/ 0 h 1350163"/>
            <a:gd name="connsiteX5" fmla="*/ 1306407 w 1306930"/>
            <a:gd name="connsiteY5" fmla="*/ 112765 h 1350163"/>
            <a:gd name="connsiteX6" fmla="*/ 1306407 w 1306930"/>
            <a:gd name="connsiteY6" fmla="*/ 951629 h 1350163"/>
            <a:gd name="connsiteX7" fmla="*/ 1306407 w 1306930"/>
            <a:gd name="connsiteY7" fmla="*/ 1143670 h 1350163"/>
            <a:gd name="connsiteX8" fmla="*/ 1193642 w 1306930"/>
            <a:gd name="connsiteY8" fmla="*/ 1256435 h 1350163"/>
            <a:gd name="connsiteX9" fmla="*/ 217558 w 1306930"/>
            <a:gd name="connsiteY9" fmla="*/ 1350163 h 1350163"/>
            <a:gd name="connsiteX0" fmla="*/ 0 w 1296736"/>
            <a:gd name="connsiteY0" fmla="*/ 951629 h 1350163"/>
            <a:gd name="connsiteX1" fmla="*/ 814 w 1296736"/>
            <a:gd name="connsiteY1" fmla="*/ 112765 h 1350163"/>
            <a:gd name="connsiteX2" fmla="*/ 113579 w 1296736"/>
            <a:gd name="connsiteY2" fmla="*/ 0 h 1350163"/>
            <a:gd name="connsiteX3" fmla="*/ 1183448 w 1296736"/>
            <a:gd name="connsiteY3" fmla="*/ 0 h 1350163"/>
            <a:gd name="connsiteX4" fmla="*/ 1296213 w 1296736"/>
            <a:gd name="connsiteY4" fmla="*/ 112765 h 1350163"/>
            <a:gd name="connsiteX5" fmla="*/ 1296213 w 1296736"/>
            <a:gd name="connsiteY5" fmla="*/ 951629 h 1350163"/>
            <a:gd name="connsiteX6" fmla="*/ 1296213 w 1296736"/>
            <a:gd name="connsiteY6" fmla="*/ 1143670 h 1350163"/>
            <a:gd name="connsiteX7" fmla="*/ 1183448 w 1296736"/>
            <a:gd name="connsiteY7" fmla="*/ 1256435 h 1350163"/>
            <a:gd name="connsiteX8" fmla="*/ 207364 w 1296736"/>
            <a:gd name="connsiteY8" fmla="*/ 1350163 h 1350163"/>
            <a:gd name="connsiteX0" fmla="*/ 0 w 1296736"/>
            <a:gd name="connsiteY0" fmla="*/ 951629 h 1350163"/>
            <a:gd name="connsiteX1" fmla="*/ 814 w 1296736"/>
            <a:gd name="connsiteY1" fmla="*/ 112765 h 1350163"/>
            <a:gd name="connsiteX2" fmla="*/ 113579 w 1296736"/>
            <a:gd name="connsiteY2" fmla="*/ 0 h 1350163"/>
            <a:gd name="connsiteX3" fmla="*/ 1183448 w 1296736"/>
            <a:gd name="connsiteY3" fmla="*/ 0 h 1350163"/>
            <a:gd name="connsiteX4" fmla="*/ 1296213 w 1296736"/>
            <a:gd name="connsiteY4" fmla="*/ 112765 h 1350163"/>
            <a:gd name="connsiteX5" fmla="*/ 1296213 w 1296736"/>
            <a:gd name="connsiteY5" fmla="*/ 951629 h 1350163"/>
            <a:gd name="connsiteX6" fmla="*/ 1296213 w 1296736"/>
            <a:gd name="connsiteY6" fmla="*/ 1143670 h 1350163"/>
            <a:gd name="connsiteX7" fmla="*/ 207364 w 1296736"/>
            <a:gd name="connsiteY7" fmla="*/ 1350163 h 1350163"/>
            <a:gd name="connsiteX0" fmla="*/ 0 w 1296736"/>
            <a:gd name="connsiteY0" fmla="*/ 951629 h 1350163"/>
            <a:gd name="connsiteX1" fmla="*/ 814 w 1296736"/>
            <a:gd name="connsiteY1" fmla="*/ 112765 h 1350163"/>
            <a:gd name="connsiteX2" fmla="*/ 113579 w 1296736"/>
            <a:gd name="connsiteY2" fmla="*/ 0 h 1350163"/>
            <a:gd name="connsiteX3" fmla="*/ 1183448 w 1296736"/>
            <a:gd name="connsiteY3" fmla="*/ 0 h 1350163"/>
            <a:gd name="connsiteX4" fmla="*/ 1296213 w 1296736"/>
            <a:gd name="connsiteY4" fmla="*/ 112765 h 1350163"/>
            <a:gd name="connsiteX5" fmla="*/ 1296213 w 1296736"/>
            <a:gd name="connsiteY5" fmla="*/ 951629 h 1350163"/>
            <a:gd name="connsiteX6" fmla="*/ 207364 w 1296736"/>
            <a:gd name="connsiteY6" fmla="*/ 1350163 h 1350163"/>
            <a:gd name="connsiteX0" fmla="*/ 0 w 1296736"/>
            <a:gd name="connsiteY0" fmla="*/ 951629 h 951629"/>
            <a:gd name="connsiteX1" fmla="*/ 814 w 1296736"/>
            <a:gd name="connsiteY1" fmla="*/ 112765 h 951629"/>
            <a:gd name="connsiteX2" fmla="*/ 113579 w 1296736"/>
            <a:gd name="connsiteY2" fmla="*/ 0 h 951629"/>
            <a:gd name="connsiteX3" fmla="*/ 1183448 w 1296736"/>
            <a:gd name="connsiteY3" fmla="*/ 0 h 951629"/>
            <a:gd name="connsiteX4" fmla="*/ 1296213 w 1296736"/>
            <a:gd name="connsiteY4" fmla="*/ 112765 h 951629"/>
            <a:gd name="connsiteX5" fmla="*/ 1296213 w 1296736"/>
            <a:gd name="connsiteY5" fmla="*/ 951629 h 951629"/>
            <a:gd name="connsiteX0" fmla="*/ 0 w 1296739"/>
            <a:gd name="connsiteY0" fmla="*/ 951629 h 989729"/>
            <a:gd name="connsiteX1" fmla="*/ 814 w 1296739"/>
            <a:gd name="connsiteY1" fmla="*/ 112765 h 989729"/>
            <a:gd name="connsiteX2" fmla="*/ 113579 w 1296739"/>
            <a:gd name="connsiteY2" fmla="*/ 0 h 989729"/>
            <a:gd name="connsiteX3" fmla="*/ 1183448 w 1296739"/>
            <a:gd name="connsiteY3" fmla="*/ 0 h 989729"/>
            <a:gd name="connsiteX4" fmla="*/ 1296213 w 1296739"/>
            <a:gd name="connsiteY4" fmla="*/ 112765 h 989729"/>
            <a:gd name="connsiteX5" fmla="*/ 1296216 w 1296739"/>
            <a:gd name="connsiteY5" fmla="*/ 989729 h 989729"/>
            <a:gd name="connsiteX0" fmla="*/ 0 w 1296739"/>
            <a:gd name="connsiteY0" fmla="*/ 989728 h 989729"/>
            <a:gd name="connsiteX1" fmla="*/ 814 w 1296739"/>
            <a:gd name="connsiteY1" fmla="*/ 112765 h 989729"/>
            <a:gd name="connsiteX2" fmla="*/ 113579 w 1296739"/>
            <a:gd name="connsiteY2" fmla="*/ 0 h 989729"/>
            <a:gd name="connsiteX3" fmla="*/ 1183448 w 1296739"/>
            <a:gd name="connsiteY3" fmla="*/ 0 h 989729"/>
            <a:gd name="connsiteX4" fmla="*/ 1296213 w 1296739"/>
            <a:gd name="connsiteY4" fmla="*/ 112765 h 989729"/>
            <a:gd name="connsiteX5" fmla="*/ 1296216 w 1296739"/>
            <a:gd name="connsiteY5" fmla="*/ 989729 h 989729"/>
            <a:gd name="connsiteX0" fmla="*/ 0 w 1296739"/>
            <a:gd name="connsiteY0" fmla="*/ 989728 h 989729"/>
            <a:gd name="connsiteX1" fmla="*/ 814 w 1296739"/>
            <a:gd name="connsiteY1" fmla="*/ 112765 h 989729"/>
            <a:gd name="connsiteX2" fmla="*/ 113579 w 1296739"/>
            <a:gd name="connsiteY2" fmla="*/ 0 h 989729"/>
            <a:gd name="connsiteX3" fmla="*/ 1183448 w 1296739"/>
            <a:gd name="connsiteY3" fmla="*/ 0 h 989729"/>
            <a:gd name="connsiteX4" fmla="*/ 1296213 w 1296739"/>
            <a:gd name="connsiteY4" fmla="*/ 112765 h 989729"/>
            <a:gd name="connsiteX5" fmla="*/ 1296216 w 1296739"/>
            <a:gd name="connsiteY5" fmla="*/ 989729 h 9897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296739" h="989729">
              <a:moveTo>
                <a:pt x="0" y="989728"/>
              </a:moveTo>
              <a:cubicBezTo>
                <a:pt x="1815" y="699219"/>
                <a:pt x="-1001" y="403274"/>
                <a:pt x="814" y="112765"/>
              </a:cubicBezTo>
              <a:cubicBezTo>
                <a:pt x="814" y="50487"/>
                <a:pt x="51301" y="0"/>
                <a:pt x="113579" y="0"/>
              </a:cubicBezTo>
              <a:lnTo>
                <a:pt x="1183448" y="0"/>
              </a:lnTo>
              <a:cubicBezTo>
                <a:pt x="1245726" y="0"/>
                <a:pt x="1296213" y="50487"/>
                <a:pt x="1296213" y="112765"/>
              </a:cubicBezTo>
              <a:cubicBezTo>
                <a:pt x="1294399" y="386945"/>
                <a:pt x="1298030" y="715549"/>
                <a:pt x="1296216" y="989729"/>
              </a:cubicBezTo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91</xdr:row>
      <xdr:rowOff>0</xdr:rowOff>
    </xdr:from>
    <xdr:to>
      <xdr:col>84</xdr:col>
      <xdr:colOff>1</xdr:colOff>
      <xdr:row>119</xdr:row>
      <xdr:rowOff>1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858538" y="3382537"/>
          <a:ext cx="1263804" cy="1040781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0</xdr:colOff>
      <xdr:row>84</xdr:row>
      <xdr:rowOff>40105</xdr:rowOff>
    </xdr:from>
    <xdr:to>
      <xdr:col>121</xdr:col>
      <xdr:colOff>0</xdr:colOff>
      <xdr:row>118</xdr:row>
      <xdr:rowOff>40105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3529263" y="3408947"/>
          <a:ext cx="1323474" cy="1363579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159</xdr:col>
      <xdr:colOff>39413</xdr:colOff>
      <xdr:row>84</xdr:row>
      <xdr:rowOff>38965</xdr:rowOff>
    </xdr:from>
    <xdr:to>
      <xdr:col>192</xdr:col>
      <xdr:colOff>0</xdr:colOff>
      <xdr:row>123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6306206" y="3349724"/>
          <a:ext cx="1261242" cy="1498173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1</xdr:colOff>
      <xdr:row>44</xdr:row>
      <xdr:rowOff>1794</xdr:rowOff>
    </xdr:from>
    <xdr:to>
      <xdr:col>120</xdr:col>
      <xdr:colOff>0</xdr:colOff>
      <xdr:row>70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3271025" y="1637306"/>
          <a:ext cx="1189463" cy="964645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160</xdr:col>
      <xdr:colOff>0</xdr:colOff>
      <xdr:row>44</xdr:row>
      <xdr:rowOff>1794</xdr:rowOff>
    </xdr:from>
    <xdr:to>
      <xdr:col>191</xdr:col>
      <xdr:colOff>37170</xdr:colOff>
      <xdr:row>70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5947317" y="1637306"/>
          <a:ext cx="1189463" cy="964645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1311</xdr:colOff>
      <xdr:row>140</xdr:row>
      <xdr:rowOff>866</xdr:rowOff>
    </xdr:from>
    <xdr:to>
      <xdr:col>50</xdr:col>
      <xdr:colOff>0</xdr:colOff>
      <xdr:row>186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458511" y="5334866"/>
          <a:ext cx="1446489" cy="1751734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140</xdr:row>
      <xdr:rowOff>866</xdr:rowOff>
    </xdr:from>
    <xdr:to>
      <xdr:col>101</xdr:col>
      <xdr:colOff>0</xdr:colOff>
      <xdr:row>186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286000" y="5334866"/>
          <a:ext cx="1562100" cy="1751734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146</xdr:col>
      <xdr:colOff>0</xdr:colOff>
      <xdr:row>140</xdr:row>
      <xdr:rowOff>866</xdr:rowOff>
    </xdr:from>
    <xdr:to>
      <xdr:col>191</xdr:col>
      <xdr:colOff>37170</xdr:colOff>
      <xdr:row>184</xdr:row>
      <xdr:rowOff>37170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5426927" y="5204768"/>
          <a:ext cx="1709853" cy="1671817"/>
        </a:xfrm>
        <a:prstGeom prst="roundRect">
          <a:avLst>
            <a:gd name="adj" fmla="val 6753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209</xdr:row>
      <xdr:rowOff>0</xdr:rowOff>
    </xdr:from>
    <xdr:to>
      <xdr:col>50</xdr:col>
      <xdr:colOff>1</xdr:colOff>
      <xdr:row>228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966440" y="7768683"/>
          <a:ext cx="892098" cy="706244"/>
        </a:xfrm>
        <a:prstGeom prst="roundRect">
          <a:avLst>
            <a:gd name="adj" fmla="val 8975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233</xdr:row>
      <xdr:rowOff>2117</xdr:rowOff>
    </xdr:from>
    <xdr:to>
      <xdr:col>49</xdr:col>
      <xdr:colOff>0</xdr:colOff>
      <xdr:row>259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481264" y="9346643"/>
          <a:ext cx="1483894" cy="1040620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38099</xdr:colOff>
      <xdr:row>203</xdr:row>
      <xdr:rowOff>2366</xdr:rowOff>
    </xdr:from>
    <xdr:to>
      <xdr:col>146</xdr:col>
      <xdr:colOff>0</xdr:colOff>
      <xdr:row>270</xdr:row>
      <xdr:rowOff>865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2285999" y="7736666"/>
          <a:ext cx="3276601" cy="2551199"/>
        </a:xfrm>
        <a:prstGeom prst="roundRect">
          <a:avLst>
            <a:gd name="adj" fmla="val 4680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122</xdr:col>
      <xdr:colOff>40105</xdr:colOff>
      <xdr:row>84</xdr:row>
      <xdr:rowOff>38965</xdr:rowOff>
    </xdr:from>
    <xdr:to>
      <xdr:col>156</xdr:col>
      <xdr:colOff>40105</xdr:colOff>
      <xdr:row>122</xdr:row>
      <xdr:rowOff>40105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4932947" y="3407807"/>
          <a:ext cx="1363579" cy="1525140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37170</xdr:colOff>
      <xdr:row>139</xdr:row>
      <xdr:rowOff>37170</xdr:rowOff>
    </xdr:from>
    <xdr:to>
      <xdr:col>141</xdr:col>
      <xdr:colOff>0</xdr:colOff>
      <xdr:row>171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4088780" y="5203902"/>
          <a:ext cx="1152293" cy="1152293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124</xdr:col>
      <xdr:colOff>1</xdr:colOff>
      <xdr:row>44</xdr:row>
      <xdr:rowOff>350</xdr:rowOff>
    </xdr:from>
    <xdr:to>
      <xdr:col>156</xdr:col>
      <xdr:colOff>0</xdr:colOff>
      <xdr:row>70</xdr:row>
      <xdr:rowOff>0</xdr:rowOff>
    </xdr:to>
    <xdr:sp macro="" textlink="">
      <xdr:nvSpPr>
        <xdr:cNvPr id="203" name="角丸四角形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>
        <a:xfrm>
          <a:off x="4609172" y="1635862"/>
          <a:ext cx="1189462" cy="966089"/>
        </a:xfrm>
        <a:prstGeom prst="roundRect">
          <a:avLst>
            <a:gd name="adj" fmla="val 8975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116</xdr:row>
      <xdr:rowOff>37106</xdr:rowOff>
    </xdr:from>
    <xdr:to>
      <xdr:col>46</xdr:col>
      <xdr:colOff>0</xdr:colOff>
      <xdr:row>124</xdr:row>
      <xdr:rowOff>37170</xdr:rowOff>
    </xdr:to>
    <xdr:sp macro="" textlink="">
      <xdr:nvSpPr>
        <xdr:cNvPr id="208" name="角丸四角形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>
        <a:xfrm>
          <a:off x="464949" y="4531614"/>
          <a:ext cx="1317356" cy="310031"/>
        </a:xfrm>
        <a:custGeom>
          <a:avLst/>
          <a:gdLst>
            <a:gd name="connsiteX0" fmla="*/ 0 w 1263804"/>
            <a:gd name="connsiteY0" fmla="*/ 110096 h 1226698"/>
            <a:gd name="connsiteX1" fmla="*/ 110096 w 1263804"/>
            <a:gd name="connsiteY1" fmla="*/ 0 h 1226698"/>
            <a:gd name="connsiteX2" fmla="*/ 1153708 w 1263804"/>
            <a:gd name="connsiteY2" fmla="*/ 0 h 1226698"/>
            <a:gd name="connsiteX3" fmla="*/ 1263804 w 1263804"/>
            <a:gd name="connsiteY3" fmla="*/ 110096 h 1226698"/>
            <a:gd name="connsiteX4" fmla="*/ 1263804 w 1263804"/>
            <a:gd name="connsiteY4" fmla="*/ 1116602 h 1226698"/>
            <a:gd name="connsiteX5" fmla="*/ 1153708 w 1263804"/>
            <a:gd name="connsiteY5" fmla="*/ 1226698 h 1226698"/>
            <a:gd name="connsiteX6" fmla="*/ 110096 w 1263804"/>
            <a:gd name="connsiteY6" fmla="*/ 1226698 h 1226698"/>
            <a:gd name="connsiteX7" fmla="*/ 0 w 1263804"/>
            <a:gd name="connsiteY7" fmla="*/ 1116602 h 1226698"/>
            <a:gd name="connsiteX8" fmla="*/ 0 w 1263804"/>
            <a:gd name="connsiteY8" fmla="*/ 110096 h 1226698"/>
            <a:gd name="connsiteX0" fmla="*/ 1 w 1263805"/>
            <a:gd name="connsiteY0" fmla="*/ 110096 h 1226698"/>
            <a:gd name="connsiteX1" fmla="*/ 110097 w 1263805"/>
            <a:gd name="connsiteY1" fmla="*/ 0 h 1226698"/>
            <a:gd name="connsiteX2" fmla="*/ 1153709 w 1263805"/>
            <a:gd name="connsiteY2" fmla="*/ 0 h 1226698"/>
            <a:gd name="connsiteX3" fmla="*/ 1263805 w 1263805"/>
            <a:gd name="connsiteY3" fmla="*/ 110096 h 1226698"/>
            <a:gd name="connsiteX4" fmla="*/ 1263805 w 1263805"/>
            <a:gd name="connsiteY4" fmla="*/ 1116602 h 1226698"/>
            <a:gd name="connsiteX5" fmla="*/ 1153709 w 1263805"/>
            <a:gd name="connsiteY5" fmla="*/ 1226698 h 1226698"/>
            <a:gd name="connsiteX6" fmla="*/ 110097 w 1263805"/>
            <a:gd name="connsiteY6" fmla="*/ 1226698 h 1226698"/>
            <a:gd name="connsiteX7" fmla="*/ 1 w 1263805"/>
            <a:gd name="connsiteY7" fmla="*/ 1116602 h 1226698"/>
            <a:gd name="connsiteX8" fmla="*/ 0 w 1263805"/>
            <a:gd name="connsiteY8" fmla="*/ 929268 h 1226698"/>
            <a:gd name="connsiteX9" fmla="*/ 1 w 1263805"/>
            <a:gd name="connsiteY9" fmla="*/ 110096 h 1226698"/>
            <a:gd name="connsiteX0" fmla="*/ 1 w 1263805"/>
            <a:gd name="connsiteY0" fmla="*/ 110096 h 1226698"/>
            <a:gd name="connsiteX1" fmla="*/ 110097 w 1263805"/>
            <a:gd name="connsiteY1" fmla="*/ 0 h 1226698"/>
            <a:gd name="connsiteX2" fmla="*/ 1153709 w 1263805"/>
            <a:gd name="connsiteY2" fmla="*/ 0 h 1226698"/>
            <a:gd name="connsiteX3" fmla="*/ 1263805 w 1263805"/>
            <a:gd name="connsiteY3" fmla="*/ 110096 h 1226698"/>
            <a:gd name="connsiteX4" fmla="*/ 1259158 w 1263805"/>
            <a:gd name="connsiteY4" fmla="*/ 929268 h 1226698"/>
            <a:gd name="connsiteX5" fmla="*/ 1263805 w 1263805"/>
            <a:gd name="connsiteY5" fmla="*/ 1116602 h 1226698"/>
            <a:gd name="connsiteX6" fmla="*/ 1153709 w 1263805"/>
            <a:gd name="connsiteY6" fmla="*/ 1226698 h 1226698"/>
            <a:gd name="connsiteX7" fmla="*/ 110097 w 1263805"/>
            <a:gd name="connsiteY7" fmla="*/ 1226698 h 1226698"/>
            <a:gd name="connsiteX8" fmla="*/ 1 w 1263805"/>
            <a:gd name="connsiteY8" fmla="*/ 1116602 h 1226698"/>
            <a:gd name="connsiteX9" fmla="*/ 0 w 1263805"/>
            <a:gd name="connsiteY9" fmla="*/ 929268 h 1226698"/>
            <a:gd name="connsiteX10" fmla="*/ 1 w 1263805"/>
            <a:gd name="connsiteY10" fmla="*/ 110096 h 1226698"/>
            <a:gd name="connsiteX0" fmla="*/ 1 w 1263805"/>
            <a:gd name="connsiteY0" fmla="*/ 110096 h 1226698"/>
            <a:gd name="connsiteX1" fmla="*/ 110097 w 1263805"/>
            <a:gd name="connsiteY1" fmla="*/ 0 h 1226698"/>
            <a:gd name="connsiteX2" fmla="*/ 1153709 w 1263805"/>
            <a:gd name="connsiteY2" fmla="*/ 0 h 1226698"/>
            <a:gd name="connsiteX3" fmla="*/ 1263805 w 1263805"/>
            <a:gd name="connsiteY3" fmla="*/ 110096 h 1226698"/>
            <a:gd name="connsiteX4" fmla="*/ 1259158 w 1263805"/>
            <a:gd name="connsiteY4" fmla="*/ 929268 h 1226698"/>
            <a:gd name="connsiteX5" fmla="*/ 1263805 w 1263805"/>
            <a:gd name="connsiteY5" fmla="*/ 1116602 h 1226698"/>
            <a:gd name="connsiteX6" fmla="*/ 1153709 w 1263805"/>
            <a:gd name="connsiteY6" fmla="*/ 1226698 h 1226698"/>
            <a:gd name="connsiteX7" fmla="*/ 110097 w 1263805"/>
            <a:gd name="connsiteY7" fmla="*/ 1226698 h 1226698"/>
            <a:gd name="connsiteX8" fmla="*/ 1 w 1263805"/>
            <a:gd name="connsiteY8" fmla="*/ 1116602 h 1226698"/>
            <a:gd name="connsiteX9" fmla="*/ 0 w 1263805"/>
            <a:gd name="connsiteY9" fmla="*/ 929268 h 1226698"/>
            <a:gd name="connsiteX10" fmla="*/ 1 w 1263805"/>
            <a:gd name="connsiteY10" fmla="*/ 110096 h 1226698"/>
            <a:gd name="connsiteX0" fmla="*/ 1 w 1263805"/>
            <a:gd name="connsiteY0" fmla="*/ 110096 h 1226698"/>
            <a:gd name="connsiteX1" fmla="*/ 110097 w 1263805"/>
            <a:gd name="connsiteY1" fmla="*/ 0 h 1226698"/>
            <a:gd name="connsiteX2" fmla="*/ 1153709 w 1263805"/>
            <a:gd name="connsiteY2" fmla="*/ 0 h 1226698"/>
            <a:gd name="connsiteX3" fmla="*/ 1263805 w 1263805"/>
            <a:gd name="connsiteY3" fmla="*/ 110096 h 1226698"/>
            <a:gd name="connsiteX4" fmla="*/ 1263805 w 1263805"/>
            <a:gd name="connsiteY4" fmla="*/ 929268 h 1226698"/>
            <a:gd name="connsiteX5" fmla="*/ 1263805 w 1263805"/>
            <a:gd name="connsiteY5" fmla="*/ 1116602 h 1226698"/>
            <a:gd name="connsiteX6" fmla="*/ 1153709 w 1263805"/>
            <a:gd name="connsiteY6" fmla="*/ 1226698 h 1226698"/>
            <a:gd name="connsiteX7" fmla="*/ 110097 w 1263805"/>
            <a:gd name="connsiteY7" fmla="*/ 1226698 h 1226698"/>
            <a:gd name="connsiteX8" fmla="*/ 1 w 1263805"/>
            <a:gd name="connsiteY8" fmla="*/ 1116602 h 1226698"/>
            <a:gd name="connsiteX9" fmla="*/ 0 w 1263805"/>
            <a:gd name="connsiteY9" fmla="*/ 929268 h 1226698"/>
            <a:gd name="connsiteX10" fmla="*/ 1 w 1263805"/>
            <a:gd name="connsiteY10" fmla="*/ 110096 h 1226698"/>
            <a:gd name="connsiteX0" fmla="*/ 1263805 w 1355245"/>
            <a:gd name="connsiteY0" fmla="*/ 110096 h 1226698"/>
            <a:gd name="connsiteX1" fmla="*/ 1263805 w 1355245"/>
            <a:gd name="connsiteY1" fmla="*/ 929268 h 1226698"/>
            <a:gd name="connsiteX2" fmla="*/ 1263805 w 1355245"/>
            <a:gd name="connsiteY2" fmla="*/ 1116602 h 1226698"/>
            <a:gd name="connsiteX3" fmla="*/ 1153709 w 1355245"/>
            <a:gd name="connsiteY3" fmla="*/ 1226698 h 1226698"/>
            <a:gd name="connsiteX4" fmla="*/ 110097 w 1355245"/>
            <a:gd name="connsiteY4" fmla="*/ 1226698 h 1226698"/>
            <a:gd name="connsiteX5" fmla="*/ 1 w 1355245"/>
            <a:gd name="connsiteY5" fmla="*/ 1116602 h 1226698"/>
            <a:gd name="connsiteX6" fmla="*/ 0 w 1355245"/>
            <a:gd name="connsiteY6" fmla="*/ 929268 h 1226698"/>
            <a:gd name="connsiteX7" fmla="*/ 1 w 1355245"/>
            <a:gd name="connsiteY7" fmla="*/ 110096 h 1226698"/>
            <a:gd name="connsiteX8" fmla="*/ 110097 w 1355245"/>
            <a:gd name="connsiteY8" fmla="*/ 0 h 1226698"/>
            <a:gd name="connsiteX9" fmla="*/ 1153709 w 1355245"/>
            <a:gd name="connsiteY9" fmla="*/ 0 h 1226698"/>
            <a:gd name="connsiteX10" fmla="*/ 1355245 w 1355245"/>
            <a:gd name="connsiteY10" fmla="*/ 201536 h 1226698"/>
            <a:gd name="connsiteX0" fmla="*/ 1263805 w 1355245"/>
            <a:gd name="connsiteY0" fmla="*/ 929268 h 1226698"/>
            <a:gd name="connsiteX1" fmla="*/ 1263805 w 1355245"/>
            <a:gd name="connsiteY1" fmla="*/ 1116602 h 1226698"/>
            <a:gd name="connsiteX2" fmla="*/ 1153709 w 1355245"/>
            <a:gd name="connsiteY2" fmla="*/ 1226698 h 1226698"/>
            <a:gd name="connsiteX3" fmla="*/ 110097 w 1355245"/>
            <a:gd name="connsiteY3" fmla="*/ 1226698 h 1226698"/>
            <a:gd name="connsiteX4" fmla="*/ 1 w 1355245"/>
            <a:gd name="connsiteY4" fmla="*/ 1116602 h 1226698"/>
            <a:gd name="connsiteX5" fmla="*/ 0 w 1355245"/>
            <a:gd name="connsiteY5" fmla="*/ 929268 h 1226698"/>
            <a:gd name="connsiteX6" fmla="*/ 1 w 1355245"/>
            <a:gd name="connsiteY6" fmla="*/ 110096 h 1226698"/>
            <a:gd name="connsiteX7" fmla="*/ 110097 w 1355245"/>
            <a:gd name="connsiteY7" fmla="*/ 0 h 1226698"/>
            <a:gd name="connsiteX8" fmla="*/ 1153709 w 1355245"/>
            <a:gd name="connsiteY8" fmla="*/ 0 h 1226698"/>
            <a:gd name="connsiteX9" fmla="*/ 1355245 w 1355245"/>
            <a:gd name="connsiteY9" fmla="*/ 201536 h 1226698"/>
            <a:gd name="connsiteX0" fmla="*/ 1263805 w 1263805"/>
            <a:gd name="connsiteY0" fmla="*/ 929268 h 1226698"/>
            <a:gd name="connsiteX1" fmla="*/ 1263805 w 1263805"/>
            <a:gd name="connsiteY1" fmla="*/ 1116602 h 1226698"/>
            <a:gd name="connsiteX2" fmla="*/ 1153709 w 1263805"/>
            <a:gd name="connsiteY2" fmla="*/ 1226698 h 1226698"/>
            <a:gd name="connsiteX3" fmla="*/ 110097 w 1263805"/>
            <a:gd name="connsiteY3" fmla="*/ 1226698 h 1226698"/>
            <a:gd name="connsiteX4" fmla="*/ 1 w 1263805"/>
            <a:gd name="connsiteY4" fmla="*/ 1116602 h 1226698"/>
            <a:gd name="connsiteX5" fmla="*/ 0 w 1263805"/>
            <a:gd name="connsiteY5" fmla="*/ 929268 h 1226698"/>
            <a:gd name="connsiteX6" fmla="*/ 1 w 1263805"/>
            <a:gd name="connsiteY6" fmla="*/ 110096 h 1226698"/>
            <a:gd name="connsiteX7" fmla="*/ 110097 w 1263805"/>
            <a:gd name="connsiteY7" fmla="*/ 0 h 1226698"/>
            <a:gd name="connsiteX8" fmla="*/ 1153709 w 1263805"/>
            <a:gd name="connsiteY8" fmla="*/ 0 h 1226698"/>
            <a:gd name="connsiteX0" fmla="*/ 1263805 w 1263805"/>
            <a:gd name="connsiteY0" fmla="*/ 929268 h 1226698"/>
            <a:gd name="connsiteX1" fmla="*/ 1263805 w 1263805"/>
            <a:gd name="connsiteY1" fmla="*/ 1116602 h 1226698"/>
            <a:gd name="connsiteX2" fmla="*/ 1153709 w 1263805"/>
            <a:gd name="connsiteY2" fmla="*/ 1226698 h 1226698"/>
            <a:gd name="connsiteX3" fmla="*/ 110097 w 1263805"/>
            <a:gd name="connsiteY3" fmla="*/ 1226698 h 1226698"/>
            <a:gd name="connsiteX4" fmla="*/ 1 w 1263805"/>
            <a:gd name="connsiteY4" fmla="*/ 1116602 h 1226698"/>
            <a:gd name="connsiteX5" fmla="*/ 0 w 1263805"/>
            <a:gd name="connsiteY5" fmla="*/ 929268 h 1226698"/>
            <a:gd name="connsiteX6" fmla="*/ 1 w 1263805"/>
            <a:gd name="connsiteY6" fmla="*/ 110096 h 1226698"/>
            <a:gd name="connsiteX7" fmla="*/ 110097 w 1263805"/>
            <a:gd name="connsiteY7" fmla="*/ 0 h 1226698"/>
            <a:gd name="connsiteX0" fmla="*/ 1263805 w 1263805"/>
            <a:gd name="connsiteY0" fmla="*/ 819172 h 1116602"/>
            <a:gd name="connsiteX1" fmla="*/ 1263805 w 1263805"/>
            <a:gd name="connsiteY1" fmla="*/ 1006506 h 1116602"/>
            <a:gd name="connsiteX2" fmla="*/ 1153709 w 1263805"/>
            <a:gd name="connsiteY2" fmla="*/ 1116602 h 1116602"/>
            <a:gd name="connsiteX3" fmla="*/ 110097 w 1263805"/>
            <a:gd name="connsiteY3" fmla="*/ 1116602 h 1116602"/>
            <a:gd name="connsiteX4" fmla="*/ 1 w 1263805"/>
            <a:gd name="connsiteY4" fmla="*/ 1006506 h 1116602"/>
            <a:gd name="connsiteX5" fmla="*/ 0 w 1263805"/>
            <a:gd name="connsiteY5" fmla="*/ 819172 h 1116602"/>
            <a:gd name="connsiteX6" fmla="*/ 1 w 1263805"/>
            <a:gd name="connsiteY6" fmla="*/ 0 h 1116602"/>
            <a:gd name="connsiteX0" fmla="*/ 1263805 w 1263805"/>
            <a:gd name="connsiteY0" fmla="*/ 0 h 297430"/>
            <a:gd name="connsiteX1" fmla="*/ 1263805 w 1263805"/>
            <a:gd name="connsiteY1" fmla="*/ 187334 h 297430"/>
            <a:gd name="connsiteX2" fmla="*/ 1153709 w 1263805"/>
            <a:gd name="connsiteY2" fmla="*/ 297430 h 297430"/>
            <a:gd name="connsiteX3" fmla="*/ 110097 w 1263805"/>
            <a:gd name="connsiteY3" fmla="*/ 297430 h 297430"/>
            <a:gd name="connsiteX4" fmla="*/ 1 w 1263805"/>
            <a:gd name="connsiteY4" fmla="*/ 187334 h 297430"/>
            <a:gd name="connsiteX5" fmla="*/ 0 w 1263805"/>
            <a:gd name="connsiteY5" fmla="*/ 0 h 2974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263805" h="297430">
              <a:moveTo>
                <a:pt x="1263805" y="0"/>
              </a:moveTo>
              <a:lnTo>
                <a:pt x="1263805" y="187334"/>
              </a:lnTo>
              <a:cubicBezTo>
                <a:pt x="1263805" y="248138"/>
                <a:pt x="1214513" y="297430"/>
                <a:pt x="1153709" y="297430"/>
              </a:cubicBezTo>
              <a:lnTo>
                <a:pt x="110097" y="297430"/>
              </a:lnTo>
              <a:cubicBezTo>
                <a:pt x="49293" y="297430"/>
                <a:pt x="1" y="248138"/>
                <a:pt x="1" y="187334"/>
              </a:cubicBezTo>
              <a:cubicBezTo>
                <a:pt x="1" y="124889"/>
                <a:pt x="0" y="62445"/>
                <a:pt x="0" y="0"/>
              </a:cubicBezTo>
            </a:path>
          </a:pathLst>
        </a:cu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40105</xdr:colOff>
      <xdr:row>183</xdr:row>
      <xdr:rowOff>0</xdr:rowOff>
    </xdr:from>
    <xdr:to>
      <xdr:col>100</xdr:col>
      <xdr:colOff>40105</xdr:colOff>
      <xdr:row>187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3890210" y="7339263"/>
          <a:ext cx="160421" cy="16042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1</xdr:colOff>
      <xdr:row>183</xdr:row>
      <xdr:rowOff>1795</xdr:rowOff>
    </xdr:from>
    <xdr:to>
      <xdr:col>124</xdr:col>
      <xdr:colOff>1</xdr:colOff>
      <xdr:row>195</xdr:row>
      <xdr:rowOff>1795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3605562" y="6804039"/>
          <a:ext cx="1003610" cy="446049"/>
        </a:xfrm>
        <a:prstGeom prst="roundRect">
          <a:avLst>
            <a:gd name="adj" fmla="val 28419"/>
          </a:avLst>
        </a:pr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35</xdr:col>
      <xdr:colOff>0</xdr:colOff>
      <xdr:row>63</xdr:row>
      <xdr:rowOff>0</xdr:rowOff>
    </xdr:from>
    <xdr:to>
      <xdr:col>61</xdr:col>
      <xdr:colOff>2778</xdr:colOff>
      <xdr:row>72</xdr:row>
      <xdr:rowOff>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1403684" y="2526632"/>
          <a:ext cx="1042737" cy="360947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糖尿病性腎症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13</xdr:col>
      <xdr:colOff>5468</xdr:colOff>
      <xdr:row>68</xdr:row>
      <xdr:rowOff>1</xdr:rowOff>
    </xdr:from>
    <xdr:to>
      <xdr:col>29</xdr:col>
      <xdr:colOff>1407</xdr:colOff>
      <xdr:row>76</xdr:row>
      <xdr:rowOff>1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521368" y="2727159"/>
          <a:ext cx="641685" cy="320842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慢性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腎不全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51</xdr:col>
      <xdr:colOff>5468</xdr:colOff>
      <xdr:row>73</xdr:row>
      <xdr:rowOff>0</xdr:rowOff>
    </xdr:from>
    <xdr:to>
      <xdr:col>67</xdr:col>
      <xdr:colOff>0</xdr:colOff>
      <xdr:row>81</xdr:row>
      <xdr:rowOff>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2045368" y="2927684"/>
          <a:ext cx="641685" cy="320843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網膜症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67</xdr:col>
      <xdr:colOff>0</xdr:colOff>
      <xdr:row>73</xdr:row>
      <xdr:rowOff>1</xdr:rowOff>
    </xdr:from>
    <xdr:to>
      <xdr:col>83</xdr:col>
      <xdr:colOff>0</xdr:colOff>
      <xdr:row>81</xdr:row>
      <xdr:rowOff>1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2687053" y="2927685"/>
          <a:ext cx="641684" cy="320842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神経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障害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125</xdr:col>
      <xdr:colOff>0</xdr:colOff>
      <xdr:row>58</xdr:row>
      <xdr:rowOff>1</xdr:rowOff>
    </xdr:from>
    <xdr:to>
      <xdr:col>140</xdr:col>
      <xdr:colOff>0</xdr:colOff>
      <xdr:row>65</xdr:row>
      <xdr:rowOff>1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4926724" y="2286001"/>
          <a:ext cx="591207" cy="275897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脳梗塞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140</xdr:col>
      <xdr:colOff>0</xdr:colOff>
      <xdr:row>58</xdr:row>
      <xdr:rowOff>1</xdr:rowOff>
    </xdr:from>
    <xdr:to>
      <xdr:col>155</xdr:col>
      <xdr:colOff>1312</xdr:colOff>
      <xdr:row>65</xdr:row>
      <xdr:rowOff>1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5517931" y="2286001"/>
          <a:ext cx="591205" cy="275897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脳出血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132</xdr:col>
      <xdr:colOff>66</xdr:colOff>
      <xdr:row>52</xdr:row>
      <xdr:rowOff>3247</xdr:rowOff>
    </xdr:from>
    <xdr:to>
      <xdr:col>148</xdr:col>
      <xdr:colOff>622</xdr:colOff>
      <xdr:row>60</xdr:row>
      <xdr:rowOff>692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5202687" y="2052764"/>
          <a:ext cx="629863" cy="312756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くも膜下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出血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161</xdr:col>
      <xdr:colOff>758</xdr:colOff>
      <xdr:row>57</xdr:row>
      <xdr:rowOff>645</xdr:rowOff>
    </xdr:from>
    <xdr:to>
      <xdr:col>176</xdr:col>
      <xdr:colOff>758</xdr:colOff>
      <xdr:row>64</xdr:row>
      <xdr:rowOff>3757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6346379" y="2247231"/>
          <a:ext cx="591207" cy="279009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狭心症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176</xdr:col>
      <xdr:colOff>1407</xdr:colOff>
      <xdr:row>57</xdr:row>
      <xdr:rowOff>645</xdr:rowOff>
    </xdr:from>
    <xdr:to>
      <xdr:col>191</xdr:col>
      <xdr:colOff>1313</xdr:colOff>
      <xdr:row>64</xdr:row>
      <xdr:rowOff>3757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936828" y="2247231"/>
          <a:ext cx="592519" cy="279009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心筋梗塞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69</xdr:col>
      <xdr:colOff>1</xdr:colOff>
      <xdr:row>216</xdr:row>
      <xdr:rowOff>38099</xdr:rowOff>
    </xdr:from>
    <xdr:to>
      <xdr:col>137</xdr:col>
      <xdr:colOff>0</xdr:colOff>
      <xdr:row>226</xdr:row>
      <xdr:rowOff>864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2719553" y="8551478"/>
          <a:ext cx="2680137" cy="356903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138</xdr:col>
      <xdr:colOff>3268</xdr:colOff>
      <xdr:row>235</xdr:row>
      <xdr:rowOff>20159</xdr:rowOff>
    </xdr:from>
    <xdr:to>
      <xdr:col>146</xdr:col>
      <xdr:colOff>17121</xdr:colOff>
      <xdr:row>239</xdr:row>
      <xdr:rowOff>7276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 rot="16360514">
          <a:off x="5631373" y="9351317"/>
          <a:ext cx="147538" cy="334695"/>
        </a:xfrm>
        <a:prstGeom prst="triangl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148</xdr:col>
      <xdr:colOff>2295</xdr:colOff>
      <xdr:row>232</xdr:row>
      <xdr:rowOff>0</xdr:rowOff>
    </xdr:from>
    <xdr:to>
      <xdr:col>192</xdr:col>
      <xdr:colOff>0</xdr:colOff>
      <xdr:row>251</xdr:row>
      <xdr:rowOff>0</xdr:rowOff>
    </xdr:to>
    <xdr:sp macro="" textlink="">
      <xdr:nvSpPr>
        <xdr:cNvPr id="43" name="四角形吹き出し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5937874" y="9304421"/>
          <a:ext cx="1762337" cy="762000"/>
        </a:xfrm>
        <a:prstGeom prst="wedgeRectCallout">
          <a:avLst>
            <a:gd name="adj1" fmla="val -74463"/>
            <a:gd name="adj2" fmla="val -2312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148</xdr:col>
      <xdr:colOff>1</xdr:colOff>
      <xdr:row>255</xdr:row>
      <xdr:rowOff>40105</xdr:rowOff>
    </xdr:from>
    <xdr:to>
      <xdr:col>192</xdr:col>
      <xdr:colOff>0</xdr:colOff>
      <xdr:row>266</xdr:row>
      <xdr:rowOff>19050</xdr:rowOff>
    </xdr:to>
    <xdr:sp macro="" textlink="">
      <xdr:nvSpPr>
        <xdr:cNvPr id="41" name="四角形吹き出し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5935580" y="10266947"/>
          <a:ext cx="1764631" cy="420103"/>
        </a:xfrm>
        <a:prstGeom prst="wedgeRectCallout">
          <a:avLst>
            <a:gd name="adj1" fmla="val -71054"/>
            <a:gd name="adj2" fmla="val -1576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過去の体重から</a:t>
          </a:r>
          <a:r>
            <a:rPr kumimoji="1" lang="en-US" altLang="ja-JP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</a:t>
          </a:r>
          <a:r>
            <a:rPr kumimoji="1" lang="ja-JP" altLang="en-US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％以上増加している場合も肥満となります。</a:t>
          </a:r>
        </a:p>
      </xdr:txBody>
    </xdr:sp>
    <xdr:clientData/>
  </xdr:twoCellAnchor>
  <xdr:twoCellAnchor>
    <xdr:from>
      <xdr:col>94</xdr:col>
      <xdr:colOff>0</xdr:colOff>
      <xdr:row>209</xdr:row>
      <xdr:rowOff>37419</xdr:rowOff>
    </xdr:from>
    <xdr:to>
      <xdr:col>112</xdr:col>
      <xdr:colOff>1</xdr:colOff>
      <xdr:row>217</xdr:row>
      <xdr:rowOff>37418</xdr:rowOff>
    </xdr:to>
    <xdr:sp macro="" textlink="">
      <xdr:nvSpPr>
        <xdr:cNvPr id="42" name="上矢印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3704897" y="8274902"/>
          <a:ext cx="709449" cy="315309"/>
        </a:xfrm>
        <a:prstGeom prst="upArrow">
          <a:avLst>
            <a:gd name="adj1" fmla="val 40278"/>
            <a:gd name="adj2" fmla="val 48214"/>
          </a:avLst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37170</xdr:colOff>
      <xdr:row>238</xdr:row>
      <xdr:rowOff>0</xdr:rowOff>
    </xdr:from>
    <xdr:to>
      <xdr:col>109</xdr:col>
      <xdr:colOff>37170</xdr:colOff>
      <xdr:row>238</xdr:row>
      <xdr:rowOff>0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CxnSpPr/>
      </xdr:nvCxnSpPr>
      <xdr:spPr>
        <a:xfrm>
          <a:off x="3419707" y="8846634"/>
          <a:ext cx="669073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148</xdr:col>
      <xdr:colOff>0</xdr:colOff>
      <xdr:row>212</xdr:row>
      <xdr:rowOff>40104</xdr:rowOff>
    </xdr:from>
    <xdr:to>
      <xdr:col>192</xdr:col>
      <xdr:colOff>0</xdr:colOff>
      <xdr:row>225</xdr:row>
      <xdr:rowOff>40105</xdr:rowOff>
    </xdr:to>
    <xdr:sp macro="" textlink="">
      <xdr:nvSpPr>
        <xdr:cNvPr id="44" name="四角形吹き出し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5935579" y="8542420"/>
          <a:ext cx="1764632" cy="521369"/>
        </a:xfrm>
        <a:prstGeom prst="wedgeRectCallout">
          <a:avLst>
            <a:gd name="adj1" fmla="val -134462"/>
            <a:gd name="adj2" fmla="val -371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内臓脂肪の増加を基盤とした、糖、たんぱく質、脂質の３大栄養素の代謝障害。</a:t>
          </a:r>
        </a:p>
      </xdr:txBody>
    </xdr:sp>
    <xdr:clientData/>
  </xdr:twoCellAnchor>
  <xdr:twoCellAnchor>
    <xdr:from>
      <xdr:col>92</xdr:col>
      <xdr:colOff>0</xdr:colOff>
      <xdr:row>170</xdr:row>
      <xdr:rowOff>38099</xdr:rowOff>
    </xdr:from>
    <xdr:to>
      <xdr:col>96</xdr:col>
      <xdr:colOff>38099</xdr:colOff>
      <xdr:row>176</xdr:row>
      <xdr:rowOff>0</xdr:rowOff>
    </xdr:to>
    <xdr:graphicFrame macro="">
      <xdr:nvGraphicFramePr>
        <xdr:cNvPr id="415" name="胃・十二指腸手術_無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85</xdr:col>
      <xdr:colOff>1</xdr:colOff>
      <xdr:row>170</xdr:row>
      <xdr:rowOff>38099</xdr:rowOff>
    </xdr:from>
    <xdr:to>
      <xdr:col>90</xdr:col>
      <xdr:colOff>0</xdr:colOff>
      <xdr:row>176</xdr:row>
      <xdr:rowOff>0</xdr:rowOff>
    </xdr:to>
    <xdr:graphicFrame macro="">
      <xdr:nvGraphicFramePr>
        <xdr:cNvPr id="406" name="胃・十二指腸手術_有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89</xdr:col>
      <xdr:colOff>1</xdr:colOff>
      <xdr:row>175</xdr:row>
      <xdr:rowOff>38099</xdr:rowOff>
    </xdr:from>
    <xdr:to>
      <xdr:col>94</xdr:col>
      <xdr:colOff>0</xdr:colOff>
      <xdr:row>181</xdr:row>
      <xdr:rowOff>0</xdr:rowOff>
    </xdr:to>
    <xdr:graphicFrame macro="">
      <xdr:nvGraphicFramePr>
        <xdr:cNvPr id="418" name="妊娠時尿糖_無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1</xdr:colOff>
      <xdr:row>175</xdr:row>
      <xdr:rowOff>38099</xdr:rowOff>
    </xdr:from>
    <xdr:to>
      <xdr:col>88</xdr:col>
      <xdr:colOff>0</xdr:colOff>
      <xdr:row>181</xdr:row>
      <xdr:rowOff>0</xdr:rowOff>
    </xdr:to>
    <xdr:graphicFrame macro="">
      <xdr:nvGraphicFramePr>
        <xdr:cNvPr id="416" name="妊娠時尿糖_有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112</xdr:col>
      <xdr:colOff>1</xdr:colOff>
      <xdr:row>114</xdr:row>
      <xdr:rowOff>1</xdr:rowOff>
    </xdr:from>
    <xdr:to>
      <xdr:col>117</xdr:col>
      <xdr:colOff>0</xdr:colOff>
      <xdr:row>119</xdr:row>
      <xdr:rowOff>1</xdr:rowOff>
    </xdr:to>
    <xdr:graphicFrame macro="">
      <xdr:nvGraphicFramePr>
        <xdr:cNvPr id="420" name="間歇性跛行_無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105</xdr:col>
      <xdr:colOff>1</xdr:colOff>
      <xdr:row>114</xdr:row>
      <xdr:rowOff>0</xdr:rowOff>
    </xdr:from>
    <xdr:to>
      <xdr:col>110</xdr:col>
      <xdr:colOff>0</xdr:colOff>
      <xdr:row>119</xdr:row>
      <xdr:rowOff>0</xdr:rowOff>
    </xdr:to>
    <xdr:graphicFrame macro="">
      <xdr:nvGraphicFramePr>
        <xdr:cNvPr id="419" name="間歇性跛行_有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76</xdr:col>
      <xdr:colOff>1</xdr:colOff>
      <xdr:row>288</xdr:row>
      <xdr:rowOff>0</xdr:rowOff>
    </xdr:from>
    <xdr:to>
      <xdr:col>137</xdr:col>
      <xdr:colOff>0</xdr:colOff>
      <xdr:row>288</xdr:row>
      <xdr:rowOff>0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xmlns="" id="{65FAFD8E-306C-43E3-A404-9F9EE2E1EF57}"/>
            </a:ext>
          </a:extLst>
        </xdr:cNvPr>
        <xdr:cNvCxnSpPr/>
      </xdr:nvCxnSpPr>
      <xdr:spPr>
        <a:xfrm flipH="1">
          <a:off x="3048001" y="11550316"/>
          <a:ext cx="244642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185</xdr:row>
      <xdr:rowOff>34020</xdr:rowOff>
    </xdr:from>
    <xdr:to>
      <xdr:col>80</xdr:col>
      <xdr:colOff>0</xdr:colOff>
      <xdr:row>198</xdr:row>
      <xdr:rowOff>27214</xdr:rowOff>
    </xdr:to>
    <xdr:cxnSp macro="">
      <xdr:nvCxnSpPr>
        <xdr:cNvPr id="265" name="直線矢印コネクタ 26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CxnSpPr/>
      </xdr:nvCxnSpPr>
      <xdr:spPr>
        <a:xfrm flipV="1">
          <a:off x="3265714" y="7585984"/>
          <a:ext cx="0" cy="523873"/>
        </a:xfrm>
        <a:prstGeom prst="straightConnector1">
          <a:avLst/>
        </a:prstGeom>
        <a:ln w="28575">
          <a:solidFill>
            <a:srgbClr val="777777"/>
          </a:solidFill>
          <a:headEnd w="med" len="med"/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196</xdr:row>
      <xdr:rowOff>1</xdr:rowOff>
    </xdr:from>
    <xdr:to>
      <xdr:col>84</xdr:col>
      <xdr:colOff>0</xdr:colOff>
      <xdr:row>200</xdr:row>
      <xdr:rowOff>1</xdr:rowOff>
    </xdr:to>
    <xdr:sp macro="" textlink="">
      <xdr:nvSpPr>
        <xdr:cNvPr id="267" name="円弧 266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/>
      </xdr:nvSpPr>
      <xdr:spPr>
        <a:xfrm rot="10800000">
          <a:off x="3265714" y="8001001"/>
          <a:ext cx="163286" cy="163286"/>
        </a:xfrm>
        <a:prstGeom prst="arc">
          <a:avLst/>
        </a:prstGeom>
        <a:ln w="28575">
          <a:solidFill>
            <a:srgbClr val="7777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40821</xdr:colOff>
      <xdr:row>272</xdr:row>
      <xdr:rowOff>34017</xdr:rowOff>
    </xdr:from>
    <xdr:to>
      <xdr:col>202</xdr:col>
      <xdr:colOff>13607</xdr:colOff>
      <xdr:row>273</xdr:row>
      <xdr:rowOff>6805</xdr:rowOff>
    </xdr:to>
    <xdr:cxnSp macro="">
      <xdr:nvCxnSpPr>
        <xdr:cNvPr id="27" name="直線コネクタ 26"/>
        <xdr:cNvCxnSpPr/>
      </xdr:nvCxnSpPr>
      <xdr:spPr>
        <a:xfrm flipV="1">
          <a:off x="40821" y="11137446"/>
          <a:ext cx="8218715" cy="1360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204</xdr:col>
      <xdr:colOff>21981</xdr:colOff>
      <xdr:row>1</xdr:row>
      <xdr:rowOff>36633</xdr:rowOff>
    </xdr:from>
    <xdr:to>
      <xdr:col>243</xdr:col>
      <xdr:colOff>7327</xdr:colOff>
      <xdr:row>35</xdr:row>
      <xdr:rowOff>14653</xdr:rowOff>
    </xdr:to>
    <xdr:sp macro="" textlink="">
      <xdr:nvSpPr>
        <xdr:cNvPr id="11" name="正方形/長方形 10"/>
        <xdr:cNvSpPr/>
      </xdr:nvSpPr>
      <xdr:spPr>
        <a:xfrm>
          <a:off x="7495443" y="73268"/>
          <a:ext cx="1414096" cy="122359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・初期値は”</a:t>
          </a:r>
          <a:r>
            <a:rPr kumimoji="1" lang="en-US" altLang="ja-JP" sz="1100">
              <a:solidFill>
                <a:schemeClr val="tx1"/>
              </a:solidFill>
            </a:rPr>
            <a:t>0</a:t>
          </a:r>
          <a:r>
            <a:rPr kumimoji="1" lang="ja-JP" altLang="en-US" sz="1100">
              <a:solidFill>
                <a:schemeClr val="tx1"/>
              </a:solidFill>
            </a:rPr>
            <a:t>”です。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・シート②の</a:t>
          </a:r>
          <a:r>
            <a:rPr kumimoji="1" lang="en-US" altLang="ja-JP" sz="1100">
              <a:solidFill>
                <a:schemeClr val="tx1"/>
              </a:solidFill>
            </a:rPr>
            <a:t>J</a:t>
          </a:r>
          <a:r>
            <a:rPr kumimoji="1" lang="ja-JP" altLang="en-US" sz="1100">
              <a:solidFill>
                <a:schemeClr val="tx1"/>
              </a:solidFill>
            </a:rPr>
            <a:t>列の数値が自動で入力されます。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66675</xdr:rowOff>
    </xdr:from>
    <xdr:to>
      <xdr:col>9</xdr:col>
      <xdr:colOff>95250</xdr:colOff>
      <xdr:row>3</xdr:row>
      <xdr:rowOff>152400</xdr:rowOff>
    </xdr:to>
    <xdr:sp macro="" textlink="">
      <xdr:nvSpPr>
        <xdr:cNvPr id="2" name="角丸四角形吹き出し 1"/>
        <xdr:cNvSpPr/>
      </xdr:nvSpPr>
      <xdr:spPr>
        <a:xfrm>
          <a:off x="4619625" y="66675"/>
          <a:ext cx="1647825" cy="600075"/>
        </a:xfrm>
        <a:prstGeom prst="wedgeRoundRectCallout">
          <a:avLst>
            <a:gd name="adj1" fmla="val -61873"/>
            <a:gd name="adj2" fmla="val -13820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版名は変えてはいけません。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0"/>
    <pageSetUpPr fitToPage="1"/>
  </sheetPr>
  <dimension ref="A1:X45"/>
  <sheetViews>
    <sheetView tabSelected="1" view="pageBreakPreview" zoomScale="70" zoomScaleNormal="90" zoomScaleSheetLayoutView="7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Y10" sqref="Y10"/>
    </sheetView>
  </sheetViews>
  <sheetFormatPr defaultRowHeight="15.75"/>
  <cols>
    <col min="1" max="1" width="4.125" style="391" customWidth="1"/>
    <col min="2" max="3" width="5.625" style="391" customWidth="1"/>
    <col min="4" max="4" width="4.625" style="391" customWidth="1"/>
    <col min="5" max="5" width="6.875" style="391" customWidth="1"/>
    <col min="6" max="6" width="3.625" style="391" customWidth="1"/>
    <col min="7" max="7" width="21.875" style="391" customWidth="1"/>
    <col min="8" max="8" width="19" style="391" customWidth="1"/>
    <col min="9" max="9" width="10.125" style="391" customWidth="1"/>
    <col min="10" max="14" width="14.625" style="391" customWidth="1"/>
    <col min="15" max="15" width="22.75" style="391" customWidth="1"/>
    <col min="16" max="16" width="2.75" style="391" hidden="1" customWidth="1"/>
    <col min="17" max="19" width="15.125" style="391" hidden="1" customWidth="1"/>
    <col min="20" max="21" width="9.75" style="391" hidden="1" customWidth="1"/>
    <col min="22" max="24" width="9" style="391" hidden="1" customWidth="1"/>
    <col min="25" max="256" width="9" style="391"/>
    <col min="257" max="257" width="4.125" style="391" customWidth="1"/>
    <col min="258" max="259" width="5.625" style="391" customWidth="1"/>
    <col min="260" max="260" width="4.625" style="391" customWidth="1"/>
    <col min="261" max="261" width="6.875" style="391" customWidth="1"/>
    <col min="262" max="262" width="3.625" style="391" customWidth="1"/>
    <col min="263" max="263" width="21.875" style="391" customWidth="1"/>
    <col min="264" max="264" width="19" style="391" customWidth="1"/>
    <col min="265" max="265" width="10.125" style="391" customWidth="1"/>
    <col min="266" max="270" width="14.625" style="391" customWidth="1"/>
    <col min="271" max="271" width="22.75" style="391" customWidth="1"/>
    <col min="272" max="280" width="0" style="391" hidden="1" customWidth="1"/>
    <col min="281" max="512" width="9" style="391"/>
    <col min="513" max="513" width="4.125" style="391" customWidth="1"/>
    <col min="514" max="515" width="5.625" style="391" customWidth="1"/>
    <col min="516" max="516" width="4.625" style="391" customWidth="1"/>
    <col min="517" max="517" width="6.875" style="391" customWidth="1"/>
    <col min="518" max="518" width="3.625" style="391" customWidth="1"/>
    <col min="519" max="519" width="21.875" style="391" customWidth="1"/>
    <col min="520" max="520" width="19" style="391" customWidth="1"/>
    <col min="521" max="521" width="10.125" style="391" customWidth="1"/>
    <col min="522" max="526" width="14.625" style="391" customWidth="1"/>
    <col min="527" max="527" width="22.75" style="391" customWidth="1"/>
    <col min="528" max="536" width="0" style="391" hidden="1" customWidth="1"/>
    <col min="537" max="768" width="9" style="391"/>
    <col min="769" max="769" width="4.125" style="391" customWidth="1"/>
    <col min="770" max="771" width="5.625" style="391" customWidth="1"/>
    <col min="772" max="772" width="4.625" style="391" customWidth="1"/>
    <col min="773" max="773" width="6.875" style="391" customWidth="1"/>
    <col min="774" max="774" width="3.625" style="391" customWidth="1"/>
    <col min="775" max="775" width="21.875" style="391" customWidth="1"/>
    <col min="776" max="776" width="19" style="391" customWidth="1"/>
    <col min="777" max="777" width="10.125" style="391" customWidth="1"/>
    <col min="778" max="782" width="14.625" style="391" customWidth="1"/>
    <col min="783" max="783" width="22.75" style="391" customWidth="1"/>
    <col min="784" max="792" width="0" style="391" hidden="1" customWidth="1"/>
    <col min="793" max="1024" width="9" style="391"/>
    <col min="1025" max="1025" width="4.125" style="391" customWidth="1"/>
    <col min="1026" max="1027" width="5.625" style="391" customWidth="1"/>
    <col min="1028" max="1028" width="4.625" style="391" customWidth="1"/>
    <col min="1029" max="1029" width="6.875" style="391" customWidth="1"/>
    <col min="1030" max="1030" width="3.625" style="391" customWidth="1"/>
    <col min="1031" max="1031" width="21.875" style="391" customWidth="1"/>
    <col min="1032" max="1032" width="19" style="391" customWidth="1"/>
    <col min="1033" max="1033" width="10.125" style="391" customWidth="1"/>
    <col min="1034" max="1038" width="14.625" style="391" customWidth="1"/>
    <col min="1039" max="1039" width="22.75" style="391" customWidth="1"/>
    <col min="1040" max="1048" width="0" style="391" hidden="1" customWidth="1"/>
    <col min="1049" max="1280" width="9" style="391"/>
    <col min="1281" max="1281" width="4.125" style="391" customWidth="1"/>
    <col min="1282" max="1283" width="5.625" style="391" customWidth="1"/>
    <col min="1284" max="1284" width="4.625" style="391" customWidth="1"/>
    <col min="1285" max="1285" width="6.875" style="391" customWidth="1"/>
    <col min="1286" max="1286" width="3.625" style="391" customWidth="1"/>
    <col min="1287" max="1287" width="21.875" style="391" customWidth="1"/>
    <col min="1288" max="1288" width="19" style="391" customWidth="1"/>
    <col min="1289" max="1289" width="10.125" style="391" customWidth="1"/>
    <col min="1290" max="1294" width="14.625" style="391" customWidth="1"/>
    <col min="1295" max="1295" width="22.75" style="391" customWidth="1"/>
    <col min="1296" max="1304" width="0" style="391" hidden="1" customWidth="1"/>
    <col min="1305" max="1536" width="9" style="391"/>
    <col min="1537" max="1537" width="4.125" style="391" customWidth="1"/>
    <col min="1538" max="1539" width="5.625" style="391" customWidth="1"/>
    <col min="1540" max="1540" width="4.625" style="391" customWidth="1"/>
    <col min="1541" max="1541" width="6.875" style="391" customWidth="1"/>
    <col min="1542" max="1542" width="3.625" style="391" customWidth="1"/>
    <col min="1543" max="1543" width="21.875" style="391" customWidth="1"/>
    <col min="1544" max="1544" width="19" style="391" customWidth="1"/>
    <col min="1545" max="1545" width="10.125" style="391" customWidth="1"/>
    <col min="1546" max="1550" width="14.625" style="391" customWidth="1"/>
    <col min="1551" max="1551" width="22.75" style="391" customWidth="1"/>
    <col min="1552" max="1560" width="0" style="391" hidden="1" customWidth="1"/>
    <col min="1561" max="1792" width="9" style="391"/>
    <col min="1793" max="1793" width="4.125" style="391" customWidth="1"/>
    <col min="1794" max="1795" width="5.625" style="391" customWidth="1"/>
    <col min="1796" max="1796" width="4.625" style="391" customWidth="1"/>
    <col min="1797" max="1797" width="6.875" style="391" customWidth="1"/>
    <col min="1798" max="1798" width="3.625" style="391" customWidth="1"/>
    <col min="1799" max="1799" width="21.875" style="391" customWidth="1"/>
    <col min="1800" max="1800" width="19" style="391" customWidth="1"/>
    <col min="1801" max="1801" width="10.125" style="391" customWidth="1"/>
    <col min="1802" max="1806" width="14.625" style="391" customWidth="1"/>
    <col min="1807" max="1807" width="22.75" style="391" customWidth="1"/>
    <col min="1808" max="1816" width="0" style="391" hidden="1" customWidth="1"/>
    <col min="1817" max="2048" width="9" style="391"/>
    <col min="2049" max="2049" width="4.125" style="391" customWidth="1"/>
    <col min="2050" max="2051" width="5.625" style="391" customWidth="1"/>
    <col min="2052" max="2052" width="4.625" style="391" customWidth="1"/>
    <col min="2053" max="2053" width="6.875" style="391" customWidth="1"/>
    <col min="2054" max="2054" width="3.625" style="391" customWidth="1"/>
    <col min="2055" max="2055" width="21.875" style="391" customWidth="1"/>
    <col min="2056" max="2056" width="19" style="391" customWidth="1"/>
    <col min="2057" max="2057" width="10.125" style="391" customWidth="1"/>
    <col min="2058" max="2062" width="14.625" style="391" customWidth="1"/>
    <col min="2063" max="2063" width="22.75" style="391" customWidth="1"/>
    <col min="2064" max="2072" width="0" style="391" hidden="1" customWidth="1"/>
    <col min="2073" max="2304" width="9" style="391"/>
    <col min="2305" max="2305" width="4.125" style="391" customWidth="1"/>
    <col min="2306" max="2307" width="5.625" style="391" customWidth="1"/>
    <col min="2308" max="2308" width="4.625" style="391" customWidth="1"/>
    <col min="2309" max="2309" width="6.875" style="391" customWidth="1"/>
    <col min="2310" max="2310" width="3.625" style="391" customWidth="1"/>
    <col min="2311" max="2311" width="21.875" style="391" customWidth="1"/>
    <col min="2312" max="2312" width="19" style="391" customWidth="1"/>
    <col min="2313" max="2313" width="10.125" style="391" customWidth="1"/>
    <col min="2314" max="2318" width="14.625" style="391" customWidth="1"/>
    <col min="2319" max="2319" width="22.75" style="391" customWidth="1"/>
    <col min="2320" max="2328" width="0" style="391" hidden="1" customWidth="1"/>
    <col min="2329" max="2560" width="9" style="391"/>
    <col min="2561" max="2561" width="4.125" style="391" customWidth="1"/>
    <col min="2562" max="2563" width="5.625" style="391" customWidth="1"/>
    <col min="2564" max="2564" width="4.625" style="391" customWidth="1"/>
    <col min="2565" max="2565" width="6.875" style="391" customWidth="1"/>
    <col min="2566" max="2566" width="3.625" style="391" customWidth="1"/>
    <col min="2567" max="2567" width="21.875" style="391" customWidth="1"/>
    <col min="2568" max="2568" width="19" style="391" customWidth="1"/>
    <col min="2569" max="2569" width="10.125" style="391" customWidth="1"/>
    <col min="2570" max="2574" width="14.625" style="391" customWidth="1"/>
    <col min="2575" max="2575" width="22.75" style="391" customWidth="1"/>
    <col min="2576" max="2584" width="0" style="391" hidden="1" customWidth="1"/>
    <col min="2585" max="2816" width="9" style="391"/>
    <col min="2817" max="2817" width="4.125" style="391" customWidth="1"/>
    <col min="2818" max="2819" width="5.625" style="391" customWidth="1"/>
    <col min="2820" max="2820" width="4.625" style="391" customWidth="1"/>
    <col min="2821" max="2821" width="6.875" style="391" customWidth="1"/>
    <col min="2822" max="2822" width="3.625" style="391" customWidth="1"/>
    <col min="2823" max="2823" width="21.875" style="391" customWidth="1"/>
    <col min="2824" max="2824" width="19" style="391" customWidth="1"/>
    <col min="2825" max="2825" width="10.125" style="391" customWidth="1"/>
    <col min="2826" max="2830" width="14.625" style="391" customWidth="1"/>
    <col min="2831" max="2831" width="22.75" style="391" customWidth="1"/>
    <col min="2832" max="2840" width="0" style="391" hidden="1" customWidth="1"/>
    <col min="2841" max="3072" width="9" style="391"/>
    <col min="3073" max="3073" width="4.125" style="391" customWidth="1"/>
    <col min="3074" max="3075" width="5.625" style="391" customWidth="1"/>
    <col min="3076" max="3076" width="4.625" style="391" customWidth="1"/>
    <col min="3077" max="3077" width="6.875" style="391" customWidth="1"/>
    <col min="3078" max="3078" width="3.625" style="391" customWidth="1"/>
    <col min="3079" max="3079" width="21.875" style="391" customWidth="1"/>
    <col min="3080" max="3080" width="19" style="391" customWidth="1"/>
    <col min="3081" max="3081" width="10.125" style="391" customWidth="1"/>
    <col min="3082" max="3086" width="14.625" style="391" customWidth="1"/>
    <col min="3087" max="3087" width="22.75" style="391" customWidth="1"/>
    <col min="3088" max="3096" width="0" style="391" hidden="1" customWidth="1"/>
    <col min="3097" max="3328" width="9" style="391"/>
    <col min="3329" max="3329" width="4.125" style="391" customWidth="1"/>
    <col min="3330" max="3331" width="5.625" style="391" customWidth="1"/>
    <col min="3332" max="3332" width="4.625" style="391" customWidth="1"/>
    <col min="3333" max="3333" width="6.875" style="391" customWidth="1"/>
    <col min="3334" max="3334" width="3.625" style="391" customWidth="1"/>
    <col min="3335" max="3335" width="21.875" style="391" customWidth="1"/>
    <col min="3336" max="3336" width="19" style="391" customWidth="1"/>
    <col min="3337" max="3337" width="10.125" style="391" customWidth="1"/>
    <col min="3338" max="3342" width="14.625" style="391" customWidth="1"/>
    <col min="3343" max="3343" width="22.75" style="391" customWidth="1"/>
    <col min="3344" max="3352" width="0" style="391" hidden="1" customWidth="1"/>
    <col min="3353" max="3584" width="9" style="391"/>
    <col min="3585" max="3585" width="4.125" style="391" customWidth="1"/>
    <col min="3586" max="3587" width="5.625" style="391" customWidth="1"/>
    <col min="3588" max="3588" width="4.625" style="391" customWidth="1"/>
    <col min="3589" max="3589" width="6.875" style="391" customWidth="1"/>
    <col min="3590" max="3590" width="3.625" style="391" customWidth="1"/>
    <col min="3591" max="3591" width="21.875" style="391" customWidth="1"/>
    <col min="3592" max="3592" width="19" style="391" customWidth="1"/>
    <col min="3593" max="3593" width="10.125" style="391" customWidth="1"/>
    <col min="3594" max="3598" width="14.625" style="391" customWidth="1"/>
    <col min="3599" max="3599" width="22.75" style="391" customWidth="1"/>
    <col min="3600" max="3608" width="0" style="391" hidden="1" customWidth="1"/>
    <col min="3609" max="3840" width="9" style="391"/>
    <col min="3841" max="3841" width="4.125" style="391" customWidth="1"/>
    <col min="3842" max="3843" width="5.625" style="391" customWidth="1"/>
    <col min="3844" max="3844" width="4.625" style="391" customWidth="1"/>
    <col min="3845" max="3845" width="6.875" style="391" customWidth="1"/>
    <col min="3846" max="3846" width="3.625" style="391" customWidth="1"/>
    <col min="3847" max="3847" width="21.875" style="391" customWidth="1"/>
    <col min="3848" max="3848" width="19" style="391" customWidth="1"/>
    <col min="3849" max="3849" width="10.125" style="391" customWidth="1"/>
    <col min="3850" max="3854" width="14.625" style="391" customWidth="1"/>
    <col min="3855" max="3855" width="22.75" style="391" customWidth="1"/>
    <col min="3856" max="3864" width="0" style="391" hidden="1" customWidth="1"/>
    <col min="3865" max="4096" width="9" style="391"/>
    <col min="4097" max="4097" width="4.125" style="391" customWidth="1"/>
    <col min="4098" max="4099" width="5.625" style="391" customWidth="1"/>
    <col min="4100" max="4100" width="4.625" style="391" customWidth="1"/>
    <col min="4101" max="4101" width="6.875" style="391" customWidth="1"/>
    <col min="4102" max="4102" width="3.625" style="391" customWidth="1"/>
    <col min="4103" max="4103" width="21.875" style="391" customWidth="1"/>
    <col min="4104" max="4104" width="19" style="391" customWidth="1"/>
    <col min="4105" max="4105" width="10.125" style="391" customWidth="1"/>
    <col min="4106" max="4110" width="14.625" style="391" customWidth="1"/>
    <col min="4111" max="4111" width="22.75" style="391" customWidth="1"/>
    <col min="4112" max="4120" width="0" style="391" hidden="1" customWidth="1"/>
    <col min="4121" max="4352" width="9" style="391"/>
    <col min="4353" max="4353" width="4.125" style="391" customWidth="1"/>
    <col min="4354" max="4355" width="5.625" style="391" customWidth="1"/>
    <col min="4356" max="4356" width="4.625" style="391" customWidth="1"/>
    <col min="4357" max="4357" width="6.875" style="391" customWidth="1"/>
    <col min="4358" max="4358" width="3.625" style="391" customWidth="1"/>
    <col min="4359" max="4359" width="21.875" style="391" customWidth="1"/>
    <col min="4360" max="4360" width="19" style="391" customWidth="1"/>
    <col min="4361" max="4361" width="10.125" style="391" customWidth="1"/>
    <col min="4362" max="4366" width="14.625" style="391" customWidth="1"/>
    <col min="4367" max="4367" width="22.75" style="391" customWidth="1"/>
    <col min="4368" max="4376" width="0" style="391" hidden="1" customWidth="1"/>
    <col min="4377" max="4608" width="9" style="391"/>
    <col min="4609" max="4609" width="4.125" style="391" customWidth="1"/>
    <col min="4610" max="4611" width="5.625" style="391" customWidth="1"/>
    <col min="4612" max="4612" width="4.625" style="391" customWidth="1"/>
    <col min="4613" max="4613" width="6.875" style="391" customWidth="1"/>
    <col min="4614" max="4614" width="3.625" style="391" customWidth="1"/>
    <col min="4615" max="4615" width="21.875" style="391" customWidth="1"/>
    <col min="4616" max="4616" width="19" style="391" customWidth="1"/>
    <col min="4617" max="4617" width="10.125" style="391" customWidth="1"/>
    <col min="4618" max="4622" width="14.625" style="391" customWidth="1"/>
    <col min="4623" max="4623" width="22.75" style="391" customWidth="1"/>
    <col min="4624" max="4632" width="0" style="391" hidden="1" customWidth="1"/>
    <col min="4633" max="4864" width="9" style="391"/>
    <col min="4865" max="4865" width="4.125" style="391" customWidth="1"/>
    <col min="4866" max="4867" width="5.625" style="391" customWidth="1"/>
    <col min="4868" max="4868" width="4.625" style="391" customWidth="1"/>
    <col min="4869" max="4869" width="6.875" style="391" customWidth="1"/>
    <col min="4870" max="4870" width="3.625" style="391" customWidth="1"/>
    <col min="4871" max="4871" width="21.875" style="391" customWidth="1"/>
    <col min="4872" max="4872" width="19" style="391" customWidth="1"/>
    <col min="4873" max="4873" width="10.125" style="391" customWidth="1"/>
    <col min="4874" max="4878" width="14.625" style="391" customWidth="1"/>
    <col min="4879" max="4879" width="22.75" style="391" customWidth="1"/>
    <col min="4880" max="4888" width="0" style="391" hidden="1" customWidth="1"/>
    <col min="4889" max="5120" width="9" style="391"/>
    <col min="5121" max="5121" width="4.125" style="391" customWidth="1"/>
    <col min="5122" max="5123" width="5.625" style="391" customWidth="1"/>
    <col min="5124" max="5124" width="4.625" style="391" customWidth="1"/>
    <col min="5125" max="5125" width="6.875" style="391" customWidth="1"/>
    <col min="5126" max="5126" width="3.625" style="391" customWidth="1"/>
    <col min="5127" max="5127" width="21.875" style="391" customWidth="1"/>
    <col min="5128" max="5128" width="19" style="391" customWidth="1"/>
    <col min="5129" max="5129" width="10.125" style="391" customWidth="1"/>
    <col min="5130" max="5134" width="14.625" style="391" customWidth="1"/>
    <col min="5135" max="5135" width="22.75" style="391" customWidth="1"/>
    <col min="5136" max="5144" width="0" style="391" hidden="1" customWidth="1"/>
    <col min="5145" max="5376" width="9" style="391"/>
    <col min="5377" max="5377" width="4.125" style="391" customWidth="1"/>
    <col min="5378" max="5379" width="5.625" style="391" customWidth="1"/>
    <col min="5380" max="5380" width="4.625" style="391" customWidth="1"/>
    <col min="5381" max="5381" width="6.875" style="391" customWidth="1"/>
    <col min="5382" max="5382" width="3.625" style="391" customWidth="1"/>
    <col min="5383" max="5383" width="21.875" style="391" customWidth="1"/>
    <col min="5384" max="5384" width="19" style="391" customWidth="1"/>
    <col min="5385" max="5385" width="10.125" style="391" customWidth="1"/>
    <col min="5386" max="5390" width="14.625" style="391" customWidth="1"/>
    <col min="5391" max="5391" width="22.75" style="391" customWidth="1"/>
    <col min="5392" max="5400" width="0" style="391" hidden="1" customWidth="1"/>
    <col min="5401" max="5632" width="9" style="391"/>
    <col min="5633" max="5633" width="4.125" style="391" customWidth="1"/>
    <col min="5634" max="5635" width="5.625" style="391" customWidth="1"/>
    <col min="5636" max="5636" width="4.625" style="391" customWidth="1"/>
    <col min="5637" max="5637" width="6.875" style="391" customWidth="1"/>
    <col min="5638" max="5638" width="3.625" style="391" customWidth="1"/>
    <col min="5639" max="5639" width="21.875" style="391" customWidth="1"/>
    <col min="5640" max="5640" width="19" style="391" customWidth="1"/>
    <col min="5641" max="5641" width="10.125" style="391" customWidth="1"/>
    <col min="5642" max="5646" width="14.625" style="391" customWidth="1"/>
    <col min="5647" max="5647" width="22.75" style="391" customWidth="1"/>
    <col min="5648" max="5656" width="0" style="391" hidden="1" customWidth="1"/>
    <col min="5657" max="5888" width="9" style="391"/>
    <col min="5889" max="5889" width="4.125" style="391" customWidth="1"/>
    <col min="5890" max="5891" width="5.625" style="391" customWidth="1"/>
    <col min="5892" max="5892" width="4.625" style="391" customWidth="1"/>
    <col min="5893" max="5893" width="6.875" style="391" customWidth="1"/>
    <col min="5894" max="5894" width="3.625" style="391" customWidth="1"/>
    <col min="5895" max="5895" width="21.875" style="391" customWidth="1"/>
    <col min="5896" max="5896" width="19" style="391" customWidth="1"/>
    <col min="5897" max="5897" width="10.125" style="391" customWidth="1"/>
    <col min="5898" max="5902" width="14.625" style="391" customWidth="1"/>
    <col min="5903" max="5903" width="22.75" style="391" customWidth="1"/>
    <col min="5904" max="5912" width="0" style="391" hidden="1" customWidth="1"/>
    <col min="5913" max="6144" width="9" style="391"/>
    <col min="6145" max="6145" width="4.125" style="391" customWidth="1"/>
    <col min="6146" max="6147" width="5.625" style="391" customWidth="1"/>
    <col min="6148" max="6148" width="4.625" style="391" customWidth="1"/>
    <col min="6149" max="6149" width="6.875" style="391" customWidth="1"/>
    <col min="6150" max="6150" width="3.625" style="391" customWidth="1"/>
    <col min="6151" max="6151" width="21.875" style="391" customWidth="1"/>
    <col min="6152" max="6152" width="19" style="391" customWidth="1"/>
    <col min="6153" max="6153" width="10.125" style="391" customWidth="1"/>
    <col min="6154" max="6158" width="14.625" style="391" customWidth="1"/>
    <col min="6159" max="6159" width="22.75" style="391" customWidth="1"/>
    <col min="6160" max="6168" width="0" style="391" hidden="1" customWidth="1"/>
    <col min="6169" max="6400" width="9" style="391"/>
    <col min="6401" max="6401" width="4.125" style="391" customWidth="1"/>
    <col min="6402" max="6403" width="5.625" style="391" customWidth="1"/>
    <col min="6404" max="6404" width="4.625" style="391" customWidth="1"/>
    <col min="6405" max="6405" width="6.875" style="391" customWidth="1"/>
    <col min="6406" max="6406" width="3.625" style="391" customWidth="1"/>
    <col min="6407" max="6407" width="21.875" style="391" customWidth="1"/>
    <col min="6408" max="6408" width="19" style="391" customWidth="1"/>
    <col min="6409" max="6409" width="10.125" style="391" customWidth="1"/>
    <col min="6410" max="6414" width="14.625" style="391" customWidth="1"/>
    <col min="6415" max="6415" width="22.75" style="391" customWidth="1"/>
    <col min="6416" max="6424" width="0" style="391" hidden="1" customWidth="1"/>
    <col min="6425" max="6656" width="9" style="391"/>
    <col min="6657" max="6657" width="4.125" style="391" customWidth="1"/>
    <col min="6658" max="6659" width="5.625" style="391" customWidth="1"/>
    <col min="6660" max="6660" width="4.625" style="391" customWidth="1"/>
    <col min="6661" max="6661" width="6.875" style="391" customWidth="1"/>
    <col min="6662" max="6662" width="3.625" style="391" customWidth="1"/>
    <col min="6663" max="6663" width="21.875" style="391" customWidth="1"/>
    <col min="6664" max="6664" width="19" style="391" customWidth="1"/>
    <col min="6665" max="6665" width="10.125" style="391" customWidth="1"/>
    <col min="6666" max="6670" width="14.625" style="391" customWidth="1"/>
    <col min="6671" max="6671" width="22.75" style="391" customWidth="1"/>
    <col min="6672" max="6680" width="0" style="391" hidden="1" customWidth="1"/>
    <col min="6681" max="6912" width="9" style="391"/>
    <col min="6913" max="6913" width="4.125" style="391" customWidth="1"/>
    <col min="6914" max="6915" width="5.625" style="391" customWidth="1"/>
    <col min="6916" max="6916" width="4.625" style="391" customWidth="1"/>
    <col min="6917" max="6917" width="6.875" style="391" customWidth="1"/>
    <col min="6918" max="6918" width="3.625" style="391" customWidth="1"/>
    <col min="6919" max="6919" width="21.875" style="391" customWidth="1"/>
    <col min="6920" max="6920" width="19" style="391" customWidth="1"/>
    <col min="6921" max="6921" width="10.125" style="391" customWidth="1"/>
    <col min="6922" max="6926" width="14.625" style="391" customWidth="1"/>
    <col min="6927" max="6927" width="22.75" style="391" customWidth="1"/>
    <col min="6928" max="6936" width="0" style="391" hidden="1" customWidth="1"/>
    <col min="6937" max="7168" width="9" style="391"/>
    <col min="7169" max="7169" width="4.125" style="391" customWidth="1"/>
    <col min="7170" max="7171" width="5.625" style="391" customWidth="1"/>
    <col min="7172" max="7172" width="4.625" style="391" customWidth="1"/>
    <col min="7173" max="7173" width="6.875" style="391" customWidth="1"/>
    <col min="7174" max="7174" width="3.625" style="391" customWidth="1"/>
    <col min="7175" max="7175" width="21.875" style="391" customWidth="1"/>
    <col min="7176" max="7176" width="19" style="391" customWidth="1"/>
    <col min="7177" max="7177" width="10.125" style="391" customWidth="1"/>
    <col min="7178" max="7182" width="14.625" style="391" customWidth="1"/>
    <col min="7183" max="7183" width="22.75" style="391" customWidth="1"/>
    <col min="7184" max="7192" width="0" style="391" hidden="1" customWidth="1"/>
    <col min="7193" max="7424" width="9" style="391"/>
    <col min="7425" max="7425" width="4.125" style="391" customWidth="1"/>
    <col min="7426" max="7427" width="5.625" style="391" customWidth="1"/>
    <col min="7428" max="7428" width="4.625" style="391" customWidth="1"/>
    <col min="7429" max="7429" width="6.875" style="391" customWidth="1"/>
    <col min="7430" max="7430" width="3.625" style="391" customWidth="1"/>
    <col min="7431" max="7431" width="21.875" style="391" customWidth="1"/>
    <col min="7432" max="7432" width="19" style="391" customWidth="1"/>
    <col min="7433" max="7433" width="10.125" style="391" customWidth="1"/>
    <col min="7434" max="7438" width="14.625" style="391" customWidth="1"/>
    <col min="7439" max="7439" width="22.75" style="391" customWidth="1"/>
    <col min="7440" max="7448" width="0" style="391" hidden="1" customWidth="1"/>
    <col min="7449" max="7680" width="9" style="391"/>
    <col min="7681" max="7681" width="4.125" style="391" customWidth="1"/>
    <col min="7682" max="7683" width="5.625" style="391" customWidth="1"/>
    <col min="7684" max="7684" width="4.625" style="391" customWidth="1"/>
    <col min="7685" max="7685" width="6.875" style="391" customWidth="1"/>
    <col min="7686" max="7686" width="3.625" style="391" customWidth="1"/>
    <col min="7687" max="7687" width="21.875" style="391" customWidth="1"/>
    <col min="7688" max="7688" width="19" style="391" customWidth="1"/>
    <col min="7689" max="7689" width="10.125" style="391" customWidth="1"/>
    <col min="7690" max="7694" width="14.625" style="391" customWidth="1"/>
    <col min="7695" max="7695" width="22.75" style="391" customWidth="1"/>
    <col min="7696" max="7704" width="0" style="391" hidden="1" customWidth="1"/>
    <col min="7705" max="7936" width="9" style="391"/>
    <col min="7937" max="7937" width="4.125" style="391" customWidth="1"/>
    <col min="7938" max="7939" width="5.625" style="391" customWidth="1"/>
    <col min="7940" max="7940" width="4.625" style="391" customWidth="1"/>
    <col min="7941" max="7941" width="6.875" style="391" customWidth="1"/>
    <col min="7942" max="7942" width="3.625" style="391" customWidth="1"/>
    <col min="7943" max="7943" width="21.875" style="391" customWidth="1"/>
    <col min="7944" max="7944" width="19" style="391" customWidth="1"/>
    <col min="7945" max="7945" width="10.125" style="391" customWidth="1"/>
    <col min="7946" max="7950" width="14.625" style="391" customWidth="1"/>
    <col min="7951" max="7951" width="22.75" style="391" customWidth="1"/>
    <col min="7952" max="7960" width="0" style="391" hidden="1" customWidth="1"/>
    <col min="7961" max="8192" width="9" style="391"/>
    <col min="8193" max="8193" width="4.125" style="391" customWidth="1"/>
    <col min="8194" max="8195" width="5.625" style="391" customWidth="1"/>
    <col min="8196" max="8196" width="4.625" style="391" customWidth="1"/>
    <col min="8197" max="8197" width="6.875" style="391" customWidth="1"/>
    <col min="8198" max="8198" width="3.625" style="391" customWidth="1"/>
    <col min="8199" max="8199" width="21.875" style="391" customWidth="1"/>
    <col min="8200" max="8200" width="19" style="391" customWidth="1"/>
    <col min="8201" max="8201" width="10.125" style="391" customWidth="1"/>
    <col min="8202" max="8206" width="14.625" style="391" customWidth="1"/>
    <col min="8207" max="8207" width="22.75" style="391" customWidth="1"/>
    <col min="8208" max="8216" width="0" style="391" hidden="1" customWidth="1"/>
    <col min="8217" max="8448" width="9" style="391"/>
    <col min="8449" max="8449" width="4.125" style="391" customWidth="1"/>
    <col min="8450" max="8451" width="5.625" style="391" customWidth="1"/>
    <col min="8452" max="8452" width="4.625" style="391" customWidth="1"/>
    <col min="8453" max="8453" width="6.875" style="391" customWidth="1"/>
    <col min="8454" max="8454" width="3.625" style="391" customWidth="1"/>
    <col min="8455" max="8455" width="21.875" style="391" customWidth="1"/>
    <col min="8456" max="8456" width="19" style="391" customWidth="1"/>
    <col min="8457" max="8457" width="10.125" style="391" customWidth="1"/>
    <col min="8458" max="8462" width="14.625" style="391" customWidth="1"/>
    <col min="8463" max="8463" width="22.75" style="391" customWidth="1"/>
    <col min="8464" max="8472" width="0" style="391" hidden="1" customWidth="1"/>
    <col min="8473" max="8704" width="9" style="391"/>
    <col min="8705" max="8705" width="4.125" style="391" customWidth="1"/>
    <col min="8706" max="8707" width="5.625" style="391" customWidth="1"/>
    <col min="8708" max="8708" width="4.625" style="391" customWidth="1"/>
    <col min="8709" max="8709" width="6.875" style="391" customWidth="1"/>
    <col min="8710" max="8710" width="3.625" style="391" customWidth="1"/>
    <col min="8711" max="8711" width="21.875" style="391" customWidth="1"/>
    <col min="8712" max="8712" width="19" style="391" customWidth="1"/>
    <col min="8713" max="8713" width="10.125" style="391" customWidth="1"/>
    <col min="8714" max="8718" width="14.625" style="391" customWidth="1"/>
    <col min="8719" max="8719" width="22.75" style="391" customWidth="1"/>
    <col min="8720" max="8728" width="0" style="391" hidden="1" customWidth="1"/>
    <col min="8729" max="8960" width="9" style="391"/>
    <col min="8961" max="8961" width="4.125" style="391" customWidth="1"/>
    <col min="8962" max="8963" width="5.625" style="391" customWidth="1"/>
    <col min="8964" max="8964" width="4.625" style="391" customWidth="1"/>
    <col min="8965" max="8965" width="6.875" style="391" customWidth="1"/>
    <col min="8966" max="8966" width="3.625" style="391" customWidth="1"/>
    <col min="8967" max="8967" width="21.875" style="391" customWidth="1"/>
    <col min="8968" max="8968" width="19" style="391" customWidth="1"/>
    <col min="8969" max="8969" width="10.125" style="391" customWidth="1"/>
    <col min="8970" max="8974" width="14.625" style="391" customWidth="1"/>
    <col min="8975" max="8975" width="22.75" style="391" customWidth="1"/>
    <col min="8976" max="8984" width="0" style="391" hidden="1" customWidth="1"/>
    <col min="8985" max="9216" width="9" style="391"/>
    <col min="9217" max="9217" width="4.125" style="391" customWidth="1"/>
    <col min="9218" max="9219" width="5.625" style="391" customWidth="1"/>
    <col min="9220" max="9220" width="4.625" style="391" customWidth="1"/>
    <col min="9221" max="9221" width="6.875" style="391" customWidth="1"/>
    <col min="9222" max="9222" width="3.625" style="391" customWidth="1"/>
    <col min="9223" max="9223" width="21.875" style="391" customWidth="1"/>
    <col min="9224" max="9224" width="19" style="391" customWidth="1"/>
    <col min="9225" max="9225" width="10.125" style="391" customWidth="1"/>
    <col min="9226" max="9230" width="14.625" style="391" customWidth="1"/>
    <col min="9231" max="9231" width="22.75" style="391" customWidth="1"/>
    <col min="9232" max="9240" width="0" style="391" hidden="1" customWidth="1"/>
    <col min="9241" max="9472" width="9" style="391"/>
    <col min="9473" max="9473" width="4.125" style="391" customWidth="1"/>
    <col min="9474" max="9475" width="5.625" style="391" customWidth="1"/>
    <col min="9476" max="9476" width="4.625" style="391" customWidth="1"/>
    <col min="9477" max="9477" width="6.875" style="391" customWidth="1"/>
    <col min="9478" max="9478" width="3.625" style="391" customWidth="1"/>
    <col min="9479" max="9479" width="21.875" style="391" customWidth="1"/>
    <col min="9480" max="9480" width="19" style="391" customWidth="1"/>
    <col min="9481" max="9481" width="10.125" style="391" customWidth="1"/>
    <col min="9482" max="9486" width="14.625" style="391" customWidth="1"/>
    <col min="9487" max="9487" width="22.75" style="391" customWidth="1"/>
    <col min="9488" max="9496" width="0" style="391" hidden="1" customWidth="1"/>
    <col min="9497" max="9728" width="9" style="391"/>
    <col min="9729" max="9729" width="4.125" style="391" customWidth="1"/>
    <col min="9730" max="9731" width="5.625" style="391" customWidth="1"/>
    <col min="9732" max="9732" width="4.625" style="391" customWidth="1"/>
    <col min="9733" max="9733" width="6.875" style="391" customWidth="1"/>
    <col min="9734" max="9734" width="3.625" style="391" customWidth="1"/>
    <col min="9735" max="9735" width="21.875" style="391" customWidth="1"/>
    <col min="9736" max="9736" width="19" style="391" customWidth="1"/>
    <col min="9737" max="9737" width="10.125" style="391" customWidth="1"/>
    <col min="9738" max="9742" width="14.625" style="391" customWidth="1"/>
    <col min="9743" max="9743" width="22.75" style="391" customWidth="1"/>
    <col min="9744" max="9752" width="0" style="391" hidden="1" customWidth="1"/>
    <col min="9753" max="9984" width="9" style="391"/>
    <col min="9985" max="9985" width="4.125" style="391" customWidth="1"/>
    <col min="9986" max="9987" width="5.625" style="391" customWidth="1"/>
    <col min="9988" max="9988" width="4.625" style="391" customWidth="1"/>
    <col min="9989" max="9989" width="6.875" style="391" customWidth="1"/>
    <col min="9990" max="9990" width="3.625" style="391" customWidth="1"/>
    <col min="9991" max="9991" width="21.875" style="391" customWidth="1"/>
    <col min="9992" max="9992" width="19" style="391" customWidth="1"/>
    <col min="9993" max="9993" width="10.125" style="391" customWidth="1"/>
    <col min="9994" max="9998" width="14.625" style="391" customWidth="1"/>
    <col min="9999" max="9999" width="22.75" style="391" customWidth="1"/>
    <col min="10000" max="10008" width="0" style="391" hidden="1" customWidth="1"/>
    <col min="10009" max="10240" width="9" style="391"/>
    <col min="10241" max="10241" width="4.125" style="391" customWidth="1"/>
    <col min="10242" max="10243" width="5.625" style="391" customWidth="1"/>
    <col min="10244" max="10244" width="4.625" style="391" customWidth="1"/>
    <col min="10245" max="10245" width="6.875" style="391" customWidth="1"/>
    <col min="10246" max="10246" width="3.625" style="391" customWidth="1"/>
    <col min="10247" max="10247" width="21.875" style="391" customWidth="1"/>
    <col min="10248" max="10248" width="19" style="391" customWidth="1"/>
    <col min="10249" max="10249" width="10.125" style="391" customWidth="1"/>
    <col min="10250" max="10254" width="14.625" style="391" customWidth="1"/>
    <col min="10255" max="10255" width="22.75" style="391" customWidth="1"/>
    <col min="10256" max="10264" width="0" style="391" hidden="1" customWidth="1"/>
    <col min="10265" max="10496" width="9" style="391"/>
    <col min="10497" max="10497" width="4.125" style="391" customWidth="1"/>
    <col min="10498" max="10499" width="5.625" style="391" customWidth="1"/>
    <col min="10500" max="10500" width="4.625" style="391" customWidth="1"/>
    <col min="10501" max="10501" width="6.875" style="391" customWidth="1"/>
    <col min="10502" max="10502" width="3.625" style="391" customWidth="1"/>
    <col min="10503" max="10503" width="21.875" style="391" customWidth="1"/>
    <col min="10504" max="10504" width="19" style="391" customWidth="1"/>
    <col min="10505" max="10505" width="10.125" style="391" customWidth="1"/>
    <col min="10506" max="10510" width="14.625" style="391" customWidth="1"/>
    <col min="10511" max="10511" width="22.75" style="391" customWidth="1"/>
    <col min="10512" max="10520" width="0" style="391" hidden="1" customWidth="1"/>
    <col min="10521" max="10752" width="9" style="391"/>
    <col min="10753" max="10753" width="4.125" style="391" customWidth="1"/>
    <col min="10754" max="10755" width="5.625" style="391" customWidth="1"/>
    <col min="10756" max="10756" width="4.625" style="391" customWidth="1"/>
    <col min="10757" max="10757" width="6.875" style="391" customWidth="1"/>
    <col min="10758" max="10758" width="3.625" style="391" customWidth="1"/>
    <col min="10759" max="10759" width="21.875" style="391" customWidth="1"/>
    <col min="10760" max="10760" width="19" style="391" customWidth="1"/>
    <col min="10761" max="10761" width="10.125" style="391" customWidth="1"/>
    <col min="10762" max="10766" width="14.625" style="391" customWidth="1"/>
    <col min="10767" max="10767" width="22.75" style="391" customWidth="1"/>
    <col min="10768" max="10776" width="0" style="391" hidden="1" customWidth="1"/>
    <col min="10777" max="11008" width="9" style="391"/>
    <col min="11009" max="11009" width="4.125" style="391" customWidth="1"/>
    <col min="11010" max="11011" width="5.625" style="391" customWidth="1"/>
    <col min="11012" max="11012" width="4.625" style="391" customWidth="1"/>
    <col min="11013" max="11013" width="6.875" style="391" customWidth="1"/>
    <col min="11014" max="11014" width="3.625" style="391" customWidth="1"/>
    <col min="11015" max="11015" width="21.875" style="391" customWidth="1"/>
    <col min="11016" max="11016" width="19" style="391" customWidth="1"/>
    <col min="11017" max="11017" width="10.125" style="391" customWidth="1"/>
    <col min="11018" max="11022" width="14.625" style="391" customWidth="1"/>
    <col min="11023" max="11023" width="22.75" style="391" customWidth="1"/>
    <col min="11024" max="11032" width="0" style="391" hidden="1" customWidth="1"/>
    <col min="11033" max="11264" width="9" style="391"/>
    <col min="11265" max="11265" width="4.125" style="391" customWidth="1"/>
    <col min="11266" max="11267" width="5.625" style="391" customWidth="1"/>
    <col min="11268" max="11268" width="4.625" style="391" customWidth="1"/>
    <col min="11269" max="11269" width="6.875" style="391" customWidth="1"/>
    <col min="11270" max="11270" width="3.625" style="391" customWidth="1"/>
    <col min="11271" max="11271" width="21.875" style="391" customWidth="1"/>
    <col min="11272" max="11272" width="19" style="391" customWidth="1"/>
    <col min="11273" max="11273" width="10.125" style="391" customWidth="1"/>
    <col min="11274" max="11278" width="14.625" style="391" customWidth="1"/>
    <col min="11279" max="11279" width="22.75" style="391" customWidth="1"/>
    <col min="11280" max="11288" width="0" style="391" hidden="1" customWidth="1"/>
    <col min="11289" max="11520" width="9" style="391"/>
    <col min="11521" max="11521" width="4.125" style="391" customWidth="1"/>
    <col min="11522" max="11523" width="5.625" style="391" customWidth="1"/>
    <col min="11524" max="11524" width="4.625" style="391" customWidth="1"/>
    <col min="11525" max="11525" width="6.875" style="391" customWidth="1"/>
    <col min="11526" max="11526" width="3.625" style="391" customWidth="1"/>
    <col min="11527" max="11527" width="21.875" style="391" customWidth="1"/>
    <col min="11528" max="11528" width="19" style="391" customWidth="1"/>
    <col min="11529" max="11529" width="10.125" style="391" customWidth="1"/>
    <col min="11530" max="11534" width="14.625" style="391" customWidth="1"/>
    <col min="11535" max="11535" width="22.75" style="391" customWidth="1"/>
    <col min="11536" max="11544" width="0" style="391" hidden="1" customWidth="1"/>
    <col min="11545" max="11776" width="9" style="391"/>
    <col min="11777" max="11777" width="4.125" style="391" customWidth="1"/>
    <col min="11778" max="11779" width="5.625" style="391" customWidth="1"/>
    <col min="11780" max="11780" width="4.625" style="391" customWidth="1"/>
    <col min="11781" max="11781" width="6.875" style="391" customWidth="1"/>
    <col min="11782" max="11782" width="3.625" style="391" customWidth="1"/>
    <col min="11783" max="11783" width="21.875" style="391" customWidth="1"/>
    <col min="11784" max="11784" width="19" style="391" customWidth="1"/>
    <col min="11785" max="11785" width="10.125" style="391" customWidth="1"/>
    <col min="11786" max="11790" width="14.625" style="391" customWidth="1"/>
    <col min="11791" max="11791" width="22.75" style="391" customWidth="1"/>
    <col min="11792" max="11800" width="0" style="391" hidden="1" customWidth="1"/>
    <col min="11801" max="12032" width="9" style="391"/>
    <col min="12033" max="12033" width="4.125" style="391" customWidth="1"/>
    <col min="12034" max="12035" width="5.625" style="391" customWidth="1"/>
    <col min="12036" max="12036" width="4.625" style="391" customWidth="1"/>
    <col min="12037" max="12037" width="6.875" style="391" customWidth="1"/>
    <col min="12038" max="12038" width="3.625" style="391" customWidth="1"/>
    <col min="12039" max="12039" width="21.875" style="391" customWidth="1"/>
    <col min="12040" max="12040" width="19" style="391" customWidth="1"/>
    <col min="12041" max="12041" width="10.125" style="391" customWidth="1"/>
    <col min="12042" max="12046" width="14.625" style="391" customWidth="1"/>
    <col min="12047" max="12047" width="22.75" style="391" customWidth="1"/>
    <col min="12048" max="12056" width="0" style="391" hidden="1" customWidth="1"/>
    <col min="12057" max="12288" width="9" style="391"/>
    <col min="12289" max="12289" width="4.125" style="391" customWidth="1"/>
    <col min="12290" max="12291" width="5.625" style="391" customWidth="1"/>
    <col min="12292" max="12292" width="4.625" style="391" customWidth="1"/>
    <col min="12293" max="12293" width="6.875" style="391" customWidth="1"/>
    <col min="12294" max="12294" width="3.625" style="391" customWidth="1"/>
    <col min="12295" max="12295" width="21.875" style="391" customWidth="1"/>
    <col min="12296" max="12296" width="19" style="391" customWidth="1"/>
    <col min="12297" max="12297" width="10.125" style="391" customWidth="1"/>
    <col min="12298" max="12302" width="14.625" style="391" customWidth="1"/>
    <col min="12303" max="12303" width="22.75" style="391" customWidth="1"/>
    <col min="12304" max="12312" width="0" style="391" hidden="1" customWidth="1"/>
    <col min="12313" max="12544" width="9" style="391"/>
    <col min="12545" max="12545" width="4.125" style="391" customWidth="1"/>
    <col min="12546" max="12547" width="5.625" style="391" customWidth="1"/>
    <col min="12548" max="12548" width="4.625" style="391" customWidth="1"/>
    <col min="12549" max="12549" width="6.875" style="391" customWidth="1"/>
    <col min="12550" max="12550" width="3.625" style="391" customWidth="1"/>
    <col min="12551" max="12551" width="21.875" style="391" customWidth="1"/>
    <col min="12552" max="12552" width="19" style="391" customWidth="1"/>
    <col min="12553" max="12553" width="10.125" style="391" customWidth="1"/>
    <col min="12554" max="12558" width="14.625" style="391" customWidth="1"/>
    <col min="12559" max="12559" width="22.75" style="391" customWidth="1"/>
    <col min="12560" max="12568" width="0" style="391" hidden="1" customWidth="1"/>
    <col min="12569" max="12800" width="9" style="391"/>
    <col min="12801" max="12801" width="4.125" style="391" customWidth="1"/>
    <col min="12802" max="12803" width="5.625" style="391" customWidth="1"/>
    <col min="12804" max="12804" width="4.625" style="391" customWidth="1"/>
    <col min="12805" max="12805" width="6.875" style="391" customWidth="1"/>
    <col min="12806" max="12806" width="3.625" style="391" customWidth="1"/>
    <col min="12807" max="12807" width="21.875" style="391" customWidth="1"/>
    <col min="12808" max="12808" width="19" style="391" customWidth="1"/>
    <col min="12809" max="12809" width="10.125" style="391" customWidth="1"/>
    <col min="12810" max="12814" width="14.625" style="391" customWidth="1"/>
    <col min="12815" max="12815" width="22.75" style="391" customWidth="1"/>
    <col min="12816" max="12824" width="0" style="391" hidden="1" customWidth="1"/>
    <col min="12825" max="13056" width="9" style="391"/>
    <col min="13057" max="13057" width="4.125" style="391" customWidth="1"/>
    <col min="13058" max="13059" width="5.625" style="391" customWidth="1"/>
    <col min="13060" max="13060" width="4.625" style="391" customWidth="1"/>
    <col min="13061" max="13061" width="6.875" style="391" customWidth="1"/>
    <col min="13062" max="13062" width="3.625" style="391" customWidth="1"/>
    <col min="13063" max="13063" width="21.875" style="391" customWidth="1"/>
    <col min="13064" max="13064" width="19" style="391" customWidth="1"/>
    <col min="13065" max="13065" width="10.125" style="391" customWidth="1"/>
    <col min="13066" max="13070" width="14.625" style="391" customWidth="1"/>
    <col min="13071" max="13071" width="22.75" style="391" customWidth="1"/>
    <col min="13072" max="13080" width="0" style="391" hidden="1" customWidth="1"/>
    <col min="13081" max="13312" width="9" style="391"/>
    <col min="13313" max="13313" width="4.125" style="391" customWidth="1"/>
    <col min="13314" max="13315" width="5.625" style="391" customWidth="1"/>
    <col min="13316" max="13316" width="4.625" style="391" customWidth="1"/>
    <col min="13317" max="13317" width="6.875" style="391" customWidth="1"/>
    <col min="13318" max="13318" width="3.625" style="391" customWidth="1"/>
    <col min="13319" max="13319" width="21.875" style="391" customWidth="1"/>
    <col min="13320" max="13320" width="19" style="391" customWidth="1"/>
    <col min="13321" max="13321" width="10.125" style="391" customWidth="1"/>
    <col min="13322" max="13326" width="14.625" style="391" customWidth="1"/>
    <col min="13327" max="13327" width="22.75" style="391" customWidth="1"/>
    <col min="13328" max="13336" width="0" style="391" hidden="1" customWidth="1"/>
    <col min="13337" max="13568" width="9" style="391"/>
    <col min="13569" max="13569" width="4.125" style="391" customWidth="1"/>
    <col min="13570" max="13571" width="5.625" style="391" customWidth="1"/>
    <col min="13572" max="13572" width="4.625" style="391" customWidth="1"/>
    <col min="13573" max="13573" width="6.875" style="391" customWidth="1"/>
    <col min="13574" max="13574" width="3.625" style="391" customWidth="1"/>
    <col min="13575" max="13575" width="21.875" style="391" customWidth="1"/>
    <col min="13576" max="13576" width="19" style="391" customWidth="1"/>
    <col min="13577" max="13577" width="10.125" style="391" customWidth="1"/>
    <col min="13578" max="13582" width="14.625" style="391" customWidth="1"/>
    <col min="13583" max="13583" width="22.75" style="391" customWidth="1"/>
    <col min="13584" max="13592" width="0" style="391" hidden="1" customWidth="1"/>
    <col min="13593" max="13824" width="9" style="391"/>
    <col min="13825" max="13825" width="4.125" style="391" customWidth="1"/>
    <col min="13826" max="13827" width="5.625" style="391" customWidth="1"/>
    <col min="13828" max="13828" width="4.625" style="391" customWidth="1"/>
    <col min="13829" max="13829" width="6.875" style="391" customWidth="1"/>
    <col min="13830" max="13830" width="3.625" style="391" customWidth="1"/>
    <col min="13831" max="13831" width="21.875" style="391" customWidth="1"/>
    <col min="13832" max="13832" width="19" style="391" customWidth="1"/>
    <col min="13833" max="13833" width="10.125" style="391" customWidth="1"/>
    <col min="13834" max="13838" width="14.625" style="391" customWidth="1"/>
    <col min="13839" max="13839" width="22.75" style="391" customWidth="1"/>
    <col min="13840" max="13848" width="0" style="391" hidden="1" customWidth="1"/>
    <col min="13849" max="14080" width="9" style="391"/>
    <col min="14081" max="14081" width="4.125" style="391" customWidth="1"/>
    <col min="14082" max="14083" width="5.625" style="391" customWidth="1"/>
    <col min="14084" max="14084" width="4.625" style="391" customWidth="1"/>
    <col min="14085" max="14085" width="6.875" style="391" customWidth="1"/>
    <col min="14086" max="14086" width="3.625" style="391" customWidth="1"/>
    <col min="14087" max="14087" width="21.875" style="391" customWidth="1"/>
    <col min="14088" max="14088" width="19" style="391" customWidth="1"/>
    <col min="14089" max="14089" width="10.125" style="391" customWidth="1"/>
    <col min="14090" max="14094" width="14.625" style="391" customWidth="1"/>
    <col min="14095" max="14095" width="22.75" style="391" customWidth="1"/>
    <col min="14096" max="14104" width="0" style="391" hidden="1" customWidth="1"/>
    <col min="14105" max="14336" width="9" style="391"/>
    <col min="14337" max="14337" width="4.125" style="391" customWidth="1"/>
    <col min="14338" max="14339" width="5.625" style="391" customWidth="1"/>
    <col min="14340" max="14340" width="4.625" style="391" customWidth="1"/>
    <col min="14341" max="14341" width="6.875" style="391" customWidth="1"/>
    <col min="14342" max="14342" width="3.625" style="391" customWidth="1"/>
    <col min="14343" max="14343" width="21.875" style="391" customWidth="1"/>
    <col min="14344" max="14344" width="19" style="391" customWidth="1"/>
    <col min="14345" max="14345" width="10.125" style="391" customWidth="1"/>
    <col min="14346" max="14350" width="14.625" style="391" customWidth="1"/>
    <col min="14351" max="14351" width="22.75" style="391" customWidth="1"/>
    <col min="14352" max="14360" width="0" style="391" hidden="1" customWidth="1"/>
    <col min="14361" max="14592" width="9" style="391"/>
    <col min="14593" max="14593" width="4.125" style="391" customWidth="1"/>
    <col min="14594" max="14595" width="5.625" style="391" customWidth="1"/>
    <col min="14596" max="14596" width="4.625" style="391" customWidth="1"/>
    <col min="14597" max="14597" width="6.875" style="391" customWidth="1"/>
    <col min="14598" max="14598" width="3.625" style="391" customWidth="1"/>
    <col min="14599" max="14599" width="21.875" style="391" customWidth="1"/>
    <col min="14600" max="14600" width="19" style="391" customWidth="1"/>
    <col min="14601" max="14601" width="10.125" style="391" customWidth="1"/>
    <col min="14602" max="14606" width="14.625" style="391" customWidth="1"/>
    <col min="14607" max="14607" width="22.75" style="391" customWidth="1"/>
    <col min="14608" max="14616" width="0" style="391" hidden="1" customWidth="1"/>
    <col min="14617" max="14848" width="9" style="391"/>
    <col min="14849" max="14849" width="4.125" style="391" customWidth="1"/>
    <col min="14850" max="14851" width="5.625" style="391" customWidth="1"/>
    <col min="14852" max="14852" width="4.625" style="391" customWidth="1"/>
    <col min="14853" max="14853" width="6.875" style="391" customWidth="1"/>
    <col min="14854" max="14854" width="3.625" style="391" customWidth="1"/>
    <col min="14855" max="14855" width="21.875" style="391" customWidth="1"/>
    <col min="14856" max="14856" width="19" style="391" customWidth="1"/>
    <col min="14857" max="14857" width="10.125" style="391" customWidth="1"/>
    <col min="14858" max="14862" width="14.625" style="391" customWidth="1"/>
    <col min="14863" max="14863" width="22.75" style="391" customWidth="1"/>
    <col min="14864" max="14872" width="0" style="391" hidden="1" customWidth="1"/>
    <col min="14873" max="15104" width="9" style="391"/>
    <col min="15105" max="15105" width="4.125" style="391" customWidth="1"/>
    <col min="15106" max="15107" width="5.625" style="391" customWidth="1"/>
    <col min="15108" max="15108" width="4.625" style="391" customWidth="1"/>
    <col min="15109" max="15109" width="6.875" style="391" customWidth="1"/>
    <col min="15110" max="15110" width="3.625" style="391" customWidth="1"/>
    <col min="15111" max="15111" width="21.875" style="391" customWidth="1"/>
    <col min="15112" max="15112" width="19" style="391" customWidth="1"/>
    <col min="15113" max="15113" width="10.125" style="391" customWidth="1"/>
    <col min="15114" max="15118" width="14.625" style="391" customWidth="1"/>
    <col min="15119" max="15119" width="22.75" style="391" customWidth="1"/>
    <col min="15120" max="15128" width="0" style="391" hidden="1" customWidth="1"/>
    <col min="15129" max="15360" width="9" style="391"/>
    <col min="15361" max="15361" width="4.125" style="391" customWidth="1"/>
    <col min="15362" max="15363" width="5.625" style="391" customWidth="1"/>
    <col min="15364" max="15364" width="4.625" style="391" customWidth="1"/>
    <col min="15365" max="15365" width="6.875" style="391" customWidth="1"/>
    <col min="15366" max="15366" width="3.625" style="391" customWidth="1"/>
    <col min="15367" max="15367" width="21.875" style="391" customWidth="1"/>
    <col min="15368" max="15368" width="19" style="391" customWidth="1"/>
    <col min="15369" max="15369" width="10.125" style="391" customWidth="1"/>
    <col min="15370" max="15374" width="14.625" style="391" customWidth="1"/>
    <col min="15375" max="15375" width="22.75" style="391" customWidth="1"/>
    <col min="15376" max="15384" width="0" style="391" hidden="1" customWidth="1"/>
    <col min="15385" max="15616" width="9" style="391"/>
    <col min="15617" max="15617" width="4.125" style="391" customWidth="1"/>
    <col min="15618" max="15619" width="5.625" style="391" customWidth="1"/>
    <col min="15620" max="15620" width="4.625" style="391" customWidth="1"/>
    <col min="15621" max="15621" width="6.875" style="391" customWidth="1"/>
    <col min="15622" max="15622" width="3.625" style="391" customWidth="1"/>
    <col min="15623" max="15623" width="21.875" style="391" customWidth="1"/>
    <col min="15624" max="15624" width="19" style="391" customWidth="1"/>
    <col min="15625" max="15625" width="10.125" style="391" customWidth="1"/>
    <col min="15626" max="15630" width="14.625" style="391" customWidth="1"/>
    <col min="15631" max="15631" width="22.75" style="391" customWidth="1"/>
    <col min="15632" max="15640" width="0" style="391" hidden="1" customWidth="1"/>
    <col min="15641" max="15872" width="9" style="391"/>
    <col min="15873" max="15873" width="4.125" style="391" customWidth="1"/>
    <col min="15874" max="15875" width="5.625" style="391" customWidth="1"/>
    <col min="15876" max="15876" width="4.625" style="391" customWidth="1"/>
    <col min="15877" max="15877" width="6.875" style="391" customWidth="1"/>
    <col min="15878" max="15878" width="3.625" style="391" customWidth="1"/>
    <col min="15879" max="15879" width="21.875" style="391" customWidth="1"/>
    <col min="15880" max="15880" width="19" style="391" customWidth="1"/>
    <col min="15881" max="15881" width="10.125" style="391" customWidth="1"/>
    <col min="15882" max="15886" width="14.625" style="391" customWidth="1"/>
    <col min="15887" max="15887" width="22.75" style="391" customWidth="1"/>
    <col min="15888" max="15896" width="0" style="391" hidden="1" customWidth="1"/>
    <col min="15897" max="16128" width="9" style="391"/>
    <col min="16129" max="16129" width="4.125" style="391" customWidth="1"/>
    <col min="16130" max="16131" width="5.625" style="391" customWidth="1"/>
    <col min="16132" max="16132" width="4.625" style="391" customWidth="1"/>
    <col min="16133" max="16133" width="6.875" style="391" customWidth="1"/>
    <col min="16134" max="16134" width="3.625" style="391" customWidth="1"/>
    <col min="16135" max="16135" width="21.875" style="391" customWidth="1"/>
    <col min="16136" max="16136" width="19" style="391" customWidth="1"/>
    <col min="16137" max="16137" width="10.125" style="391" customWidth="1"/>
    <col min="16138" max="16142" width="14.625" style="391" customWidth="1"/>
    <col min="16143" max="16143" width="22.75" style="391" customWidth="1"/>
    <col min="16144" max="16152" width="0" style="391" hidden="1" customWidth="1"/>
    <col min="16153" max="16384" width="9" style="391"/>
  </cols>
  <sheetData>
    <row r="1" spans="1:24" ht="24.95" customHeight="1" thickBot="1">
      <c r="A1" s="190" t="s">
        <v>4481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668" t="s">
        <v>4697</v>
      </c>
      <c r="P1" s="390"/>
    </row>
    <row r="2" spans="1:24" ht="42.75" customHeight="1" thickBot="1">
      <c r="A2" s="392" t="s">
        <v>4482</v>
      </c>
      <c r="B2" s="393"/>
      <c r="C2" s="393"/>
      <c r="D2" s="393"/>
      <c r="E2" s="393"/>
      <c r="F2" s="393"/>
      <c r="G2" s="393"/>
      <c r="H2" s="393"/>
      <c r="I2" s="394" t="s">
        <v>4483</v>
      </c>
      <c r="J2" s="395">
        <v>25570</v>
      </c>
      <c r="K2" s="396" t="s">
        <v>4698</v>
      </c>
      <c r="L2" s="198" t="s">
        <v>4484</v>
      </c>
      <c r="M2" s="199" t="s">
        <v>4485</v>
      </c>
      <c r="N2" s="200" t="s">
        <v>4486</v>
      </c>
      <c r="O2" s="668"/>
      <c r="P2" s="397"/>
      <c r="Q2" s="398" t="s">
        <v>4487</v>
      </c>
      <c r="R2" s="399" t="s">
        <v>4488</v>
      </c>
      <c r="S2" s="400" t="s">
        <v>4489</v>
      </c>
    </row>
    <row r="3" spans="1:24" ht="6.95" customHeight="1" thickBot="1">
      <c r="A3" s="389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668"/>
      <c r="P3" s="402"/>
      <c r="Q3" s="403"/>
      <c r="R3" s="403"/>
      <c r="S3" s="403"/>
    </row>
    <row r="4" spans="1:24" ht="27" customHeight="1" thickBot="1">
      <c r="A4" s="669" t="s">
        <v>4490</v>
      </c>
      <c r="B4" s="670"/>
      <c r="C4" s="670"/>
      <c r="D4" s="670"/>
      <c r="E4" s="670"/>
      <c r="F4" s="670"/>
      <c r="G4" s="671"/>
      <c r="H4" s="675" t="s">
        <v>4491</v>
      </c>
      <c r="I4" s="546" t="s">
        <v>4492</v>
      </c>
      <c r="J4" s="560">
        <v>41858</v>
      </c>
      <c r="K4" s="404">
        <v>42220</v>
      </c>
      <c r="L4" s="404">
        <v>42587</v>
      </c>
      <c r="M4" s="404">
        <v>42967</v>
      </c>
      <c r="N4" s="405">
        <v>43333</v>
      </c>
      <c r="O4" s="406" t="s">
        <v>4699</v>
      </c>
      <c r="P4" s="407"/>
      <c r="Q4" s="408" t="s">
        <v>4494</v>
      </c>
      <c r="R4" s="409" t="s">
        <v>4494</v>
      </c>
      <c r="S4" s="410" t="s">
        <v>4494</v>
      </c>
    </row>
    <row r="5" spans="1:24" ht="39" customHeight="1" thickBot="1">
      <c r="A5" s="672"/>
      <c r="B5" s="673"/>
      <c r="C5" s="673"/>
      <c r="D5" s="673"/>
      <c r="E5" s="673"/>
      <c r="F5" s="673"/>
      <c r="G5" s="674"/>
      <c r="H5" s="676"/>
      <c r="I5" s="547" t="s">
        <v>4495</v>
      </c>
      <c r="J5" s="561">
        <f>IF(J4&gt;1,DATEDIF($J$2,J4,"y"),"")</f>
        <v>44</v>
      </c>
      <c r="K5" s="411">
        <f>IF(K4&gt;1,DATEDIF($J$2,K4,"y"),"")</f>
        <v>45</v>
      </c>
      <c r="L5" s="411">
        <f>IF(L4&gt;1,DATEDIF($J$2,L4,"y"),"")</f>
        <v>46</v>
      </c>
      <c r="M5" s="411">
        <f>IF(M4&gt;1,DATEDIF($J$2,M4,"y"),"")</f>
        <v>47</v>
      </c>
      <c r="N5" s="412">
        <f>IF(N4&gt;1,DATEDIF($J$2,N4,"y"),"")</f>
        <v>48</v>
      </c>
      <c r="O5" s="413" t="s">
        <v>4700</v>
      </c>
      <c r="P5" s="414"/>
      <c r="Q5" s="415" t="s">
        <v>4494</v>
      </c>
      <c r="R5" s="416" t="s">
        <v>4494</v>
      </c>
      <c r="S5" s="417" t="s">
        <v>4494</v>
      </c>
    </row>
    <row r="6" spans="1:24" ht="33" customHeight="1">
      <c r="A6" s="677" t="s">
        <v>4701</v>
      </c>
      <c r="B6" s="680" t="s">
        <v>4498</v>
      </c>
      <c r="C6" s="681"/>
      <c r="D6" s="682" t="s">
        <v>4499</v>
      </c>
      <c r="E6" s="682"/>
      <c r="F6" s="682"/>
      <c r="G6" s="633"/>
      <c r="H6" s="418"/>
      <c r="I6" s="548" t="s">
        <v>4500</v>
      </c>
      <c r="J6" s="562">
        <v>169</v>
      </c>
      <c r="K6" s="419">
        <v>169.3</v>
      </c>
      <c r="L6" s="419">
        <v>168.8</v>
      </c>
      <c r="M6" s="419">
        <v>168</v>
      </c>
      <c r="N6" s="420">
        <v>167.5</v>
      </c>
      <c r="O6" s="406" t="s">
        <v>4699</v>
      </c>
      <c r="P6" s="407"/>
      <c r="Q6" s="421" t="s">
        <v>4494</v>
      </c>
      <c r="R6" s="422" t="s">
        <v>4494</v>
      </c>
      <c r="S6" s="423" t="s">
        <v>4494</v>
      </c>
      <c r="T6" s="391" t="s">
        <v>4702</v>
      </c>
    </row>
    <row r="7" spans="1:24" ht="33" customHeight="1">
      <c r="A7" s="678"/>
      <c r="B7" s="680"/>
      <c r="C7" s="681"/>
      <c r="D7" s="683" t="s">
        <v>4503</v>
      </c>
      <c r="E7" s="659" t="s">
        <v>4504</v>
      </c>
      <c r="F7" s="664"/>
      <c r="G7" s="664"/>
      <c r="H7" s="424"/>
      <c r="I7" s="625" t="s">
        <v>4505</v>
      </c>
      <c r="J7" s="563">
        <v>58</v>
      </c>
      <c r="K7" s="425">
        <v>60</v>
      </c>
      <c r="L7" s="425">
        <v>63</v>
      </c>
      <c r="M7" s="425">
        <v>70.2</v>
      </c>
      <c r="N7" s="426">
        <v>70.400000000000006</v>
      </c>
      <c r="O7" s="406" t="s">
        <v>4699</v>
      </c>
      <c r="P7" s="407"/>
      <c r="Q7" s="427" t="s">
        <v>4494</v>
      </c>
      <c r="R7" s="428" t="s">
        <v>4494</v>
      </c>
      <c r="S7" s="429" t="s">
        <v>4494</v>
      </c>
    </row>
    <row r="8" spans="1:24" ht="33" customHeight="1">
      <c r="A8" s="678"/>
      <c r="B8" s="680"/>
      <c r="C8" s="681"/>
      <c r="D8" s="684"/>
      <c r="E8" s="661" t="s">
        <v>4508</v>
      </c>
      <c r="F8" s="665"/>
      <c r="G8" s="665"/>
      <c r="H8" s="430" t="s">
        <v>4703</v>
      </c>
      <c r="I8" s="626"/>
      <c r="J8" s="564">
        <f>IF(J6&gt;1,22*(J6/100)^2,"")</f>
        <v>62.834199999999996</v>
      </c>
      <c r="K8" s="431">
        <f>IF(K6&gt;1,22*(K6/100)^2,"")</f>
        <v>63.057478000000003</v>
      </c>
      <c r="L8" s="431">
        <f>IF(L6&gt;1,22*(L6/100)^2,"")</f>
        <v>62.685568000000018</v>
      </c>
      <c r="M8" s="431">
        <f>IF(M6&gt;1,22*(M6/100)^2,"")</f>
        <v>62.09279999999999</v>
      </c>
      <c r="N8" s="432">
        <f>IF(N6&gt;1,22*(N6/100)^2,"")</f>
        <v>61.723750000000003</v>
      </c>
      <c r="O8" s="413" t="s">
        <v>4700</v>
      </c>
      <c r="P8" s="414"/>
      <c r="Q8" s="427" t="s">
        <v>4494</v>
      </c>
      <c r="R8" s="428" t="s">
        <v>4494</v>
      </c>
      <c r="S8" s="429" t="s">
        <v>4494</v>
      </c>
    </row>
    <row r="9" spans="1:24" ht="33" customHeight="1">
      <c r="A9" s="678"/>
      <c r="B9" s="680"/>
      <c r="C9" s="681"/>
      <c r="D9" s="684"/>
      <c r="E9" s="659" t="s">
        <v>4704</v>
      </c>
      <c r="F9" s="664"/>
      <c r="G9" s="664"/>
      <c r="H9" s="433"/>
      <c r="I9" s="549" t="s">
        <v>4505</v>
      </c>
      <c r="J9" s="563">
        <v>64</v>
      </c>
      <c r="K9" s="425">
        <v>64</v>
      </c>
      <c r="L9" s="425">
        <v>64</v>
      </c>
      <c r="M9" s="425">
        <v>64</v>
      </c>
      <c r="N9" s="426">
        <v>60</v>
      </c>
      <c r="O9" s="406" t="s">
        <v>4699</v>
      </c>
      <c r="P9" s="407"/>
      <c r="Q9" s="427" t="s">
        <v>4494</v>
      </c>
      <c r="R9" s="428" t="s">
        <v>4494</v>
      </c>
      <c r="S9" s="429" t="s">
        <v>4494</v>
      </c>
    </row>
    <row r="10" spans="1:24" ht="33" customHeight="1">
      <c r="A10" s="678"/>
      <c r="B10" s="680"/>
      <c r="C10" s="681"/>
      <c r="D10" s="685"/>
      <c r="E10" s="661" t="s">
        <v>4512</v>
      </c>
      <c r="F10" s="665"/>
      <c r="G10" s="665"/>
      <c r="H10" s="434" t="s">
        <v>4705</v>
      </c>
      <c r="I10" s="550" t="s">
        <v>4706</v>
      </c>
      <c r="J10" s="565">
        <f>IF(ISERROR(IF(ISERROR(J7/J9),"",J7/J9)-1),"",IF(ISERROR(J7/J9),"",J7/J9)-1)</f>
        <v>-9.375E-2</v>
      </c>
      <c r="K10" s="435">
        <f>IF(ISERROR(IF(ISERROR(K7/K9),"",K7/K9)-1),"",IF(ISERROR(K7/K9),"",K7/K9)-1)</f>
        <v>-6.25E-2</v>
      </c>
      <c r="L10" s="435">
        <f>IF(ISERROR(IF(ISERROR(L7/L9),"",L7/L9)-1),"",IF(ISERROR(L7/L9),"",L7/L9)-1)</f>
        <v>-1.5625E-2</v>
      </c>
      <c r="M10" s="435">
        <f>IF(ISERROR(IF(ISERROR(M7/M9),"",M7/M9)-1),"",IF(ISERROR(M7/M9),"",M7/M9)-1)</f>
        <v>9.6875000000000044E-2</v>
      </c>
      <c r="N10" s="435">
        <f>IF(ISERROR(IF(ISERROR(N7/N9),"",N7/N9)-1),"",IF(ISERROR(N7/N9),"",N7/N9)-1)</f>
        <v>0.17333333333333334</v>
      </c>
      <c r="O10" s="413" t="s">
        <v>4700</v>
      </c>
      <c r="P10" s="414"/>
      <c r="Q10" s="427" t="s">
        <v>4494</v>
      </c>
      <c r="R10" s="428" t="s">
        <v>4494</v>
      </c>
      <c r="S10" s="429" t="s">
        <v>4494</v>
      </c>
      <c r="T10" s="391" t="s">
        <v>4516</v>
      </c>
      <c r="X10" s="436"/>
    </row>
    <row r="11" spans="1:24" ht="33" customHeight="1">
      <c r="A11" s="678"/>
      <c r="B11" s="680"/>
      <c r="C11" s="681"/>
      <c r="D11" s="662" t="s">
        <v>4707</v>
      </c>
      <c r="E11" s="662"/>
      <c r="F11" s="662"/>
      <c r="G11" s="663"/>
      <c r="H11" s="437" t="s">
        <v>4708</v>
      </c>
      <c r="I11" s="551"/>
      <c r="J11" s="566">
        <f>IF(J7&gt;1,+J7/(J6/100)^2,"")</f>
        <v>20.307412205454995</v>
      </c>
      <c r="K11" s="438">
        <f>IF(K7&gt;1,+K7/(K6/100)^2,"")</f>
        <v>20.933282488716088</v>
      </c>
      <c r="L11" s="438">
        <f>IF(L7&gt;1,+L7/(L6/100)^2,"")</f>
        <v>22.110352417960058</v>
      </c>
      <c r="M11" s="438">
        <f>IF(M7&gt;1,+M7/(M6/100)^2,"")</f>
        <v>24.872448979591841</v>
      </c>
      <c r="N11" s="439">
        <f>IF(N7&gt;1,+N7/(N6/100)^2,"")</f>
        <v>25.092448206727557</v>
      </c>
      <c r="O11" s="413" t="s">
        <v>4700</v>
      </c>
      <c r="P11" s="414"/>
      <c r="Q11" s="427" t="s">
        <v>4709</v>
      </c>
      <c r="R11" s="440" t="s">
        <v>4710</v>
      </c>
      <c r="S11" s="429" t="s">
        <v>4494</v>
      </c>
      <c r="X11" s="441"/>
    </row>
    <row r="12" spans="1:24" ht="33" customHeight="1">
      <c r="A12" s="678"/>
      <c r="B12" s="680"/>
      <c r="C12" s="681"/>
      <c r="D12" s="662" t="s">
        <v>4521</v>
      </c>
      <c r="E12" s="662"/>
      <c r="F12" s="662"/>
      <c r="G12" s="442" t="s">
        <v>4522</v>
      </c>
      <c r="H12" s="443" t="s">
        <v>4711</v>
      </c>
      <c r="I12" s="625" t="s">
        <v>4500</v>
      </c>
      <c r="J12" s="563">
        <v>78</v>
      </c>
      <c r="K12" s="425">
        <v>84.9</v>
      </c>
      <c r="L12" s="425">
        <v>85</v>
      </c>
      <c r="M12" s="425">
        <v>88</v>
      </c>
      <c r="N12" s="426">
        <v>90</v>
      </c>
      <c r="O12" s="406" t="s">
        <v>4699</v>
      </c>
      <c r="P12" s="407"/>
      <c r="Q12" s="444" t="s">
        <v>4712</v>
      </c>
      <c r="R12" s="445" t="s">
        <v>4713</v>
      </c>
      <c r="S12" s="446" t="s">
        <v>4494</v>
      </c>
      <c r="T12" s="391" t="s">
        <v>4714</v>
      </c>
    </row>
    <row r="13" spans="1:24" ht="33" customHeight="1">
      <c r="A13" s="678"/>
      <c r="B13" s="603"/>
      <c r="C13" s="604"/>
      <c r="D13" s="662"/>
      <c r="E13" s="662"/>
      <c r="F13" s="662"/>
      <c r="G13" s="447" t="s">
        <v>4528</v>
      </c>
      <c r="H13" s="448" t="s">
        <v>4715</v>
      </c>
      <c r="I13" s="626"/>
      <c r="J13" s="562">
        <v>80.5</v>
      </c>
      <c r="K13" s="419">
        <v>89.9</v>
      </c>
      <c r="L13" s="419">
        <v>90</v>
      </c>
      <c r="M13" s="419">
        <v>93</v>
      </c>
      <c r="N13" s="420">
        <v>100</v>
      </c>
      <c r="O13" s="406" t="s">
        <v>4699</v>
      </c>
      <c r="P13" s="407"/>
      <c r="Q13" s="449" t="s">
        <v>4716</v>
      </c>
      <c r="R13" s="450" t="s">
        <v>4717</v>
      </c>
      <c r="S13" s="451" t="s">
        <v>4494</v>
      </c>
      <c r="U13" s="452"/>
    </row>
    <row r="14" spans="1:24" ht="33" customHeight="1">
      <c r="A14" s="678"/>
      <c r="B14" s="630" t="s">
        <v>4532</v>
      </c>
      <c r="C14" s="641" t="s">
        <v>4533</v>
      </c>
      <c r="D14" s="658" t="s">
        <v>4534</v>
      </c>
      <c r="E14" s="658"/>
      <c r="F14" s="658"/>
      <c r="G14" s="659"/>
      <c r="H14" s="443" t="s">
        <v>4718</v>
      </c>
      <c r="I14" s="549" t="s">
        <v>4719</v>
      </c>
      <c r="J14" s="567">
        <v>149</v>
      </c>
      <c r="K14" s="453">
        <v>150</v>
      </c>
      <c r="L14" s="453">
        <v>299</v>
      </c>
      <c r="M14" s="453">
        <v>300</v>
      </c>
      <c r="N14" s="454">
        <v>301</v>
      </c>
      <c r="O14" s="406" t="s">
        <v>4699</v>
      </c>
      <c r="P14" s="407"/>
      <c r="Q14" s="427" t="s">
        <v>4720</v>
      </c>
      <c r="R14" s="428" t="s">
        <v>4721</v>
      </c>
      <c r="S14" s="429" t="s">
        <v>4722</v>
      </c>
    </row>
    <row r="15" spans="1:24" ht="33" customHeight="1">
      <c r="A15" s="678"/>
      <c r="B15" s="630"/>
      <c r="C15" s="641"/>
      <c r="D15" s="666" t="s">
        <v>4723</v>
      </c>
      <c r="E15" s="666"/>
      <c r="F15" s="666"/>
      <c r="G15" s="667"/>
      <c r="H15" s="455" t="s">
        <v>4724</v>
      </c>
      <c r="I15" s="552" t="s">
        <v>4719</v>
      </c>
      <c r="J15" s="568">
        <v>40</v>
      </c>
      <c r="K15" s="456">
        <v>35</v>
      </c>
      <c r="L15" s="456">
        <v>39</v>
      </c>
      <c r="M15" s="456">
        <v>34</v>
      </c>
      <c r="N15" s="457">
        <v>33</v>
      </c>
      <c r="O15" s="406" t="s">
        <v>4699</v>
      </c>
      <c r="P15" s="407"/>
      <c r="Q15" s="427" t="s">
        <v>4725</v>
      </c>
      <c r="R15" s="428" t="s">
        <v>4726</v>
      </c>
      <c r="S15" s="429" t="s">
        <v>4727</v>
      </c>
    </row>
    <row r="16" spans="1:24" ht="33" customHeight="1">
      <c r="A16" s="678"/>
      <c r="B16" s="630"/>
      <c r="C16" s="641"/>
      <c r="D16" s="655" t="s">
        <v>4728</v>
      </c>
      <c r="E16" s="655"/>
      <c r="F16" s="655"/>
      <c r="G16" s="656"/>
      <c r="H16" s="455" t="s">
        <v>4729</v>
      </c>
      <c r="I16" s="552" t="s">
        <v>4730</v>
      </c>
      <c r="J16" s="568">
        <v>30</v>
      </c>
      <c r="K16" s="456">
        <v>31</v>
      </c>
      <c r="L16" s="456">
        <v>50</v>
      </c>
      <c r="M16" s="456">
        <v>51</v>
      </c>
      <c r="N16" s="457">
        <v>52</v>
      </c>
      <c r="O16" s="406" t="s">
        <v>4699</v>
      </c>
      <c r="P16" s="407"/>
      <c r="Q16" s="427" t="s">
        <v>4731</v>
      </c>
      <c r="R16" s="428" t="s">
        <v>4732</v>
      </c>
      <c r="S16" s="429" t="s">
        <v>4733</v>
      </c>
    </row>
    <row r="17" spans="1:24" ht="33" customHeight="1">
      <c r="A17" s="678"/>
      <c r="B17" s="630"/>
      <c r="C17" s="641"/>
      <c r="D17" s="655" t="s">
        <v>4734</v>
      </c>
      <c r="E17" s="655"/>
      <c r="F17" s="655"/>
      <c r="G17" s="656"/>
      <c r="H17" s="455" t="s">
        <v>4729</v>
      </c>
      <c r="I17" s="552" t="s">
        <v>4730</v>
      </c>
      <c r="J17" s="568">
        <v>30</v>
      </c>
      <c r="K17" s="456">
        <v>31</v>
      </c>
      <c r="L17" s="456">
        <v>50</v>
      </c>
      <c r="M17" s="456">
        <v>51</v>
      </c>
      <c r="N17" s="457">
        <v>52</v>
      </c>
      <c r="O17" s="406" t="s">
        <v>4699</v>
      </c>
      <c r="P17" s="407"/>
      <c r="Q17" s="427" t="s">
        <v>4731</v>
      </c>
      <c r="R17" s="428" t="s">
        <v>4732</v>
      </c>
      <c r="S17" s="429" t="s">
        <v>4733</v>
      </c>
    </row>
    <row r="18" spans="1:24" ht="33" customHeight="1">
      <c r="A18" s="678"/>
      <c r="B18" s="630"/>
      <c r="C18" s="641"/>
      <c r="D18" s="657" t="s">
        <v>4735</v>
      </c>
      <c r="E18" s="657"/>
      <c r="F18" s="657"/>
      <c r="G18" s="627"/>
      <c r="H18" s="434" t="s">
        <v>4736</v>
      </c>
      <c r="I18" s="550" t="s">
        <v>4730</v>
      </c>
      <c r="J18" s="569">
        <v>50</v>
      </c>
      <c r="K18" s="458">
        <v>51</v>
      </c>
      <c r="L18" s="458">
        <v>100</v>
      </c>
      <c r="M18" s="458">
        <v>101</v>
      </c>
      <c r="N18" s="459">
        <v>102</v>
      </c>
      <c r="O18" s="406" t="s">
        <v>4699</v>
      </c>
      <c r="P18" s="407"/>
      <c r="Q18" s="427" t="s">
        <v>4737</v>
      </c>
      <c r="R18" s="428" t="s">
        <v>4738</v>
      </c>
      <c r="S18" s="429" t="s">
        <v>4739</v>
      </c>
    </row>
    <row r="19" spans="1:24" ht="33" customHeight="1">
      <c r="A19" s="678"/>
      <c r="B19" s="630"/>
      <c r="C19" s="641" t="s">
        <v>4561</v>
      </c>
      <c r="D19" s="630" t="s">
        <v>4562</v>
      </c>
      <c r="E19" s="658" t="s">
        <v>4563</v>
      </c>
      <c r="F19" s="658"/>
      <c r="G19" s="659"/>
      <c r="H19" s="443" t="s">
        <v>4740</v>
      </c>
      <c r="I19" s="625" t="s">
        <v>4741</v>
      </c>
      <c r="J19" s="567">
        <v>129</v>
      </c>
      <c r="K19" s="453">
        <v>130</v>
      </c>
      <c r="L19" s="453">
        <v>139</v>
      </c>
      <c r="M19" s="453">
        <v>140</v>
      </c>
      <c r="N19" s="454">
        <v>141</v>
      </c>
      <c r="O19" s="406" t="s">
        <v>4699</v>
      </c>
      <c r="P19" s="407"/>
      <c r="Q19" s="427" t="s">
        <v>4742</v>
      </c>
      <c r="R19" s="428" t="s">
        <v>4743</v>
      </c>
      <c r="S19" s="429" t="s">
        <v>4744</v>
      </c>
    </row>
    <row r="20" spans="1:24" ht="33" customHeight="1">
      <c r="A20" s="678"/>
      <c r="B20" s="630"/>
      <c r="C20" s="641"/>
      <c r="D20" s="630"/>
      <c r="E20" s="660" t="s">
        <v>4569</v>
      </c>
      <c r="F20" s="660"/>
      <c r="G20" s="661"/>
      <c r="H20" s="434" t="s">
        <v>4745</v>
      </c>
      <c r="I20" s="626"/>
      <c r="J20" s="569">
        <v>84</v>
      </c>
      <c r="K20" s="458">
        <v>85</v>
      </c>
      <c r="L20" s="458">
        <v>89</v>
      </c>
      <c r="M20" s="458">
        <v>90</v>
      </c>
      <c r="N20" s="459">
        <v>91</v>
      </c>
      <c r="O20" s="406" t="s">
        <v>4699</v>
      </c>
      <c r="P20" s="407"/>
      <c r="Q20" s="427" t="s">
        <v>4746</v>
      </c>
      <c r="R20" s="428" t="s">
        <v>4747</v>
      </c>
      <c r="S20" s="429" t="s">
        <v>4748</v>
      </c>
    </row>
    <row r="21" spans="1:24" ht="33" customHeight="1">
      <c r="A21" s="678"/>
      <c r="B21" s="630"/>
      <c r="C21" s="641"/>
      <c r="D21" s="662" t="s">
        <v>4574</v>
      </c>
      <c r="E21" s="662"/>
      <c r="F21" s="662"/>
      <c r="G21" s="663"/>
      <c r="H21" s="437" t="s">
        <v>4749</v>
      </c>
      <c r="I21" s="553" t="s">
        <v>4719</v>
      </c>
      <c r="J21" s="570">
        <v>6.9</v>
      </c>
      <c r="K21" s="460">
        <v>7</v>
      </c>
      <c r="L21" s="460">
        <v>7.9</v>
      </c>
      <c r="M21" s="460">
        <v>8</v>
      </c>
      <c r="N21" s="461">
        <v>8.1</v>
      </c>
      <c r="O21" s="406" t="s">
        <v>4699</v>
      </c>
      <c r="P21" s="407"/>
      <c r="Q21" s="427" t="s">
        <v>4750</v>
      </c>
      <c r="R21" s="428" t="s">
        <v>4751</v>
      </c>
      <c r="S21" s="462" t="s">
        <v>4752</v>
      </c>
    </row>
    <row r="22" spans="1:24" ht="51" customHeight="1">
      <c r="A22" s="678"/>
      <c r="B22" s="630"/>
      <c r="C22" s="641" t="s">
        <v>4753</v>
      </c>
      <c r="D22" s="642" t="s">
        <v>4754</v>
      </c>
      <c r="E22" s="644" t="s">
        <v>4581</v>
      </c>
      <c r="F22" s="645"/>
      <c r="G22" s="646"/>
      <c r="H22" s="443" t="s">
        <v>4755</v>
      </c>
      <c r="I22" s="549" t="s">
        <v>4719</v>
      </c>
      <c r="J22" s="571">
        <v>99</v>
      </c>
      <c r="K22" s="463">
        <v>100</v>
      </c>
      <c r="L22" s="463">
        <v>125</v>
      </c>
      <c r="M22" s="463">
        <v>126</v>
      </c>
      <c r="N22" s="464">
        <v>127</v>
      </c>
      <c r="O22" s="406" t="s">
        <v>4699</v>
      </c>
      <c r="P22" s="407"/>
      <c r="Q22" s="465" t="s">
        <v>4756</v>
      </c>
      <c r="R22" s="445" t="s">
        <v>4757</v>
      </c>
      <c r="S22" s="446" t="s">
        <v>4758</v>
      </c>
    </row>
    <row r="23" spans="1:24" ht="33" customHeight="1">
      <c r="A23" s="678"/>
      <c r="B23" s="630"/>
      <c r="C23" s="641"/>
      <c r="D23" s="643"/>
      <c r="E23" s="647" t="s">
        <v>4586</v>
      </c>
      <c r="F23" s="648"/>
      <c r="G23" s="649"/>
      <c r="H23" s="434" t="s">
        <v>4759</v>
      </c>
      <c r="I23" s="550" t="s">
        <v>4719</v>
      </c>
      <c r="J23" s="569">
        <v>139</v>
      </c>
      <c r="K23" s="458">
        <v>140</v>
      </c>
      <c r="L23" s="458">
        <v>199</v>
      </c>
      <c r="M23" s="458">
        <v>200</v>
      </c>
      <c r="N23" s="459">
        <v>201</v>
      </c>
      <c r="O23" s="406" t="s">
        <v>4699</v>
      </c>
      <c r="P23" s="407"/>
      <c r="Q23" s="466" t="s">
        <v>4759</v>
      </c>
      <c r="R23" s="450" t="s">
        <v>4760</v>
      </c>
      <c r="S23" s="451" t="s">
        <v>4761</v>
      </c>
    </row>
    <row r="24" spans="1:24" ht="33" customHeight="1">
      <c r="A24" s="678"/>
      <c r="B24" s="630"/>
      <c r="C24" s="641"/>
      <c r="D24" s="650" t="s">
        <v>4762</v>
      </c>
      <c r="E24" s="651"/>
      <c r="F24" s="636" t="s">
        <v>4763</v>
      </c>
      <c r="G24" s="654"/>
      <c r="H24" s="443" t="s">
        <v>4764</v>
      </c>
      <c r="I24" s="625" t="s">
        <v>4765</v>
      </c>
      <c r="J24" s="563">
        <v>5.5</v>
      </c>
      <c r="K24" s="425">
        <v>5.6</v>
      </c>
      <c r="L24" s="425">
        <v>6.4</v>
      </c>
      <c r="M24" s="425">
        <v>6.5</v>
      </c>
      <c r="N24" s="426">
        <v>6.6</v>
      </c>
      <c r="O24" s="406" t="s">
        <v>4699</v>
      </c>
      <c r="P24" s="407"/>
      <c r="Q24" s="467" t="s">
        <v>4766</v>
      </c>
      <c r="R24" s="468" t="s">
        <v>4767</v>
      </c>
      <c r="S24" s="469" t="s">
        <v>4768</v>
      </c>
    </row>
    <row r="25" spans="1:24" ht="33" customHeight="1">
      <c r="A25" s="678"/>
      <c r="B25" s="630"/>
      <c r="C25" s="641"/>
      <c r="D25" s="652"/>
      <c r="E25" s="653"/>
      <c r="F25" s="627" t="s">
        <v>4769</v>
      </c>
      <c r="G25" s="628"/>
      <c r="H25" s="434" t="s">
        <v>4770</v>
      </c>
      <c r="I25" s="626"/>
      <c r="J25" s="564">
        <v>5.0999999999999996</v>
      </c>
      <c r="K25" s="431">
        <v>5.2</v>
      </c>
      <c r="L25" s="431">
        <v>6</v>
      </c>
      <c r="M25" s="431">
        <v>6.1</v>
      </c>
      <c r="N25" s="432">
        <v>6.2</v>
      </c>
      <c r="O25" s="406" t="s">
        <v>4699</v>
      </c>
      <c r="P25" s="407"/>
      <c r="Q25" s="470" t="s">
        <v>4771</v>
      </c>
      <c r="R25" s="471" t="s">
        <v>4772</v>
      </c>
      <c r="S25" s="472" t="s">
        <v>4773</v>
      </c>
      <c r="U25" s="473" t="s">
        <v>4774</v>
      </c>
      <c r="V25" s="629" t="s">
        <v>4775</v>
      </c>
      <c r="W25" s="629"/>
      <c r="X25" s="473" t="s">
        <v>4776</v>
      </c>
    </row>
    <row r="26" spans="1:24" ht="33" customHeight="1">
      <c r="A26" s="678"/>
      <c r="B26" s="630"/>
      <c r="C26" s="641"/>
      <c r="D26" s="620" t="s">
        <v>4596</v>
      </c>
      <c r="E26" s="620"/>
      <c r="F26" s="620"/>
      <c r="G26" s="621"/>
      <c r="H26" s="474" t="s">
        <v>4777</v>
      </c>
      <c r="I26" s="554" t="s">
        <v>4598</v>
      </c>
      <c r="J26" s="572" t="s">
        <v>4778</v>
      </c>
      <c r="K26" s="475" t="s">
        <v>4779</v>
      </c>
      <c r="L26" s="475" t="s">
        <v>4780</v>
      </c>
      <c r="M26" s="475" t="s">
        <v>4781</v>
      </c>
      <c r="N26" s="476" t="s">
        <v>4782</v>
      </c>
      <c r="O26" s="413" t="s">
        <v>4783</v>
      </c>
      <c r="P26" s="414"/>
      <c r="Q26" s="427" t="s">
        <v>4777</v>
      </c>
      <c r="R26" s="477"/>
      <c r="S26" s="429" t="s">
        <v>4784</v>
      </c>
      <c r="T26" s="478" t="s">
        <v>4777</v>
      </c>
      <c r="U26" s="479">
        <v>0</v>
      </c>
      <c r="V26" s="479" t="s">
        <v>4785</v>
      </c>
      <c r="W26" s="479" t="s">
        <v>4786</v>
      </c>
      <c r="X26" s="479" t="s">
        <v>4602</v>
      </c>
    </row>
    <row r="27" spans="1:24" ht="33" customHeight="1">
      <c r="A27" s="678"/>
      <c r="B27" s="630"/>
      <c r="C27" s="630" t="s">
        <v>4603</v>
      </c>
      <c r="D27" s="631" t="s">
        <v>4604</v>
      </c>
      <c r="E27" s="632"/>
      <c r="F27" s="632"/>
      <c r="G27" s="442" t="s">
        <v>4522</v>
      </c>
      <c r="H27" s="443" t="s">
        <v>4787</v>
      </c>
      <c r="I27" s="625" t="s">
        <v>4719</v>
      </c>
      <c r="J27" s="573">
        <v>1.19</v>
      </c>
      <c r="K27" s="480">
        <v>1.2</v>
      </c>
      <c r="L27" s="480">
        <v>1.3</v>
      </c>
      <c r="M27" s="480">
        <v>1.4</v>
      </c>
      <c r="N27" s="481">
        <v>1.5</v>
      </c>
      <c r="O27" s="406" t="s">
        <v>4699</v>
      </c>
      <c r="P27" s="407"/>
      <c r="Q27" s="444" t="s">
        <v>4788</v>
      </c>
      <c r="R27" s="482" t="s">
        <v>4789</v>
      </c>
      <c r="S27" s="446" t="s">
        <v>4790</v>
      </c>
      <c r="T27" s="478" t="s">
        <v>4791</v>
      </c>
      <c r="U27" s="479" t="s">
        <v>4792</v>
      </c>
      <c r="V27" s="479" t="s">
        <v>4793</v>
      </c>
      <c r="W27" s="479" t="s">
        <v>4794</v>
      </c>
      <c r="X27" s="479" t="s">
        <v>4613</v>
      </c>
    </row>
    <row r="28" spans="1:24" ht="33" customHeight="1">
      <c r="A28" s="678"/>
      <c r="B28" s="630"/>
      <c r="C28" s="630"/>
      <c r="D28" s="633"/>
      <c r="E28" s="634"/>
      <c r="F28" s="634"/>
      <c r="G28" s="447" t="s">
        <v>4528</v>
      </c>
      <c r="H28" s="434" t="s">
        <v>4795</v>
      </c>
      <c r="I28" s="626"/>
      <c r="J28" s="574">
        <v>0.8</v>
      </c>
      <c r="K28" s="483">
        <v>0.99</v>
      </c>
      <c r="L28" s="483">
        <v>1</v>
      </c>
      <c r="M28" s="483">
        <v>1.1000000000000001</v>
      </c>
      <c r="N28" s="484">
        <v>1.2</v>
      </c>
      <c r="O28" s="406" t="s">
        <v>4699</v>
      </c>
      <c r="P28" s="407"/>
      <c r="Q28" s="449" t="s">
        <v>4796</v>
      </c>
      <c r="R28" s="485">
        <v>1</v>
      </c>
      <c r="S28" s="486" t="s">
        <v>4797</v>
      </c>
      <c r="T28" s="478" t="s">
        <v>4798</v>
      </c>
      <c r="U28" s="479" t="s">
        <v>4799</v>
      </c>
      <c r="V28" s="479" t="s">
        <v>4800</v>
      </c>
      <c r="W28" s="479" t="s">
        <v>4801</v>
      </c>
      <c r="X28" s="479" t="s">
        <v>4621</v>
      </c>
    </row>
    <row r="29" spans="1:24" ht="33" customHeight="1">
      <c r="A29" s="678"/>
      <c r="B29" s="630"/>
      <c r="C29" s="630"/>
      <c r="D29" s="635" t="s">
        <v>4622</v>
      </c>
      <c r="E29" s="635"/>
      <c r="F29" s="635"/>
      <c r="G29" s="636"/>
      <c r="H29" s="443" t="s">
        <v>4802</v>
      </c>
      <c r="I29" s="555"/>
      <c r="J29" s="567">
        <v>60</v>
      </c>
      <c r="K29" s="453">
        <v>59</v>
      </c>
      <c r="L29" s="453">
        <v>51</v>
      </c>
      <c r="M29" s="453">
        <v>50</v>
      </c>
      <c r="N29" s="454">
        <v>49</v>
      </c>
      <c r="O29" s="406" t="s">
        <v>4699</v>
      </c>
      <c r="P29" s="407"/>
      <c r="Q29" s="487" t="s">
        <v>4803</v>
      </c>
      <c r="R29" s="488" t="s">
        <v>4804</v>
      </c>
      <c r="S29" s="429" t="s">
        <v>4737</v>
      </c>
      <c r="T29" s="478" t="s">
        <v>4805</v>
      </c>
      <c r="U29" s="479" t="s">
        <v>4806</v>
      </c>
      <c r="V29" s="479" t="s">
        <v>4807</v>
      </c>
      <c r="W29" s="479" t="s">
        <v>4808</v>
      </c>
      <c r="X29" s="479"/>
    </row>
    <row r="30" spans="1:24" ht="33" customHeight="1">
      <c r="A30" s="678"/>
      <c r="B30" s="630"/>
      <c r="C30" s="630"/>
      <c r="D30" s="637" t="s">
        <v>4631</v>
      </c>
      <c r="E30" s="637"/>
      <c r="F30" s="637"/>
      <c r="G30" s="638"/>
      <c r="H30" s="489" t="s">
        <v>4809</v>
      </c>
      <c r="I30" s="556" t="s">
        <v>4598</v>
      </c>
      <c r="J30" s="575" t="s">
        <v>4778</v>
      </c>
      <c r="K30" s="490" t="s">
        <v>4779</v>
      </c>
      <c r="L30" s="490" t="s">
        <v>4780</v>
      </c>
      <c r="M30" s="490" t="s">
        <v>4781</v>
      </c>
      <c r="N30" s="491" t="s">
        <v>4782</v>
      </c>
      <c r="O30" s="413" t="s">
        <v>4783</v>
      </c>
      <c r="P30" s="414"/>
      <c r="Q30" s="427" t="s">
        <v>4810</v>
      </c>
      <c r="R30" s="492"/>
      <c r="S30" s="429" t="s">
        <v>4811</v>
      </c>
      <c r="T30" s="478" t="s">
        <v>4812</v>
      </c>
      <c r="U30" s="479" t="s">
        <v>4813</v>
      </c>
      <c r="V30" s="479" t="s">
        <v>4814</v>
      </c>
      <c r="W30" s="479" t="s">
        <v>4815</v>
      </c>
    </row>
    <row r="31" spans="1:24" ht="33" customHeight="1">
      <c r="A31" s="678"/>
      <c r="B31" s="630"/>
      <c r="C31" s="630"/>
      <c r="D31" s="639" t="s">
        <v>4639</v>
      </c>
      <c r="E31" s="639"/>
      <c r="F31" s="639"/>
      <c r="G31" s="640"/>
      <c r="H31" s="493" t="s">
        <v>4809</v>
      </c>
      <c r="I31" s="557" t="s">
        <v>4598</v>
      </c>
      <c r="J31" s="576" t="s">
        <v>4778</v>
      </c>
      <c r="K31" s="494" t="s">
        <v>4779</v>
      </c>
      <c r="L31" s="494" t="s">
        <v>4780</v>
      </c>
      <c r="M31" s="494" t="s">
        <v>4781</v>
      </c>
      <c r="N31" s="495" t="s">
        <v>4782</v>
      </c>
      <c r="O31" s="413" t="s">
        <v>4783</v>
      </c>
      <c r="P31" s="414"/>
      <c r="Q31" s="427" t="s">
        <v>4810</v>
      </c>
      <c r="R31" s="492"/>
      <c r="S31" s="429" t="s">
        <v>4811</v>
      </c>
      <c r="T31" s="478"/>
      <c r="U31" s="479"/>
      <c r="V31" s="479"/>
      <c r="W31" s="479"/>
    </row>
    <row r="32" spans="1:24" ht="33" customHeight="1">
      <c r="A32" s="678"/>
      <c r="B32" s="607" t="s">
        <v>4642</v>
      </c>
      <c r="C32" s="608"/>
      <c r="D32" s="611" t="s">
        <v>4816</v>
      </c>
      <c r="E32" s="611"/>
      <c r="F32" s="611"/>
      <c r="G32" s="612"/>
      <c r="H32" s="437" t="s">
        <v>4817</v>
      </c>
      <c r="I32" s="553" t="s">
        <v>4719</v>
      </c>
      <c r="J32" s="577">
        <v>119</v>
      </c>
      <c r="K32" s="496">
        <v>120</v>
      </c>
      <c r="L32" s="496">
        <v>139</v>
      </c>
      <c r="M32" s="496">
        <v>140</v>
      </c>
      <c r="N32" s="497">
        <v>141</v>
      </c>
      <c r="O32" s="406" t="s">
        <v>4699</v>
      </c>
      <c r="P32" s="407"/>
      <c r="Q32" s="427" t="s">
        <v>4818</v>
      </c>
      <c r="R32" s="428" t="s">
        <v>4819</v>
      </c>
      <c r="S32" s="429" t="s">
        <v>4744</v>
      </c>
    </row>
    <row r="33" spans="1:19" ht="33" customHeight="1">
      <c r="A33" s="679"/>
      <c r="B33" s="609"/>
      <c r="C33" s="610"/>
      <c r="D33" s="613" t="s">
        <v>4820</v>
      </c>
      <c r="E33" s="613"/>
      <c r="F33" s="613"/>
      <c r="G33" s="614"/>
      <c r="H33" s="252" t="s">
        <v>4821</v>
      </c>
      <c r="I33" s="558" t="s">
        <v>4719</v>
      </c>
      <c r="J33" s="337">
        <v>148</v>
      </c>
      <c r="K33" s="335">
        <v>150</v>
      </c>
      <c r="L33" s="335">
        <v>170</v>
      </c>
      <c r="M33" s="335">
        <v>172</v>
      </c>
      <c r="N33" s="336">
        <v>168</v>
      </c>
      <c r="O33" s="406"/>
      <c r="P33" s="407"/>
      <c r="Q33" s="427"/>
      <c r="R33" s="498"/>
      <c r="S33" s="499"/>
    </row>
    <row r="34" spans="1:19" ht="33" customHeight="1">
      <c r="A34" s="615" t="s">
        <v>4650</v>
      </c>
      <c r="B34" s="617" t="s">
        <v>4651</v>
      </c>
      <c r="C34" s="500" t="s">
        <v>4652</v>
      </c>
      <c r="D34" s="620" t="s">
        <v>4653</v>
      </c>
      <c r="E34" s="620"/>
      <c r="F34" s="620"/>
      <c r="G34" s="621"/>
      <c r="H34" s="501" t="s">
        <v>4654</v>
      </c>
      <c r="I34" s="554" t="s">
        <v>4598</v>
      </c>
      <c r="J34" s="578" t="s">
        <v>4602</v>
      </c>
      <c r="K34" s="502" t="s">
        <v>4613</v>
      </c>
      <c r="L34" s="502" t="s">
        <v>4621</v>
      </c>
      <c r="M34" s="502" t="s">
        <v>4621</v>
      </c>
      <c r="N34" s="503" t="s">
        <v>4621</v>
      </c>
      <c r="O34" s="413" t="s">
        <v>4783</v>
      </c>
      <c r="P34" s="414"/>
      <c r="Q34" s="504" t="s">
        <v>4602</v>
      </c>
      <c r="R34" s="584" t="s">
        <v>4655</v>
      </c>
      <c r="S34" s="585"/>
    </row>
    <row r="35" spans="1:19" ht="33" customHeight="1">
      <c r="A35" s="615"/>
      <c r="B35" s="618"/>
      <c r="C35" s="586" t="s">
        <v>4656</v>
      </c>
      <c r="D35" s="589" t="s">
        <v>4657</v>
      </c>
      <c r="E35" s="592" t="s">
        <v>4658</v>
      </c>
      <c r="F35" s="593"/>
      <c r="G35" s="594"/>
      <c r="H35" s="505" t="s">
        <v>4822</v>
      </c>
      <c r="I35" s="554" t="s">
        <v>4598</v>
      </c>
      <c r="J35" s="578">
        <v>0</v>
      </c>
      <c r="K35" s="502" t="s">
        <v>4823</v>
      </c>
      <c r="L35" s="502" t="s">
        <v>4824</v>
      </c>
      <c r="M35" s="502" t="s">
        <v>4825</v>
      </c>
      <c r="N35" s="503" t="s">
        <v>4826</v>
      </c>
      <c r="O35" s="413" t="s">
        <v>4783</v>
      </c>
      <c r="P35" s="414"/>
      <c r="Q35" s="504" t="s">
        <v>4827</v>
      </c>
      <c r="R35" s="506"/>
      <c r="S35" s="507" t="s">
        <v>4828</v>
      </c>
    </row>
    <row r="36" spans="1:19" ht="33" customHeight="1">
      <c r="A36" s="615"/>
      <c r="B36" s="618"/>
      <c r="C36" s="587"/>
      <c r="D36" s="590"/>
      <c r="E36" s="595" t="s">
        <v>4662</v>
      </c>
      <c r="F36" s="596"/>
      <c r="G36" s="597"/>
      <c r="H36" s="508" t="s">
        <v>4785</v>
      </c>
      <c r="I36" s="559" t="s">
        <v>4829</v>
      </c>
      <c r="J36" s="579" t="s">
        <v>4830</v>
      </c>
      <c r="K36" s="509" t="s">
        <v>4831</v>
      </c>
      <c r="L36" s="509" t="s">
        <v>4832</v>
      </c>
      <c r="M36" s="509" t="s">
        <v>4833</v>
      </c>
      <c r="N36" s="510" t="s">
        <v>4834</v>
      </c>
      <c r="O36" s="413" t="s">
        <v>4783</v>
      </c>
      <c r="P36" s="414"/>
      <c r="Q36" s="504" t="s">
        <v>4785</v>
      </c>
      <c r="R36" s="511" t="s">
        <v>4835</v>
      </c>
      <c r="S36" s="507" t="s">
        <v>4836</v>
      </c>
    </row>
    <row r="37" spans="1:19" ht="33" customHeight="1">
      <c r="A37" s="615"/>
      <c r="B37" s="619"/>
      <c r="C37" s="588"/>
      <c r="D37" s="591"/>
      <c r="E37" s="598"/>
      <c r="F37" s="599"/>
      <c r="G37" s="600"/>
      <c r="H37" s="512" t="s">
        <v>4786</v>
      </c>
      <c r="I37" s="557" t="s">
        <v>4598</v>
      </c>
      <c r="J37" s="580" t="s">
        <v>4837</v>
      </c>
      <c r="K37" s="513" t="s">
        <v>4838</v>
      </c>
      <c r="L37" s="513" t="s">
        <v>4839</v>
      </c>
      <c r="M37" s="513" t="s">
        <v>4840</v>
      </c>
      <c r="N37" s="514" t="s">
        <v>4841</v>
      </c>
      <c r="O37" s="413" t="s">
        <v>4783</v>
      </c>
      <c r="P37" s="414"/>
      <c r="Q37" s="504" t="s">
        <v>4842</v>
      </c>
      <c r="R37" s="511" t="s">
        <v>4843</v>
      </c>
      <c r="S37" s="507" t="s">
        <v>4844</v>
      </c>
    </row>
    <row r="38" spans="1:19" ht="33" customHeight="1">
      <c r="A38" s="615"/>
      <c r="B38" s="601" t="s">
        <v>4671</v>
      </c>
      <c r="C38" s="602"/>
      <c r="D38" s="605" t="s">
        <v>4845</v>
      </c>
      <c r="E38" s="605"/>
      <c r="F38" s="605"/>
      <c r="G38" s="442" t="s">
        <v>4522</v>
      </c>
      <c r="H38" s="433" t="s">
        <v>4846</v>
      </c>
      <c r="I38" s="582" t="s">
        <v>4706</v>
      </c>
      <c r="J38" s="563">
        <v>39</v>
      </c>
      <c r="K38" s="425">
        <v>48.9</v>
      </c>
      <c r="L38" s="425">
        <v>35.4</v>
      </c>
      <c r="M38" s="425">
        <v>38.9</v>
      </c>
      <c r="N38" s="426">
        <v>35.299999999999997</v>
      </c>
      <c r="O38" s="406" t="s">
        <v>4699</v>
      </c>
      <c r="P38" s="407"/>
      <c r="Q38" s="515" t="s">
        <v>4847</v>
      </c>
      <c r="R38" s="516" t="s">
        <v>4848</v>
      </c>
      <c r="S38" s="517" t="s">
        <v>4849</v>
      </c>
    </row>
    <row r="39" spans="1:19" ht="33" customHeight="1">
      <c r="A39" s="615"/>
      <c r="B39" s="603"/>
      <c r="C39" s="604"/>
      <c r="D39" s="605"/>
      <c r="E39" s="605"/>
      <c r="F39" s="605"/>
      <c r="G39" s="447" t="s">
        <v>4528</v>
      </c>
      <c r="H39" s="518" t="s">
        <v>4850</v>
      </c>
      <c r="I39" s="606"/>
      <c r="J39" s="562">
        <v>43.9</v>
      </c>
      <c r="K39" s="419">
        <v>35.9</v>
      </c>
      <c r="L39" s="419">
        <v>44</v>
      </c>
      <c r="M39" s="419">
        <v>47.9</v>
      </c>
      <c r="N39" s="420">
        <v>48</v>
      </c>
      <c r="O39" s="406" t="s">
        <v>4699</v>
      </c>
      <c r="P39" s="407"/>
      <c r="Q39" s="519" t="s">
        <v>4851</v>
      </c>
      <c r="R39" s="520" t="s">
        <v>4852</v>
      </c>
      <c r="S39" s="521" t="s">
        <v>4853</v>
      </c>
    </row>
    <row r="40" spans="1:19" ht="33" customHeight="1">
      <c r="A40" s="615"/>
      <c r="B40" s="601" t="s">
        <v>4682</v>
      </c>
      <c r="C40" s="602"/>
      <c r="D40" s="605" t="s">
        <v>4683</v>
      </c>
      <c r="E40" s="605"/>
      <c r="F40" s="605"/>
      <c r="G40" s="442" t="s">
        <v>4522</v>
      </c>
      <c r="H40" s="433" t="s">
        <v>4854</v>
      </c>
      <c r="I40" s="582" t="s">
        <v>4855</v>
      </c>
      <c r="J40" s="563">
        <v>13.1</v>
      </c>
      <c r="K40" s="425">
        <v>12.1</v>
      </c>
      <c r="L40" s="425">
        <v>13</v>
      </c>
      <c r="M40" s="425">
        <v>12</v>
      </c>
      <c r="N40" s="426">
        <v>11.9</v>
      </c>
      <c r="O40" s="406" t="s">
        <v>4699</v>
      </c>
      <c r="P40" s="407"/>
      <c r="Q40" s="522" t="s">
        <v>4856</v>
      </c>
      <c r="R40" s="516" t="s">
        <v>4857</v>
      </c>
      <c r="S40" s="523" t="s">
        <v>4858</v>
      </c>
    </row>
    <row r="41" spans="1:19" ht="33" customHeight="1" thickBot="1">
      <c r="A41" s="616"/>
      <c r="B41" s="622"/>
      <c r="C41" s="623"/>
      <c r="D41" s="624"/>
      <c r="E41" s="624"/>
      <c r="F41" s="624"/>
      <c r="G41" s="524" t="s">
        <v>4528</v>
      </c>
      <c r="H41" s="525" t="s">
        <v>4859</v>
      </c>
      <c r="I41" s="583"/>
      <c r="J41" s="581">
        <v>12.1</v>
      </c>
      <c r="K41" s="526">
        <v>11.1</v>
      </c>
      <c r="L41" s="526">
        <v>12</v>
      </c>
      <c r="M41" s="526">
        <v>11</v>
      </c>
      <c r="N41" s="527">
        <v>10.9</v>
      </c>
      <c r="O41" s="406" t="s">
        <v>4699</v>
      </c>
      <c r="P41" s="407"/>
      <c r="Q41" s="528" t="s">
        <v>4860</v>
      </c>
      <c r="R41" s="529" t="s">
        <v>4861</v>
      </c>
      <c r="S41" s="530" t="s">
        <v>4862</v>
      </c>
    </row>
    <row r="42" spans="1:19" ht="21.75" customHeight="1">
      <c r="A42" s="380" t="s">
        <v>4693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531"/>
      <c r="P42" s="532"/>
      <c r="Q42" s="533"/>
      <c r="R42" s="533"/>
      <c r="S42" s="533"/>
    </row>
    <row r="43" spans="1:19" ht="16.5">
      <c r="A43" s="384" t="s">
        <v>4694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534"/>
      <c r="P43" s="535"/>
    </row>
    <row r="44" spans="1:19" ht="21.75" customHeight="1">
      <c r="A44" s="386" t="s">
        <v>4863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534"/>
      <c r="P44" s="535"/>
    </row>
    <row r="45" spans="1:19" ht="19.5">
      <c r="A45" s="387" t="s">
        <v>4696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</row>
  </sheetData>
  <sheetProtection selectLockedCells="1"/>
  <mergeCells count="61">
    <mergeCell ref="O1:O3"/>
    <mergeCell ref="A4:G5"/>
    <mergeCell ref="H4:H5"/>
    <mergeCell ref="A6:A33"/>
    <mergeCell ref="B6:C13"/>
    <mergeCell ref="D6:G6"/>
    <mergeCell ref="D7:D10"/>
    <mergeCell ref="E7:G7"/>
    <mergeCell ref="I7:I8"/>
    <mergeCell ref="E8:G8"/>
    <mergeCell ref="B14:B31"/>
    <mergeCell ref="C14:C18"/>
    <mergeCell ref="D14:G14"/>
    <mergeCell ref="D15:G15"/>
    <mergeCell ref="D16:G16"/>
    <mergeCell ref="I19:I20"/>
    <mergeCell ref="E20:G20"/>
    <mergeCell ref="D21:G21"/>
    <mergeCell ref="E9:G9"/>
    <mergeCell ref="E10:G10"/>
    <mergeCell ref="D11:G11"/>
    <mergeCell ref="D12:F13"/>
    <mergeCell ref="I12:I13"/>
    <mergeCell ref="D17:G17"/>
    <mergeCell ref="D18:G18"/>
    <mergeCell ref="C19:C21"/>
    <mergeCell ref="D19:D20"/>
    <mergeCell ref="E19:G19"/>
    <mergeCell ref="I24:I25"/>
    <mergeCell ref="F25:G25"/>
    <mergeCell ref="V25:W25"/>
    <mergeCell ref="D26:G26"/>
    <mergeCell ref="C27:C31"/>
    <mergeCell ref="D27:F28"/>
    <mergeCell ref="I27:I28"/>
    <mergeCell ref="D29:G29"/>
    <mergeCell ref="D30:G30"/>
    <mergeCell ref="D31:G31"/>
    <mergeCell ref="C22:C26"/>
    <mergeCell ref="D22:D23"/>
    <mergeCell ref="E22:G22"/>
    <mergeCell ref="E23:G23"/>
    <mergeCell ref="D24:E25"/>
    <mergeCell ref="F24:G24"/>
    <mergeCell ref="B32:C33"/>
    <mergeCell ref="D32:G32"/>
    <mergeCell ref="D33:G33"/>
    <mergeCell ref="A34:A41"/>
    <mergeCell ref="B34:B37"/>
    <mergeCell ref="D34:G34"/>
    <mergeCell ref="B40:C41"/>
    <mergeCell ref="D40:F41"/>
    <mergeCell ref="I40:I41"/>
    <mergeCell ref="R34:S34"/>
    <mergeCell ref="C35:C37"/>
    <mergeCell ref="D35:D37"/>
    <mergeCell ref="E35:G35"/>
    <mergeCell ref="E36:G37"/>
    <mergeCell ref="B38:C39"/>
    <mergeCell ref="D38:F39"/>
    <mergeCell ref="I38:I39"/>
  </mergeCells>
  <phoneticPr fontId="1"/>
  <conditionalFormatting sqref="J12:N12">
    <cfRule type="cellIs" dxfId="211" priority="55" stopIfTrue="1" operator="greaterThanOrEqual">
      <formula>84.95</formula>
    </cfRule>
  </conditionalFormatting>
  <conditionalFormatting sqref="J13:N13">
    <cfRule type="cellIs" dxfId="210" priority="54" stopIfTrue="1" operator="greaterThanOrEqual">
      <formula>89.95</formula>
    </cfRule>
  </conditionalFormatting>
  <conditionalFormatting sqref="J14:N14">
    <cfRule type="cellIs" dxfId="209" priority="52" stopIfTrue="1" operator="greaterThanOrEqual">
      <formula>300</formula>
    </cfRule>
    <cfRule type="cellIs" dxfId="208" priority="53" stopIfTrue="1" operator="between">
      <formula>150</formula>
      <formula>299</formula>
    </cfRule>
  </conditionalFormatting>
  <conditionalFormatting sqref="J11:N11">
    <cfRule type="cellIs" dxfId="207" priority="50" stopIfTrue="1" operator="between">
      <formula>0</formula>
      <formula>24.94</formula>
    </cfRule>
    <cfRule type="cellIs" dxfId="206" priority="51" stopIfTrue="1" operator="between">
      <formula>24.95</formula>
      <formula>100</formula>
    </cfRule>
  </conditionalFormatting>
  <conditionalFormatting sqref="J15:N15">
    <cfRule type="cellIs" dxfId="205" priority="48" stopIfTrue="1" operator="between">
      <formula>34</formula>
      <formula>0.1</formula>
    </cfRule>
    <cfRule type="cellIs" dxfId="204" priority="49" stopIfTrue="1" operator="between">
      <formula>35</formula>
      <formula>39</formula>
    </cfRule>
  </conditionalFormatting>
  <conditionalFormatting sqref="J16:N17">
    <cfRule type="cellIs" dxfId="203" priority="46" stopIfTrue="1" operator="greaterThanOrEqual">
      <formula>51</formula>
    </cfRule>
    <cfRule type="cellIs" dxfId="202" priority="47" stopIfTrue="1" operator="between">
      <formula>31</formula>
      <formula>50</formula>
    </cfRule>
  </conditionalFormatting>
  <conditionalFormatting sqref="J18:N18">
    <cfRule type="cellIs" dxfId="201" priority="44" stopIfTrue="1" operator="greaterThanOrEqual">
      <formula>101</formula>
    </cfRule>
    <cfRule type="cellIs" dxfId="200" priority="45" stopIfTrue="1" operator="between">
      <formula>51</formula>
      <formula>100</formula>
    </cfRule>
  </conditionalFormatting>
  <conditionalFormatting sqref="J19:N19">
    <cfRule type="cellIs" dxfId="199" priority="42" stopIfTrue="1" operator="greaterThanOrEqual">
      <formula>140</formula>
    </cfRule>
    <cfRule type="cellIs" dxfId="198" priority="43" stopIfTrue="1" operator="between">
      <formula>130</formula>
      <formula>139</formula>
    </cfRule>
  </conditionalFormatting>
  <conditionalFormatting sqref="J20:N20">
    <cfRule type="cellIs" dxfId="197" priority="40" stopIfTrue="1" operator="greaterThanOrEqual">
      <formula>90</formula>
    </cfRule>
    <cfRule type="cellIs" dxfId="196" priority="41" stopIfTrue="1" operator="between">
      <formula>85</formula>
      <formula>89</formula>
    </cfRule>
  </conditionalFormatting>
  <conditionalFormatting sqref="J21:N21">
    <cfRule type="cellIs" dxfId="195" priority="38" stopIfTrue="1" operator="greaterThanOrEqual">
      <formula>8</formula>
    </cfRule>
    <cfRule type="cellIs" dxfId="194" priority="39" stopIfTrue="1" operator="between">
      <formula>7</formula>
      <formula>7.9</formula>
    </cfRule>
  </conditionalFormatting>
  <conditionalFormatting sqref="J22:N22">
    <cfRule type="cellIs" dxfId="193" priority="36" stopIfTrue="1" operator="greaterThanOrEqual">
      <formula>126</formula>
    </cfRule>
    <cfRule type="cellIs" dxfId="192" priority="37" stopIfTrue="1" operator="between">
      <formula>100</formula>
      <formula>125</formula>
    </cfRule>
  </conditionalFormatting>
  <conditionalFormatting sqref="J24:N24">
    <cfRule type="cellIs" dxfId="191" priority="34" stopIfTrue="1" operator="greaterThanOrEqual">
      <formula>6.5</formula>
    </cfRule>
    <cfRule type="cellIs" dxfId="190" priority="35" stopIfTrue="1" operator="between">
      <formula>5.6</formula>
      <formula>6.4</formula>
    </cfRule>
  </conditionalFormatting>
  <conditionalFormatting sqref="J27:N27">
    <cfRule type="cellIs" dxfId="189" priority="32" stopIfTrue="1" operator="greaterThanOrEqual">
      <formula>1.4</formula>
    </cfRule>
    <cfRule type="cellIs" dxfId="188" priority="33" stopIfTrue="1" operator="between">
      <formula>1.2</formula>
      <formula>1.3</formula>
    </cfRule>
  </conditionalFormatting>
  <conditionalFormatting sqref="J28:N28">
    <cfRule type="cellIs" dxfId="187" priority="30" stopIfTrue="1" operator="greaterThanOrEqual">
      <formula>1.1</formula>
    </cfRule>
    <cfRule type="cellIs" dxfId="186" priority="31" stopIfTrue="1" operator="equal">
      <formula>1</formula>
    </cfRule>
  </conditionalFormatting>
  <conditionalFormatting sqref="J29:N29">
    <cfRule type="cellIs" dxfId="185" priority="28" stopIfTrue="1" operator="between">
      <formula>50</formula>
      <formula>1</formula>
    </cfRule>
    <cfRule type="cellIs" dxfId="184" priority="29" stopIfTrue="1" operator="between">
      <formula>59</formula>
      <formula>51</formula>
    </cfRule>
  </conditionalFormatting>
  <conditionalFormatting sqref="J38:N38">
    <cfRule type="cellIs" dxfId="183" priority="24" stopIfTrue="1" operator="greaterThanOrEqual">
      <formula>51</formula>
    </cfRule>
    <cfRule type="cellIs" dxfId="182" priority="25" stopIfTrue="1" operator="between">
      <formula>1</formula>
      <formula>35.3</formula>
    </cfRule>
    <cfRule type="cellIs" dxfId="181" priority="26" stopIfTrue="1" operator="between">
      <formula>49</formula>
      <formula>50.9</formula>
    </cfRule>
    <cfRule type="cellIs" dxfId="180" priority="27" stopIfTrue="1" operator="between">
      <formula>35.4</formula>
      <formula>38.9</formula>
    </cfRule>
  </conditionalFormatting>
  <conditionalFormatting sqref="J39:N39">
    <cfRule type="cellIs" dxfId="179" priority="20" stopIfTrue="1" operator="greaterThanOrEqual">
      <formula>48</formula>
    </cfRule>
    <cfRule type="cellIs" dxfId="178" priority="21" stopIfTrue="1" operator="between">
      <formula>1</formula>
      <formula>32.3</formula>
    </cfRule>
    <cfRule type="cellIs" dxfId="177" priority="22" stopIfTrue="1" operator="between">
      <formula>44</formula>
      <formula>47.9</formula>
    </cfRule>
    <cfRule type="cellIs" dxfId="176" priority="23" stopIfTrue="1" operator="between">
      <formula>32.4</formula>
      <formula>35.9</formula>
    </cfRule>
  </conditionalFormatting>
  <conditionalFormatting sqref="J40:N40">
    <cfRule type="cellIs" dxfId="175" priority="18" stopIfTrue="1" operator="between">
      <formula>12</formula>
      <formula>0.1</formula>
    </cfRule>
    <cfRule type="cellIs" dxfId="174" priority="19" stopIfTrue="1" operator="between">
      <formula>12.1</formula>
      <formula>13</formula>
    </cfRule>
  </conditionalFormatting>
  <conditionalFormatting sqref="J41:N41">
    <cfRule type="cellIs" dxfId="173" priority="16" stopIfTrue="1" operator="between">
      <formula>11</formula>
      <formula>0.1</formula>
    </cfRule>
    <cfRule type="cellIs" dxfId="172" priority="17" stopIfTrue="1" operator="between">
      <formula>11.1</formula>
      <formula>12</formula>
    </cfRule>
  </conditionalFormatting>
  <conditionalFormatting sqref="J35:N35">
    <cfRule type="cellIs" dxfId="171" priority="15" stopIfTrue="1" operator="equal">
      <formula>"Ⅱa"</formula>
    </cfRule>
  </conditionalFormatting>
  <conditionalFormatting sqref="K35:N35">
    <cfRule type="cellIs" dxfId="170" priority="13" stopIfTrue="1" operator="equal">
      <formula>"Ⅲ"</formula>
    </cfRule>
    <cfRule type="cellIs" dxfId="169" priority="14" stopIfTrue="1" operator="equal">
      <formula>"Ⅱb"</formula>
    </cfRule>
  </conditionalFormatting>
  <conditionalFormatting sqref="J23:N23">
    <cfRule type="cellIs" dxfId="168" priority="11" stopIfTrue="1" operator="greaterThanOrEqual">
      <formula>200</formula>
    </cfRule>
    <cfRule type="cellIs" dxfId="167" priority="12" stopIfTrue="1" operator="between">
      <formula>140</formula>
      <formula>199</formula>
    </cfRule>
  </conditionalFormatting>
  <conditionalFormatting sqref="J25:N25">
    <cfRule type="cellIs" dxfId="166" priority="9" stopIfTrue="1" operator="greaterThanOrEqual">
      <formula>6.1</formula>
    </cfRule>
    <cfRule type="cellIs" dxfId="165" priority="10" stopIfTrue="1" operator="between">
      <formula>5.2</formula>
      <formula>6</formula>
    </cfRule>
  </conditionalFormatting>
  <conditionalFormatting sqref="J10:N10">
    <cfRule type="cellIs" dxfId="164" priority="8" stopIfTrue="1" operator="between">
      <formula>0.1495</formula>
      <formula>100</formula>
    </cfRule>
  </conditionalFormatting>
  <conditionalFormatting sqref="J37:N37">
    <cfRule type="cellIs" dxfId="163" priority="4" stopIfTrue="1" operator="equal">
      <formula>$W$30</formula>
    </cfRule>
    <cfRule type="cellIs" dxfId="162" priority="5" stopIfTrue="1" operator="equal">
      <formula>$W$29</formula>
    </cfRule>
    <cfRule type="cellIs" dxfId="161" priority="6" stopIfTrue="1" operator="equal">
      <formula>$W$28</formula>
    </cfRule>
    <cfRule type="cellIs" dxfId="160" priority="7" stopIfTrue="1" operator="equal">
      <formula>$W$27</formula>
    </cfRule>
  </conditionalFormatting>
  <conditionalFormatting sqref="J36:N36">
    <cfRule type="cellIs" dxfId="159" priority="56" stopIfTrue="1" operator="equal">
      <formula>$V$30</formula>
    </cfRule>
    <cfRule type="cellIs" dxfId="158" priority="57" stopIfTrue="1" operator="equal">
      <formula>$V$29</formula>
    </cfRule>
    <cfRule type="cellIs" dxfId="157" priority="58" stopIfTrue="1" operator="equal">
      <formula>$V$28</formula>
    </cfRule>
    <cfRule type="cellIs" dxfId="156" priority="59" stopIfTrue="1" operator="equal">
      <formula>$V$27</formula>
    </cfRule>
  </conditionalFormatting>
  <conditionalFormatting sqref="J26:N26">
    <cfRule type="cellIs" dxfId="155" priority="60" stopIfTrue="1" operator="equal">
      <formula>$T$30</formula>
    </cfRule>
    <cfRule type="cellIs" dxfId="154" priority="61" stopIfTrue="1" operator="equal">
      <formula>$T$29</formula>
    </cfRule>
    <cfRule type="cellIs" dxfId="153" priority="62" stopIfTrue="1" operator="equal">
      <formula>$T$28</formula>
    </cfRule>
    <cfRule type="cellIs" dxfId="152" priority="63" stopIfTrue="1" operator="equal">
      <formula>$T$27</formula>
    </cfRule>
  </conditionalFormatting>
  <conditionalFormatting sqref="J30:N31">
    <cfRule type="cellIs" dxfId="151" priority="64" stopIfTrue="1" operator="equal">
      <formula>$T$30</formula>
    </cfRule>
    <cfRule type="cellIs" dxfId="150" priority="65" stopIfTrue="1" operator="equal">
      <formula>$T$29</formula>
    </cfRule>
    <cfRule type="cellIs" dxfId="149" priority="66" stopIfTrue="1" operator="equal">
      <formula>$T$28</formula>
    </cfRule>
  </conditionalFormatting>
  <conditionalFormatting sqref="J34:N34">
    <cfRule type="cellIs" dxfId="148" priority="3" stopIfTrue="1" operator="equal">
      <formula>$X$28</formula>
    </cfRule>
  </conditionalFormatting>
  <conditionalFormatting sqref="J33:N33">
    <cfRule type="cellIs" dxfId="147" priority="1" stopIfTrue="1" operator="greaterThanOrEqual">
      <formula>170</formula>
    </cfRule>
    <cfRule type="cellIs" dxfId="146" priority="2" stopIfTrue="1" operator="between">
      <formula>150</formula>
      <formula>169</formula>
    </cfRule>
  </conditionalFormatting>
  <dataValidations count="5">
    <dataValidation type="list" allowBlank="1" showInputMessage="1" showErrorMessage="1" sqref="J34:N34 JF34:JJ34 TB34:TF34 ACX34:ADB34 AMT34:AMX34 AWP34:AWT34 BGL34:BGP34 BQH34:BQL34 CAD34:CAH34 CJZ34:CKD34 CTV34:CTZ34 DDR34:DDV34 DNN34:DNR34 DXJ34:DXN34 EHF34:EHJ34 ERB34:ERF34 FAX34:FBB34 FKT34:FKX34 FUP34:FUT34 GEL34:GEP34 GOH34:GOL34 GYD34:GYH34 HHZ34:HID34 HRV34:HRZ34 IBR34:IBV34 ILN34:ILR34 IVJ34:IVN34 JFF34:JFJ34 JPB34:JPF34 JYX34:JZB34 KIT34:KIX34 KSP34:KST34 LCL34:LCP34 LMH34:LML34 LWD34:LWH34 MFZ34:MGD34 MPV34:MPZ34 MZR34:MZV34 NJN34:NJR34 NTJ34:NTN34 ODF34:ODJ34 ONB34:ONF34 OWX34:OXB34 PGT34:PGX34 PQP34:PQT34 QAL34:QAP34 QKH34:QKL34 QUD34:QUH34 RDZ34:RED34 RNV34:RNZ34 RXR34:RXV34 SHN34:SHR34 SRJ34:SRN34 TBF34:TBJ34 TLB34:TLF34 TUX34:TVB34 UET34:UEX34 UOP34:UOT34 UYL34:UYP34 VIH34:VIL34 VSD34:VSH34 WBZ34:WCD34 WLV34:WLZ34 WVR34:WVV34 J65570:N65570 JF65570:JJ65570 TB65570:TF65570 ACX65570:ADB65570 AMT65570:AMX65570 AWP65570:AWT65570 BGL65570:BGP65570 BQH65570:BQL65570 CAD65570:CAH65570 CJZ65570:CKD65570 CTV65570:CTZ65570 DDR65570:DDV65570 DNN65570:DNR65570 DXJ65570:DXN65570 EHF65570:EHJ65570 ERB65570:ERF65570 FAX65570:FBB65570 FKT65570:FKX65570 FUP65570:FUT65570 GEL65570:GEP65570 GOH65570:GOL65570 GYD65570:GYH65570 HHZ65570:HID65570 HRV65570:HRZ65570 IBR65570:IBV65570 ILN65570:ILR65570 IVJ65570:IVN65570 JFF65570:JFJ65570 JPB65570:JPF65570 JYX65570:JZB65570 KIT65570:KIX65570 KSP65570:KST65570 LCL65570:LCP65570 LMH65570:LML65570 LWD65570:LWH65570 MFZ65570:MGD65570 MPV65570:MPZ65570 MZR65570:MZV65570 NJN65570:NJR65570 NTJ65570:NTN65570 ODF65570:ODJ65570 ONB65570:ONF65570 OWX65570:OXB65570 PGT65570:PGX65570 PQP65570:PQT65570 QAL65570:QAP65570 QKH65570:QKL65570 QUD65570:QUH65570 RDZ65570:RED65570 RNV65570:RNZ65570 RXR65570:RXV65570 SHN65570:SHR65570 SRJ65570:SRN65570 TBF65570:TBJ65570 TLB65570:TLF65570 TUX65570:TVB65570 UET65570:UEX65570 UOP65570:UOT65570 UYL65570:UYP65570 VIH65570:VIL65570 VSD65570:VSH65570 WBZ65570:WCD65570 WLV65570:WLZ65570 WVR65570:WVV65570 J131106:N131106 JF131106:JJ131106 TB131106:TF131106 ACX131106:ADB131106 AMT131106:AMX131106 AWP131106:AWT131106 BGL131106:BGP131106 BQH131106:BQL131106 CAD131106:CAH131106 CJZ131106:CKD131106 CTV131106:CTZ131106 DDR131106:DDV131106 DNN131106:DNR131106 DXJ131106:DXN131106 EHF131106:EHJ131106 ERB131106:ERF131106 FAX131106:FBB131106 FKT131106:FKX131106 FUP131106:FUT131106 GEL131106:GEP131106 GOH131106:GOL131106 GYD131106:GYH131106 HHZ131106:HID131106 HRV131106:HRZ131106 IBR131106:IBV131106 ILN131106:ILR131106 IVJ131106:IVN131106 JFF131106:JFJ131106 JPB131106:JPF131106 JYX131106:JZB131106 KIT131106:KIX131106 KSP131106:KST131106 LCL131106:LCP131106 LMH131106:LML131106 LWD131106:LWH131106 MFZ131106:MGD131106 MPV131106:MPZ131106 MZR131106:MZV131106 NJN131106:NJR131106 NTJ131106:NTN131106 ODF131106:ODJ131106 ONB131106:ONF131106 OWX131106:OXB131106 PGT131106:PGX131106 PQP131106:PQT131106 QAL131106:QAP131106 QKH131106:QKL131106 QUD131106:QUH131106 RDZ131106:RED131106 RNV131106:RNZ131106 RXR131106:RXV131106 SHN131106:SHR131106 SRJ131106:SRN131106 TBF131106:TBJ131106 TLB131106:TLF131106 TUX131106:TVB131106 UET131106:UEX131106 UOP131106:UOT131106 UYL131106:UYP131106 VIH131106:VIL131106 VSD131106:VSH131106 WBZ131106:WCD131106 WLV131106:WLZ131106 WVR131106:WVV131106 J196642:N196642 JF196642:JJ196642 TB196642:TF196642 ACX196642:ADB196642 AMT196642:AMX196642 AWP196642:AWT196642 BGL196642:BGP196642 BQH196642:BQL196642 CAD196642:CAH196642 CJZ196642:CKD196642 CTV196642:CTZ196642 DDR196642:DDV196642 DNN196642:DNR196642 DXJ196642:DXN196642 EHF196642:EHJ196642 ERB196642:ERF196642 FAX196642:FBB196642 FKT196642:FKX196642 FUP196642:FUT196642 GEL196642:GEP196642 GOH196642:GOL196642 GYD196642:GYH196642 HHZ196642:HID196642 HRV196642:HRZ196642 IBR196642:IBV196642 ILN196642:ILR196642 IVJ196642:IVN196642 JFF196642:JFJ196642 JPB196642:JPF196642 JYX196642:JZB196642 KIT196642:KIX196642 KSP196642:KST196642 LCL196642:LCP196642 LMH196642:LML196642 LWD196642:LWH196642 MFZ196642:MGD196642 MPV196642:MPZ196642 MZR196642:MZV196642 NJN196642:NJR196642 NTJ196642:NTN196642 ODF196642:ODJ196642 ONB196642:ONF196642 OWX196642:OXB196642 PGT196642:PGX196642 PQP196642:PQT196642 QAL196642:QAP196642 QKH196642:QKL196642 QUD196642:QUH196642 RDZ196642:RED196642 RNV196642:RNZ196642 RXR196642:RXV196642 SHN196642:SHR196642 SRJ196642:SRN196642 TBF196642:TBJ196642 TLB196642:TLF196642 TUX196642:TVB196642 UET196642:UEX196642 UOP196642:UOT196642 UYL196642:UYP196642 VIH196642:VIL196642 VSD196642:VSH196642 WBZ196642:WCD196642 WLV196642:WLZ196642 WVR196642:WVV196642 J262178:N262178 JF262178:JJ262178 TB262178:TF262178 ACX262178:ADB262178 AMT262178:AMX262178 AWP262178:AWT262178 BGL262178:BGP262178 BQH262178:BQL262178 CAD262178:CAH262178 CJZ262178:CKD262178 CTV262178:CTZ262178 DDR262178:DDV262178 DNN262178:DNR262178 DXJ262178:DXN262178 EHF262178:EHJ262178 ERB262178:ERF262178 FAX262178:FBB262178 FKT262178:FKX262178 FUP262178:FUT262178 GEL262178:GEP262178 GOH262178:GOL262178 GYD262178:GYH262178 HHZ262178:HID262178 HRV262178:HRZ262178 IBR262178:IBV262178 ILN262178:ILR262178 IVJ262178:IVN262178 JFF262178:JFJ262178 JPB262178:JPF262178 JYX262178:JZB262178 KIT262178:KIX262178 KSP262178:KST262178 LCL262178:LCP262178 LMH262178:LML262178 LWD262178:LWH262178 MFZ262178:MGD262178 MPV262178:MPZ262178 MZR262178:MZV262178 NJN262178:NJR262178 NTJ262178:NTN262178 ODF262178:ODJ262178 ONB262178:ONF262178 OWX262178:OXB262178 PGT262178:PGX262178 PQP262178:PQT262178 QAL262178:QAP262178 QKH262178:QKL262178 QUD262178:QUH262178 RDZ262178:RED262178 RNV262178:RNZ262178 RXR262178:RXV262178 SHN262178:SHR262178 SRJ262178:SRN262178 TBF262178:TBJ262178 TLB262178:TLF262178 TUX262178:TVB262178 UET262178:UEX262178 UOP262178:UOT262178 UYL262178:UYP262178 VIH262178:VIL262178 VSD262178:VSH262178 WBZ262178:WCD262178 WLV262178:WLZ262178 WVR262178:WVV262178 J327714:N327714 JF327714:JJ327714 TB327714:TF327714 ACX327714:ADB327714 AMT327714:AMX327714 AWP327714:AWT327714 BGL327714:BGP327714 BQH327714:BQL327714 CAD327714:CAH327714 CJZ327714:CKD327714 CTV327714:CTZ327714 DDR327714:DDV327714 DNN327714:DNR327714 DXJ327714:DXN327714 EHF327714:EHJ327714 ERB327714:ERF327714 FAX327714:FBB327714 FKT327714:FKX327714 FUP327714:FUT327714 GEL327714:GEP327714 GOH327714:GOL327714 GYD327714:GYH327714 HHZ327714:HID327714 HRV327714:HRZ327714 IBR327714:IBV327714 ILN327714:ILR327714 IVJ327714:IVN327714 JFF327714:JFJ327714 JPB327714:JPF327714 JYX327714:JZB327714 KIT327714:KIX327714 KSP327714:KST327714 LCL327714:LCP327714 LMH327714:LML327714 LWD327714:LWH327714 MFZ327714:MGD327714 MPV327714:MPZ327714 MZR327714:MZV327714 NJN327714:NJR327714 NTJ327714:NTN327714 ODF327714:ODJ327714 ONB327714:ONF327714 OWX327714:OXB327714 PGT327714:PGX327714 PQP327714:PQT327714 QAL327714:QAP327714 QKH327714:QKL327714 QUD327714:QUH327714 RDZ327714:RED327714 RNV327714:RNZ327714 RXR327714:RXV327714 SHN327714:SHR327714 SRJ327714:SRN327714 TBF327714:TBJ327714 TLB327714:TLF327714 TUX327714:TVB327714 UET327714:UEX327714 UOP327714:UOT327714 UYL327714:UYP327714 VIH327714:VIL327714 VSD327714:VSH327714 WBZ327714:WCD327714 WLV327714:WLZ327714 WVR327714:WVV327714 J393250:N393250 JF393250:JJ393250 TB393250:TF393250 ACX393250:ADB393250 AMT393250:AMX393250 AWP393250:AWT393250 BGL393250:BGP393250 BQH393250:BQL393250 CAD393250:CAH393250 CJZ393250:CKD393250 CTV393250:CTZ393250 DDR393250:DDV393250 DNN393250:DNR393250 DXJ393250:DXN393250 EHF393250:EHJ393250 ERB393250:ERF393250 FAX393250:FBB393250 FKT393250:FKX393250 FUP393250:FUT393250 GEL393250:GEP393250 GOH393250:GOL393250 GYD393250:GYH393250 HHZ393250:HID393250 HRV393250:HRZ393250 IBR393250:IBV393250 ILN393250:ILR393250 IVJ393250:IVN393250 JFF393250:JFJ393250 JPB393250:JPF393250 JYX393250:JZB393250 KIT393250:KIX393250 KSP393250:KST393250 LCL393250:LCP393250 LMH393250:LML393250 LWD393250:LWH393250 MFZ393250:MGD393250 MPV393250:MPZ393250 MZR393250:MZV393250 NJN393250:NJR393250 NTJ393250:NTN393250 ODF393250:ODJ393250 ONB393250:ONF393250 OWX393250:OXB393250 PGT393250:PGX393250 PQP393250:PQT393250 QAL393250:QAP393250 QKH393250:QKL393250 QUD393250:QUH393250 RDZ393250:RED393250 RNV393250:RNZ393250 RXR393250:RXV393250 SHN393250:SHR393250 SRJ393250:SRN393250 TBF393250:TBJ393250 TLB393250:TLF393250 TUX393250:TVB393250 UET393250:UEX393250 UOP393250:UOT393250 UYL393250:UYP393250 VIH393250:VIL393250 VSD393250:VSH393250 WBZ393250:WCD393250 WLV393250:WLZ393250 WVR393250:WVV393250 J458786:N458786 JF458786:JJ458786 TB458786:TF458786 ACX458786:ADB458786 AMT458786:AMX458786 AWP458786:AWT458786 BGL458786:BGP458786 BQH458786:BQL458786 CAD458786:CAH458786 CJZ458786:CKD458786 CTV458786:CTZ458786 DDR458786:DDV458786 DNN458786:DNR458786 DXJ458786:DXN458786 EHF458786:EHJ458786 ERB458786:ERF458786 FAX458786:FBB458786 FKT458786:FKX458786 FUP458786:FUT458786 GEL458786:GEP458786 GOH458786:GOL458786 GYD458786:GYH458786 HHZ458786:HID458786 HRV458786:HRZ458786 IBR458786:IBV458786 ILN458786:ILR458786 IVJ458786:IVN458786 JFF458786:JFJ458786 JPB458786:JPF458786 JYX458786:JZB458786 KIT458786:KIX458786 KSP458786:KST458786 LCL458786:LCP458786 LMH458786:LML458786 LWD458786:LWH458786 MFZ458786:MGD458786 MPV458786:MPZ458786 MZR458786:MZV458786 NJN458786:NJR458786 NTJ458786:NTN458786 ODF458786:ODJ458786 ONB458786:ONF458786 OWX458786:OXB458786 PGT458786:PGX458786 PQP458786:PQT458786 QAL458786:QAP458786 QKH458786:QKL458786 QUD458786:QUH458786 RDZ458786:RED458786 RNV458786:RNZ458786 RXR458786:RXV458786 SHN458786:SHR458786 SRJ458786:SRN458786 TBF458786:TBJ458786 TLB458786:TLF458786 TUX458786:TVB458786 UET458786:UEX458786 UOP458786:UOT458786 UYL458786:UYP458786 VIH458786:VIL458786 VSD458786:VSH458786 WBZ458786:WCD458786 WLV458786:WLZ458786 WVR458786:WVV458786 J524322:N524322 JF524322:JJ524322 TB524322:TF524322 ACX524322:ADB524322 AMT524322:AMX524322 AWP524322:AWT524322 BGL524322:BGP524322 BQH524322:BQL524322 CAD524322:CAH524322 CJZ524322:CKD524322 CTV524322:CTZ524322 DDR524322:DDV524322 DNN524322:DNR524322 DXJ524322:DXN524322 EHF524322:EHJ524322 ERB524322:ERF524322 FAX524322:FBB524322 FKT524322:FKX524322 FUP524322:FUT524322 GEL524322:GEP524322 GOH524322:GOL524322 GYD524322:GYH524322 HHZ524322:HID524322 HRV524322:HRZ524322 IBR524322:IBV524322 ILN524322:ILR524322 IVJ524322:IVN524322 JFF524322:JFJ524322 JPB524322:JPF524322 JYX524322:JZB524322 KIT524322:KIX524322 KSP524322:KST524322 LCL524322:LCP524322 LMH524322:LML524322 LWD524322:LWH524322 MFZ524322:MGD524322 MPV524322:MPZ524322 MZR524322:MZV524322 NJN524322:NJR524322 NTJ524322:NTN524322 ODF524322:ODJ524322 ONB524322:ONF524322 OWX524322:OXB524322 PGT524322:PGX524322 PQP524322:PQT524322 QAL524322:QAP524322 QKH524322:QKL524322 QUD524322:QUH524322 RDZ524322:RED524322 RNV524322:RNZ524322 RXR524322:RXV524322 SHN524322:SHR524322 SRJ524322:SRN524322 TBF524322:TBJ524322 TLB524322:TLF524322 TUX524322:TVB524322 UET524322:UEX524322 UOP524322:UOT524322 UYL524322:UYP524322 VIH524322:VIL524322 VSD524322:VSH524322 WBZ524322:WCD524322 WLV524322:WLZ524322 WVR524322:WVV524322 J589858:N589858 JF589858:JJ589858 TB589858:TF589858 ACX589858:ADB589858 AMT589858:AMX589858 AWP589858:AWT589858 BGL589858:BGP589858 BQH589858:BQL589858 CAD589858:CAH589858 CJZ589858:CKD589858 CTV589858:CTZ589858 DDR589858:DDV589858 DNN589858:DNR589858 DXJ589858:DXN589858 EHF589858:EHJ589858 ERB589858:ERF589858 FAX589858:FBB589858 FKT589858:FKX589858 FUP589858:FUT589858 GEL589858:GEP589858 GOH589858:GOL589858 GYD589858:GYH589858 HHZ589858:HID589858 HRV589858:HRZ589858 IBR589858:IBV589858 ILN589858:ILR589858 IVJ589858:IVN589858 JFF589858:JFJ589858 JPB589858:JPF589858 JYX589858:JZB589858 KIT589858:KIX589858 KSP589858:KST589858 LCL589858:LCP589858 LMH589858:LML589858 LWD589858:LWH589858 MFZ589858:MGD589858 MPV589858:MPZ589858 MZR589858:MZV589858 NJN589858:NJR589858 NTJ589858:NTN589858 ODF589858:ODJ589858 ONB589858:ONF589858 OWX589858:OXB589858 PGT589858:PGX589858 PQP589858:PQT589858 QAL589858:QAP589858 QKH589858:QKL589858 QUD589858:QUH589858 RDZ589858:RED589858 RNV589858:RNZ589858 RXR589858:RXV589858 SHN589858:SHR589858 SRJ589858:SRN589858 TBF589858:TBJ589858 TLB589858:TLF589858 TUX589858:TVB589858 UET589858:UEX589858 UOP589858:UOT589858 UYL589858:UYP589858 VIH589858:VIL589858 VSD589858:VSH589858 WBZ589858:WCD589858 WLV589858:WLZ589858 WVR589858:WVV589858 J655394:N655394 JF655394:JJ655394 TB655394:TF655394 ACX655394:ADB655394 AMT655394:AMX655394 AWP655394:AWT655394 BGL655394:BGP655394 BQH655394:BQL655394 CAD655394:CAH655394 CJZ655394:CKD655394 CTV655394:CTZ655394 DDR655394:DDV655394 DNN655394:DNR655394 DXJ655394:DXN655394 EHF655394:EHJ655394 ERB655394:ERF655394 FAX655394:FBB655394 FKT655394:FKX655394 FUP655394:FUT655394 GEL655394:GEP655394 GOH655394:GOL655394 GYD655394:GYH655394 HHZ655394:HID655394 HRV655394:HRZ655394 IBR655394:IBV655394 ILN655394:ILR655394 IVJ655394:IVN655394 JFF655394:JFJ655394 JPB655394:JPF655394 JYX655394:JZB655394 KIT655394:KIX655394 KSP655394:KST655394 LCL655394:LCP655394 LMH655394:LML655394 LWD655394:LWH655394 MFZ655394:MGD655394 MPV655394:MPZ655394 MZR655394:MZV655394 NJN655394:NJR655394 NTJ655394:NTN655394 ODF655394:ODJ655394 ONB655394:ONF655394 OWX655394:OXB655394 PGT655394:PGX655394 PQP655394:PQT655394 QAL655394:QAP655394 QKH655394:QKL655394 QUD655394:QUH655394 RDZ655394:RED655394 RNV655394:RNZ655394 RXR655394:RXV655394 SHN655394:SHR655394 SRJ655394:SRN655394 TBF655394:TBJ655394 TLB655394:TLF655394 TUX655394:TVB655394 UET655394:UEX655394 UOP655394:UOT655394 UYL655394:UYP655394 VIH655394:VIL655394 VSD655394:VSH655394 WBZ655394:WCD655394 WLV655394:WLZ655394 WVR655394:WVV655394 J720930:N720930 JF720930:JJ720930 TB720930:TF720930 ACX720930:ADB720930 AMT720930:AMX720930 AWP720930:AWT720930 BGL720930:BGP720930 BQH720930:BQL720930 CAD720930:CAH720930 CJZ720930:CKD720930 CTV720930:CTZ720930 DDR720930:DDV720930 DNN720930:DNR720930 DXJ720930:DXN720930 EHF720930:EHJ720930 ERB720930:ERF720930 FAX720930:FBB720930 FKT720930:FKX720930 FUP720930:FUT720930 GEL720930:GEP720930 GOH720930:GOL720930 GYD720930:GYH720930 HHZ720930:HID720930 HRV720930:HRZ720930 IBR720930:IBV720930 ILN720930:ILR720930 IVJ720930:IVN720930 JFF720930:JFJ720930 JPB720930:JPF720930 JYX720930:JZB720930 KIT720930:KIX720930 KSP720930:KST720930 LCL720930:LCP720930 LMH720930:LML720930 LWD720930:LWH720930 MFZ720930:MGD720930 MPV720930:MPZ720930 MZR720930:MZV720930 NJN720930:NJR720930 NTJ720930:NTN720930 ODF720930:ODJ720930 ONB720930:ONF720930 OWX720930:OXB720930 PGT720930:PGX720930 PQP720930:PQT720930 QAL720930:QAP720930 QKH720930:QKL720930 QUD720930:QUH720930 RDZ720930:RED720930 RNV720930:RNZ720930 RXR720930:RXV720930 SHN720930:SHR720930 SRJ720930:SRN720930 TBF720930:TBJ720930 TLB720930:TLF720930 TUX720930:TVB720930 UET720930:UEX720930 UOP720930:UOT720930 UYL720930:UYP720930 VIH720930:VIL720930 VSD720930:VSH720930 WBZ720930:WCD720930 WLV720930:WLZ720930 WVR720930:WVV720930 J786466:N786466 JF786466:JJ786466 TB786466:TF786466 ACX786466:ADB786466 AMT786466:AMX786466 AWP786466:AWT786466 BGL786466:BGP786466 BQH786466:BQL786466 CAD786466:CAH786466 CJZ786466:CKD786466 CTV786466:CTZ786466 DDR786466:DDV786466 DNN786466:DNR786466 DXJ786466:DXN786466 EHF786466:EHJ786466 ERB786466:ERF786466 FAX786466:FBB786466 FKT786466:FKX786466 FUP786466:FUT786466 GEL786466:GEP786466 GOH786466:GOL786466 GYD786466:GYH786466 HHZ786466:HID786466 HRV786466:HRZ786466 IBR786466:IBV786466 ILN786466:ILR786466 IVJ786466:IVN786466 JFF786466:JFJ786466 JPB786466:JPF786466 JYX786466:JZB786466 KIT786466:KIX786466 KSP786466:KST786466 LCL786466:LCP786466 LMH786466:LML786466 LWD786466:LWH786466 MFZ786466:MGD786466 MPV786466:MPZ786466 MZR786466:MZV786466 NJN786466:NJR786466 NTJ786466:NTN786466 ODF786466:ODJ786466 ONB786466:ONF786466 OWX786466:OXB786466 PGT786466:PGX786466 PQP786466:PQT786466 QAL786466:QAP786466 QKH786466:QKL786466 QUD786466:QUH786466 RDZ786466:RED786466 RNV786466:RNZ786466 RXR786466:RXV786466 SHN786466:SHR786466 SRJ786466:SRN786466 TBF786466:TBJ786466 TLB786466:TLF786466 TUX786466:TVB786466 UET786466:UEX786466 UOP786466:UOT786466 UYL786466:UYP786466 VIH786466:VIL786466 VSD786466:VSH786466 WBZ786466:WCD786466 WLV786466:WLZ786466 WVR786466:WVV786466 J852002:N852002 JF852002:JJ852002 TB852002:TF852002 ACX852002:ADB852002 AMT852002:AMX852002 AWP852002:AWT852002 BGL852002:BGP852002 BQH852002:BQL852002 CAD852002:CAH852002 CJZ852002:CKD852002 CTV852002:CTZ852002 DDR852002:DDV852002 DNN852002:DNR852002 DXJ852002:DXN852002 EHF852002:EHJ852002 ERB852002:ERF852002 FAX852002:FBB852002 FKT852002:FKX852002 FUP852002:FUT852002 GEL852002:GEP852002 GOH852002:GOL852002 GYD852002:GYH852002 HHZ852002:HID852002 HRV852002:HRZ852002 IBR852002:IBV852002 ILN852002:ILR852002 IVJ852002:IVN852002 JFF852002:JFJ852002 JPB852002:JPF852002 JYX852002:JZB852002 KIT852002:KIX852002 KSP852002:KST852002 LCL852002:LCP852002 LMH852002:LML852002 LWD852002:LWH852002 MFZ852002:MGD852002 MPV852002:MPZ852002 MZR852002:MZV852002 NJN852002:NJR852002 NTJ852002:NTN852002 ODF852002:ODJ852002 ONB852002:ONF852002 OWX852002:OXB852002 PGT852002:PGX852002 PQP852002:PQT852002 QAL852002:QAP852002 QKH852002:QKL852002 QUD852002:QUH852002 RDZ852002:RED852002 RNV852002:RNZ852002 RXR852002:RXV852002 SHN852002:SHR852002 SRJ852002:SRN852002 TBF852002:TBJ852002 TLB852002:TLF852002 TUX852002:TVB852002 UET852002:UEX852002 UOP852002:UOT852002 UYL852002:UYP852002 VIH852002:VIL852002 VSD852002:VSH852002 WBZ852002:WCD852002 WLV852002:WLZ852002 WVR852002:WVV852002 J917538:N917538 JF917538:JJ917538 TB917538:TF917538 ACX917538:ADB917538 AMT917538:AMX917538 AWP917538:AWT917538 BGL917538:BGP917538 BQH917538:BQL917538 CAD917538:CAH917538 CJZ917538:CKD917538 CTV917538:CTZ917538 DDR917538:DDV917538 DNN917538:DNR917538 DXJ917538:DXN917538 EHF917538:EHJ917538 ERB917538:ERF917538 FAX917538:FBB917538 FKT917538:FKX917538 FUP917538:FUT917538 GEL917538:GEP917538 GOH917538:GOL917538 GYD917538:GYH917538 HHZ917538:HID917538 HRV917538:HRZ917538 IBR917538:IBV917538 ILN917538:ILR917538 IVJ917538:IVN917538 JFF917538:JFJ917538 JPB917538:JPF917538 JYX917538:JZB917538 KIT917538:KIX917538 KSP917538:KST917538 LCL917538:LCP917538 LMH917538:LML917538 LWD917538:LWH917538 MFZ917538:MGD917538 MPV917538:MPZ917538 MZR917538:MZV917538 NJN917538:NJR917538 NTJ917538:NTN917538 ODF917538:ODJ917538 ONB917538:ONF917538 OWX917538:OXB917538 PGT917538:PGX917538 PQP917538:PQT917538 QAL917538:QAP917538 QKH917538:QKL917538 QUD917538:QUH917538 RDZ917538:RED917538 RNV917538:RNZ917538 RXR917538:RXV917538 SHN917538:SHR917538 SRJ917538:SRN917538 TBF917538:TBJ917538 TLB917538:TLF917538 TUX917538:TVB917538 UET917538:UEX917538 UOP917538:UOT917538 UYL917538:UYP917538 VIH917538:VIL917538 VSD917538:VSH917538 WBZ917538:WCD917538 WLV917538:WLZ917538 WVR917538:WVV917538 J983074:N983074 JF983074:JJ983074 TB983074:TF983074 ACX983074:ADB983074 AMT983074:AMX983074 AWP983074:AWT983074 BGL983074:BGP983074 BQH983074:BQL983074 CAD983074:CAH983074 CJZ983074:CKD983074 CTV983074:CTZ983074 DDR983074:DDV983074 DNN983074:DNR983074 DXJ983074:DXN983074 EHF983074:EHJ983074 ERB983074:ERF983074 FAX983074:FBB983074 FKT983074:FKX983074 FUP983074:FUT983074 GEL983074:GEP983074 GOH983074:GOL983074 GYD983074:GYH983074 HHZ983074:HID983074 HRV983074:HRZ983074 IBR983074:IBV983074 ILN983074:ILR983074 IVJ983074:IVN983074 JFF983074:JFJ983074 JPB983074:JPF983074 JYX983074:JZB983074 KIT983074:KIX983074 KSP983074:KST983074 LCL983074:LCP983074 LMH983074:LML983074 LWD983074:LWH983074 MFZ983074:MGD983074 MPV983074:MPZ983074 MZR983074:MZV983074 NJN983074:NJR983074 NTJ983074:NTN983074 ODF983074:ODJ983074 ONB983074:ONF983074 OWX983074:OXB983074 PGT983074:PGX983074 PQP983074:PQT983074 QAL983074:QAP983074 QKH983074:QKL983074 QUD983074:QUH983074 RDZ983074:RED983074 RNV983074:RNZ983074 RXR983074:RXV983074 SHN983074:SHR983074 SRJ983074:SRN983074 TBF983074:TBJ983074 TLB983074:TLF983074 TUX983074:TVB983074 UET983074:UEX983074 UOP983074:UOT983074 UYL983074:UYP983074 VIH983074:VIL983074 VSD983074:VSH983074 WBZ983074:WCD983074 WLV983074:WLZ983074 WVR983074:WVV983074">
      <formula1>$X$26:$X$29</formula1>
    </dataValidation>
    <dataValidation type="list" allowBlank="1" showInputMessage="1" showErrorMessage="1" sqref="J26:N26 JF26:JJ26 TB26:TF26 ACX26:ADB26 AMT26:AMX26 AWP26:AWT26 BGL26:BGP26 BQH26:BQL26 CAD26:CAH26 CJZ26:CKD26 CTV26:CTZ26 DDR26:DDV26 DNN26:DNR26 DXJ26:DXN26 EHF26:EHJ26 ERB26:ERF26 FAX26:FBB26 FKT26:FKX26 FUP26:FUT26 GEL26:GEP26 GOH26:GOL26 GYD26:GYH26 HHZ26:HID26 HRV26:HRZ26 IBR26:IBV26 ILN26:ILR26 IVJ26:IVN26 JFF26:JFJ26 JPB26:JPF26 JYX26:JZB26 KIT26:KIX26 KSP26:KST26 LCL26:LCP26 LMH26:LML26 LWD26:LWH26 MFZ26:MGD26 MPV26:MPZ26 MZR26:MZV26 NJN26:NJR26 NTJ26:NTN26 ODF26:ODJ26 ONB26:ONF26 OWX26:OXB26 PGT26:PGX26 PQP26:PQT26 QAL26:QAP26 QKH26:QKL26 QUD26:QUH26 RDZ26:RED26 RNV26:RNZ26 RXR26:RXV26 SHN26:SHR26 SRJ26:SRN26 TBF26:TBJ26 TLB26:TLF26 TUX26:TVB26 UET26:UEX26 UOP26:UOT26 UYL26:UYP26 VIH26:VIL26 VSD26:VSH26 WBZ26:WCD26 WLV26:WLZ26 WVR26:WVV26 J65562:N65562 JF65562:JJ65562 TB65562:TF65562 ACX65562:ADB65562 AMT65562:AMX65562 AWP65562:AWT65562 BGL65562:BGP65562 BQH65562:BQL65562 CAD65562:CAH65562 CJZ65562:CKD65562 CTV65562:CTZ65562 DDR65562:DDV65562 DNN65562:DNR65562 DXJ65562:DXN65562 EHF65562:EHJ65562 ERB65562:ERF65562 FAX65562:FBB65562 FKT65562:FKX65562 FUP65562:FUT65562 GEL65562:GEP65562 GOH65562:GOL65562 GYD65562:GYH65562 HHZ65562:HID65562 HRV65562:HRZ65562 IBR65562:IBV65562 ILN65562:ILR65562 IVJ65562:IVN65562 JFF65562:JFJ65562 JPB65562:JPF65562 JYX65562:JZB65562 KIT65562:KIX65562 KSP65562:KST65562 LCL65562:LCP65562 LMH65562:LML65562 LWD65562:LWH65562 MFZ65562:MGD65562 MPV65562:MPZ65562 MZR65562:MZV65562 NJN65562:NJR65562 NTJ65562:NTN65562 ODF65562:ODJ65562 ONB65562:ONF65562 OWX65562:OXB65562 PGT65562:PGX65562 PQP65562:PQT65562 QAL65562:QAP65562 QKH65562:QKL65562 QUD65562:QUH65562 RDZ65562:RED65562 RNV65562:RNZ65562 RXR65562:RXV65562 SHN65562:SHR65562 SRJ65562:SRN65562 TBF65562:TBJ65562 TLB65562:TLF65562 TUX65562:TVB65562 UET65562:UEX65562 UOP65562:UOT65562 UYL65562:UYP65562 VIH65562:VIL65562 VSD65562:VSH65562 WBZ65562:WCD65562 WLV65562:WLZ65562 WVR65562:WVV65562 J131098:N131098 JF131098:JJ131098 TB131098:TF131098 ACX131098:ADB131098 AMT131098:AMX131098 AWP131098:AWT131098 BGL131098:BGP131098 BQH131098:BQL131098 CAD131098:CAH131098 CJZ131098:CKD131098 CTV131098:CTZ131098 DDR131098:DDV131098 DNN131098:DNR131098 DXJ131098:DXN131098 EHF131098:EHJ131098 ERB131098:ERF131098 FAX131098:FBB131098 FKT131098:FKX131098 FUP131098:FUT131098 GEL131098:GEP131098 GOH131098:GOL131098 GYD131098:GYH131098 HHZ131098:HID131098 HRV131098:HRZ131098 IBR131098:IBV131098 ILN131098:ILR131098 IVJ131098:IVN131098 JFF131098:JFJ131098 JPB131098:JPF131098 JYX131098:JZB131098 KIT131098:KIX131098 KSP131098:KST131098 LCL131098:LCP131098 LMH131098:LML131098 LWD131098:LWH131098 MFZ131098:MGD131098 MPV131098:MPZ131098 MZR131098:MZV131098 NJN131098:NJR131098 NTJ131098:NTN131098 ODF131098:ODJ131098 ONB131098:ONF131098 OWX131098:OXB131098 PGT131098:PGX131098 PQP131098:PQT131098 QAL131098:QAP131098 QKH131098:QKL131098 QUD131098:QUH131098 RDZ131098:RED131098 RNV131098:RNZ131098 RXR131098:RXV131098 SHN131098:SHR131098 SRJ131098:SRN131098 TBF131098:TBJ131098 TLB131098:TLF131098 TUX131098:TVB131098 UET131098:UEX131098 UOP131098:UOT131098 UYL131098:UYP131098 VIH131098:VIL131098 VSD131098:VSH131098 WBZ131098:WCD131098 WLV131098:WLZ131098 WVR131098:WVV131098 J196634:N196634 JF196634:JJ196634 TB196634:TF196634 ACX196634:ADB196634 AMT196634:AMX196634 AWP196634:AWT196634 BGL196634:BGP196634 BQH196634:BQL196634 CAD196634:CAH196634 CJZ196634:CKD196634 CTV196634:CTZ196634 DDR196634:DDV196634 DNN196634:DNR196634 DXJ196634:DXN196634 EHF196634:EHJ196634 ERB196634:ERF196634 FAX196634:FBB196634 FKT196634:FKX196634 FUP196634:FUT196634 GEL196634:GEP196634 GOH196634:GOL196634 GYD196634:GYH196634 HHZ196634:HID196634 HRV196634:HRZ196634 IBR196634:IBV196634 ILN196634:ILR196634 IVJ196634:IVN196634 JFF196634:JFJ196634 JPB196634:JPF196634 JYX196634:JZB196634 KIT196634:KIX196634 KSP196634:KST196634 LCL196634:LCP196634 LMH196634:LML196634 LWD196634:LWH196634 MFZ196634:MGD196634 MPV196634:MPZ196634 MZR196634:MZV196634 NJN196634:NJR196634 NTJ196634:NTN196634 ODF196634:ODJ196634 ONB196634:ONF196634 OWX196634:OXB196634 PGT196634:PGX196634 PQP196634:PQT196634 QAL196634:QAP196634 QKH196634:QKL196634 QUD196634:QUH196634 RDZ196634:RED196634 RNV196634:RNZ196634 RXR196634:RXV196634 SHN196634:SHR196634 SRJ196634:SRN196634 TBF196634:TBJ196634 TLB196634:TLF196634 TUX196634:TVB196634 UET196634:UEX196634 UOP196634:UOT196634 UYL196634:UYP196634 VIH196634:VIL196634 VSD196634:VSH196634 WBZ196634:WCD196634 WLV196634:WLZ196634 WVR196634:WVV196634 J262170:N262170 JF262170:JJ262170 TB262170:TF262170 ACX262170:ADB262170 AMT262170:AMX262170 AWP262170:AWT262170 BGL262170:BGP262170 BQH262170:BQL262170 CAD262170:CAH262170 CJZ262170:CKD262170 CTV262170:CTZ262170 DDR262170:DDV262170 DNN262170:DNR262170 DXJ262170:DXN262170 EHF262170:EHJ262170 ERB262170:ERF262170 FAX262170:FBB262170 FKT262170:FKX262170 FUP262170:FUT262170 GEL262170:GEP262170 GOH262170:GOL262170 GYD262170:GYH262170 HHZ262170:HID262170 HRV262170:HRZ262170 IBR262170:IBV262170 ILN262170:ILR262170 IVJ262170:IVN262170 JFF262170:JFJ262170 JPB262170:JPF262170 JYX262170:JZB262170 KIT262170:KIX262170 KSP262170:KST262170 LCL262170:LCP262170 LMH262170:LML262170 LWD262170:LWH262170 MFZ262170:MGD262170 MPV262170:MPZ262170 MZR262170:MZV262170 NJN262170:NJR262170 NTJ262170:NTN262170 ODF262170:ODJ262170 ONB262170:ONF262170 OWX262170:OXB262170 PGT262170:PGX262170 PQP262170:PQT262170 QAL262170:QAP262170 QKH262170:QKL262170 QUD262170:QUH262170 RDZ262170:RED262170 RNV262170:RNZ262170 RXR262170:RXV262170 SHN262170:SHR262170 SRJ262170:SRN262170 TBF262170:TBJ262170 TLB262170:TLF262170 TUX262170:TVB262170 UET262170:UEX262170 UOP262170:UOT262170 UYL262170:UYP262170 VIH262170:VIL262170 VSD262170:VSH262170 WBZ262170:WCD262170 WLV262170:WLZ262170 WVR262170:WVV262170 J327706:N327706 JF327706:JJ327706 TB327706:TF327706 ACX327706:ADB327706 AMT327706:AMX327706 AWP327706:AWT327706 BGL327706:BGP327706 BQH327706:BQL327706 CAD327706:CAH327706 CJZ327706:CKD327706 CTV327706:CTZ327706 DDR327706:DDV327706 DNN327706:DNR327706 DXJ327706:DXN327706 EHF327706:EHJ327706 ERB327706:ERF327706 FAX327706:FBB327706 FKT327706:FKX327706 FUP327706:FUT327706 GEL327706:GEP327706 GOH327706:GOL327706 GYD327706:GYH327706 HHZ327706:HID327706 HRV327706:HRZ327706 IBR327706:IBV327706 ILN327706:ILR327706 IVJ327706:IVN327706 JFF327706:JFJ327706 JPB327706:JPF327706 JYX327706:JZB327706 KIT327706:KIX327706 KSP327706:KST327706 LCL327706:LCP327706 LMH327706:LML327706 LWD327706:LWH327706 MFZ327706:MGD327706 MPV327706:MPZ327706 MZR327706:MZV327706 NJN327706:NJR327706 NTJ327706:NTN327706 ODF327706:ODJ327706 ONB327706:ONF327706 OWX327706:OXB327706 PGT327706:PGX327706 PQP327706:PQT327706 QAL327706:QAP327706 QKH327706:QKL327706 QUD327706:QUH327706 RDZ327706:RED327706 RNV327706:RNZ327706 RXR327706:RXV327706 SHN327706:SHR327706 SRJ327706:SRN327706 TBF327706:TBJ327706 TLB327706:TLF327706 TUX327706:TVB327706 UET327706:UEX327706 UOP327706:UOT327706 UYL327706:UYP327706 VIH327706:VIL327706 VSD327706:VSH327706 WBZ327706:WCD327706 WLV327706:WLZ327706 WVR327706:WVV327706 J393242:N393242 JF393242:JJ393242 TB393242:TF393242 ACX393242:ADB393242 AMT393242:AMX393242 AWP393242:AWT393242 BGL393242:BGP393242 BQH393242:BQL393242 CAD393242:CAH393242 CJZ393242:CKD393242 CTV393242:CTZ393242 DDR393242:DDV393242 DNN393242:DNR393242 DXJ393242:DXN393242 EHF393242:EHJ393242 ERB393242:ERF393242 FAX393242:FBB393242 FKT393242:FKX393242 FUP393242:FUT393242 GEL393242:GEP393242 GOH393242:GOL393242 GYD393242:GYH393242 HHZ393242:HID393242 HRV393242:HRZ393242 IBR393242:IBV393242 ILN393242:ILR393242 IVJ393242:IVN393242 JFF393242:JFJ393242 JPB393242:JPF393242 JYX393242:JZB393242 KIT393242:KIX393242 KSP393242:KST393242 LCL393242:LCP393242 LMH393242:LML393242 LWD393242:LWH393242 MFZ393242:MGD393242 MPV393242:MPZ393242 MZR393242:MZV393242 NJN393242:NJR393242 NTJ393242:NTN393242 ODF393242:ODJ393242 ONB393242:ONF393242 OWX393242:OXB393242 PGT393242:PGX393242 PQP393242:PQT393242 QAL393242:QAP393242 QKH393242:QKL393242 QUD393242:QUH393242 RDZ393242:RED393242 RNV393242:RNZ393242 RXR393242:RXV393242 SHN393242:SHR393242 SRJ393242:SRN393242 TBF393242:TBJ393242 TLB393242:TLF393242 TUX393242:TVB393242 UET393242:UEX393242 UOP393242:UOT393242 UYL393242:UYP393242 VIH393242:VIL393242 VSD393242:VSH393242 WBZ393242:WCD393242 WLV393242:WLZ393242 WVR393242:WVV393242 J458778:N458778 JF458778:JJ458778 TB458778:TF458778 ACX458778:ADB458778 AMT458778:AMX458778 AWP458778:AWT458778 BGL458778:BGP458778 BQH458778:BQL458778 CAD458778:CAH458778 CJZ458778:CKD458778 CTV458778:CTZ458778 DDR458778:DDV458778 DNN458778:DNR458778 DXJ458778:DXN458778 EHF458778:EHJ458778 ERB458778:ERF458778 FAX458778:FBB458778 FKT458778:FKX458778 FUP458778:FUT458778 GEL458778:GEP458778 GOH458778:GOL458778 GYD458778:GYH458778 HHZ458778:HID458778 HRV458778:HRZ458778 IBR458778:IBV458778 ILN458778:ILR458778 IVJ458778:IVN458778 JFF458778:JFJ458778 JPB458778:JPF458778 JYX458778:JZB458778 KIT458778:KIX458778 KSP458778:KST458778 LCL458778:LCP458778 LMH458778:LML458778 LWD458778:LWH458778 MFZ458778:MGD458778 MPV458778:MPZ458778 MZR458778:MZV458778 NJN458778:NJR458778 NTJ458778:NTN458778 ODF458778:ODJ458778 ONB458778:ONF458778 OWX458778:OXB458778 PGT458778:PGX458778 PQP458778:PQT458778 QAL458778:QAP458778 QKH458778:QKL458778 QUD458778:QUH458778 RDZ458778:RED458778 RNV458778:RNZ458778 RXR458778:RXV458778 SHN458778:SHR458778 SRJ458778:SRN458778 TBF458778:TBJ458778 TLB458778:TLF458778 TUX458778:TVB458778 UET458778:UEX458778 UOP458778:UOT458778 UYL458778:UYP458778 VIH458778:VIL458778 VSD458778:VSH458778 WBZ458778:WCD458778 WLV458778:WLZ458778 WVR458778:WVV458778 J524314:N524314 JF524314:JJ524314 TB524314:TF524314 ACX524314:ADB524314 AMT524314:AMX524314 AWP524314:AWT524314 BGL524314:BGP524314 BQH524314:BQL524314 CAD524314:CAH524314 CJZ524314:CKD524314 CTV524314:CTZ524314 DDR524314:DDV524314 DNN524314:DNR524314 DXJ524314:DXN524314 EHF524314:EHJ524314 ERB524314:ERF524314 FAX524314:FBB524314 FKT524314:FKX524314 FUP524314:FUT524314 GEL524314:GEP524314 GOH524314:GOL524314 GYD524314:GYH524314 HHZ524314:HID524314 HRV524314:HRZ524314 IBR524314:IBV524314 ILN524314:ILR524314 IVJ524314:IVN524314 JFF524314:JFJ524314 JPB524314:JPF524314 JYX524314:JZB524314 KIT524314:KIX524314 KSP524314:KST524314 LCL524314:LCP524314 LMH524314:LML524314 LWD524314:LWH524314 MFZ524314:MGD524314 MPV524314:MPZ524314 MZR524314:MZV524314 NJN524314:NJR524314 NTJ524314:NTN524314 ODF524314:ODJ524314 ONB524314:ONF524314 OWX524314:OXB524314 PGT524314:PGX524314 PQP524314:PQT524314 QAL524314:QAP524314 QKH524314:QKL524314 QUD524314:QUH524314 RDZ524314:RED524314 RNV524314:RNZ524314 RXR524314:RXV524314 SHN524314:SHR524314 SRJ524314:SRN524314 TBF524314:TBJ524314 TLB524314:TLF524314 TUX524314:TVB524314 UET524314:UEX524314 UOP524314:UOT524314 UYL524314:UYP524314 VIH524314:VIL524314 VSD524314:VSH524314 WBZ524314:WCD524314 WLV524314:WLZ524314 WVR524314:WVV524314 J589850:N589850 JF589850:JJ589850 TB589850:TF589850 ACX589850:ADB589850 AMT589850:AMX589850 AWP589850:AWT589850 BGL589850:BGP589850 BQH589850:BQL589850 CAD589850:CAH589850 CJZ589850:CKD589850 CTV589850:CTZ589850 DDR589850:DDV589850 DNN589850:DNR589850 DXJ589850:DXN589850 EHF589850:EHJ589850 ERB589850:ERF589850 FAX589850:FBB589850 FKT589850:FKX589850 FUP589850:FUT589850 GEL589850:GEP589850 GOH589850:GOL589850 GYD589850:GYH589850 HHZ589850:HID589850 HRV589850:HRZ589850 IBR589850:IBV589850 ILN589850:ILR589850 IVJ589850:IVN589850 JFF589850:JFJ589850 JPB589850:JPF589850 JYX589850:JZB589850 KIT589850:KIX589850 KSP589850:KST589850 LCL589850:LCP589850 LMH589850:LML589850 LWD589850:LWH589850 MFZ589850:MGD589850 MPV589850:MPZ589850 MZR589850:MZV589850 NJN589850:NJR589850 NTJ589850:NTN589850 ODF589850:ODJ589850 ONB589850:ONF589850 OWX589850:OXB589850 PGT589850:PGX589850 PQP589850:PQT589850 QAL589850:QAP589850 QKH589850:QKL589850 QUD589850:QUH589850 RDZ589850:RED589850 RNV589850:RNZ589850 RXR589850:RXV589850 SHN589850:SHR589850 SRJ589850:SRN589850 TBF589850:TBJ589850 TLB589850:TLF589850 TUX589850:TVB589850 UET589850:UEX589850 UOP589850:UOT589850 UYL589850:UYP589850 VIH589850:VIL589850 VSD589850:VSH589850 WBZ589850:WCD589850 WLV589850:WLZ589850 WVR589850:WVV589850 J655386:N655386 JF655386:JJ655386 TB655386:TF655386 ACX655386:ADB655386 AMT655386:AMX655386 AWP655386:AWT655386 BGL655386:BGP655386 BQH655386:BQL655386 CAD655386:CAH655386 CJZ655386:CKD655386 CTV655386:CTZ655386 DDR655386:DDV655386 DNN655386:DNR655386 DXJ655386:DXN655386 EHF655386:EHJ655386 ERB655386:ERF655386 FAX655386:FBB655386 FKT655386:FKX655386 FUP655386:FUT655386 GEL655386:GEP655386 GOH655386:GOL655386 GYD655386:GYH655386 HHZ655386:HID655386 HRV655386:HRZ655386 IBR655386:IBV655386 ILN655386:ILR655386 IVJ655386:IVN655386 JFF655386:JFJ655386 JPB655386:JPF655386 JYX655386:JZB655386 KIT655386:KIX655386 KSP655386:KST655386 LCL655386:LCP655386 LMH655386:LML655386 LWD655386:LWH655386 MFZ655386:MGD655386 MPV655386:MPZ655386 MZR655386:MZV655386 NJN655386:NJR655386 NTJ655386:NTN655386 ODF655386:ODJ655386 ONB655386:ONF655386 OWX655386:OXB655386 PGT655386:PGX655386 PQP655386:PQT655386 QAL655386:QAP655386 QKH655386:QKL655386 QUD655386:QUH655386 RDZ655386:RED655386 RNV655386:RNZ655386 RXR655386:RXV655386 SHN655386:SHR655386 SRJ655386:SRN655386 TBF655386:TBJ655386 TLB655386:TLF655386 TUX655386:TVB655386 UET655386:UEX655386 UOP655386:UOT655386 UYL655386:UYP655386 VIH655386:VIL655386 VSD655386:VSH655386 WBZ655386:WCD655386 WLV655386:WLZ655386 WVR655386:WVV655386 J720922:N720922 JF720922:JJ720922 TB720922:TF720922 ACX720922:ADB720922 AMT720922:AMX720922 AWP720922:AWT720922 BGL720922:BGP720922 BQH720922:BQL720922 CAD720922:CAH720922 CJZ720922:CKD720922 CTV720922:CTZ720922 DDR720922:DDV720922 DNN720922:DNR720922 DXJ720922:DXN720922 EHF720922:EHJ720922 ERB720922:ERF720922 FAX720922:FBB720922 FKT720922:FKX720922 FUP720922:FUT720922 GEL720922:GEP720922 GOH720922:GOL720922 GYD720922:GYH720922 HHZ720922:HID720922 HRV720922:HRZ720922 IBR720922:IBV720922 ILN720922:ILR720922 IVJ720922:IVN720922 JFF720922:JFJ720922 JPB720922:JPF720922 JYX720922:JZB720922 KIT720922:KIX720922 KSP720922:KST720922 LCL720922:LCP720922 LMH720922:LML720922 LWD720922:LWH720922 MFZ720922:MGD720922 MPV720922:MPZ720922 MZR720922:MZV720922 NJN720922:NJR720922 NTJ720922:NTN720922 ODF720922:ODJ720922 ONB720922:ONF720922 OWX720922:OXB720922 PGT720922:PGX720922 PQP720922:PQT720922 QAL720922:QAP720922 QKH720922:QKL720922 QUD720922:QUH720922 RDZ720922:RED720922 RNV720922:RNZ720922 RXR720922:RXV720922 SHN720922:SHR720922 SRJ720922:SRN720922 TBF720922:TBJ720922 TLB720922:TLF720922 TUX720922:TVB720922 UET720922:UEX720922 UOP720922:UOT720922 UYL720922:UYP720922 VIH720922:VIL720922 VSD720922:VSH720922 WBZ720922:WCD720922 WLV720922:WLZ720922 WVR720922:WVV720922 J786458:N786458 JF786458:JJ786458 TB786458:TF786458 ACX786458:ADB786458 AMT786458:AMX786458 AWP786458:AWT786458 BGL786458:BGP786458 BQH786458:BQL786458 CAD786458:CAH786458 CJZ786458:CKD786458 CTV786458:CTZ786458 DDR786458:DDV786458 DNN786458:DNR786458 DXJ786458:DXN786458 EHF786458:EHJ786458 ERB786458:ERF786458 FAX786458:FBB786458 FKT786458:FKX786458 FUP786458:FUT786458 GEL786458:GEP786458 GOH786458:GOL786458 GYD786458:GYH786458 HHZ786458:HID786458 HRV786458:HRZ786458 IBR786458:IBV786458 ILN786458:ILR786458 IVJ786458:IVN786458 JFF786458:JFJ786458 JPB786458:JPF786458 JYX786458:JZB786458 KIT786458:KIX786458 KSP786458:KST786458 LCL786458:LCP786458 LMH786458:LML786458 LWD786458:LWH786458 MFZ786458:MGD786458 MPV786458:MPZ786458 MZR786458:MZV786458 NJN786458:NJR786458 NTJ786458:NTN786458 ODF786458:ODJ786458 ONB786458:ONF786458 OWX786458:OXB786458 PGT786458:PGX786458 PQP786458:PQT786458 QAL786458:QAP786458 QKH786458:QKL786458 QUD786458:QUH786458 RDZ786458:RED786458 RNV786458:RNZ786458 RXR786458:RXV786458 SHN786458:SHR786458 SRJ786458:SRN786458 TBF786458:TBJ786458 TLB786458:TLF786458 TUX786458:TVB786458 UET786458:UEX786458 UOP786458:UOT786458 UYL786458:UYP786458 VIH786458:VIL786458 VSD786458:VSH786458 WBZ786458:WCD786458 WLV786458:WLZ786458 WVR786458:WVV786458 J851994:N851994 JF851994:JJ851994 TB851994:TF851994 ACX851994:ADB851994 AMT851994:AMX851994 AWP851994:AWT851994 BGL851994:BGP851994 BQH851994:BQL851994 CAD851994:CAH851994 CJZ851994:CKD851994 CTV851994:CTZ851994 DDR851994:DDV851994 DNN851994:DNR851994 DXJ851994:DXN851994 EHF851994:EHJ851994 ERB851994:ERF851994 FAX851994:FBB851994 FKT851994:FKX851994 FUP851994:FUT851994 GEL851994:GEP851994 GOH851994:GOL851994 GYD851994:GYH851994 HHZ851994:HID851994 HRV851994:HRZ851994 IBR851994:IBV851994 ILN851994:ILR851994 IVJ851994:IVN851994 JFF851994:JFJ851994 JPB851994:JPF851994 JYX851994:JZB851994 KIT851994:KIX851994 KSP851994:KST851994 LCL851994:LCP851994 LMH851994:LML851994 LWD851994:LWH851994 MFZ851994:MGD851994 MPV851994:MPZ851994 MZR851994:MZV851994 NJN851994:NJR851994 NTJ851994:NTN851994 ODF851994:ODJ851994 ONB851994:ONF851994 OWX851994:OXB851994 PGT851994:PGX851994 PQP851994:PQT851994 QAL851994:QAP851994 QKH851994:QKL851994 QUD851994:QUH851994 RDZ851994:RED851994 RNV851994:RNZ851994 RXR851994:RXV851994 SHN851994:SHR851994 SRJ851994:SRN851994 TBF851994:TBJ851994 TLB851994:TLF851994 TUX851994:TVB851994 UET851994:UEX851994 UOP851994:UOT851994 UYL851994:UYP851994 VIH851994:VIL851994 VSD851994:VSH851994 WBZ851994:WCD851994 WLV851994:WLZ851994 WVR851994:WVV851994 J917530:N917530 JF917530:JJ917530 TB917530:TF917530 ACX917530:ADB917530 AMT917530:AMX917530 AWP917530:AWT917530 BGL917530:BGP917530 BQH917530:BQL917530 CAD917530:CAH917530 CJZ917530:CKD917530 CTV917530:CTZ917530 DDR917530:DDV917530 DNN917530:DNR917530 DXJ917530:DXN917530 EHF917530:EHJ917530 ERB917530:ERF917530 FAX917530:FBB917530 FKT917530:FKX917530 FUP917530:FUT917530 GEL917530:GEP917530 GOH917530:GOL917530 GYD917530:GYH917530 HHZ917530:HID917530 HRV917530:HRZ917530 IBR917530:IBV917530 ILN917530:ILR917530 IVJ917530:IVN917530 JFF917530:JFJ917530 JPB917530:JPF917530 JYX917530:JZB917530 KIT917530:KIX917530 KSP917530:KST917530 LCL917530:LCP917530 LMH917530:LML917530 LWD917530:LWH917530 MFZ917530:MGD917530 MPV917530:MPZ917530 MZR917530:MZV917530 NJN917530:NJR917530 NTJ917530:NTN917530 ODF917530:ODJ917530 ONB917530:ONF917530 OWX917530:OXB917530 PGT917530:PGX917530 PQP917530:PQT917530 QAL917530:QAP917530 QKH917530:QKL917530 QUD917530:QUH917530 RDZ917530:RED917530 RNV917530:RNZ917530 RXR917530:RXV917530 SHN917530:SHR917530 SRJ917530:SRN917530 TBF917530:TBJ917530 TLB917530:TLF917530 TUX917530:TVB917530 UET917530:UEX917530 UOP917530:UOT917530 UYL917530:UYP917530 VIH917530:VIL917530 VSD917530:VSH917530 WBZ917530:WCD917530 WLV917530:WLZ917530 WVR917530:WVV917530 J983066:N983066 JF983066:JJ983066 TB983066:TF983066 ACX983066:ADB983066 AMT983066:AMX983066 AWP983066:AWT983066 BGL983066:BGP983066 BQH983066:BQL983066 CAD983066:CAH983066 CJZ983066:CKD983066 CTV983066:CTZ983066 DDR983066:DDV983066 DNN983066:DNR983066 DXJ983066:DXN983066 EHF983066:EHJ983066 ERB983066:ERF983066 FAX983066:FBB983066 FKT983066:FKX983066 FUP983066:FUT983066 GEL983066:GEP983066 GOH983066:GOL983066 GYD983066:GYH983066 HHZ983066:HID983066 HRV983066:HRZ983066 IBR983066:IBV983066 ILN983066:ILR983066 IVJ983066:IVN983066 JFF983066:JFJ983066 JPB983066:JPF983066 JYX983066:JZB983066 KIT983066:KIX983066 KSP983066:KST983066 LCL983066:LCP983066 LMH983066:LML983066 LWD983066:LWH983066 MFZ983066:MGD983066 MPV983066:MPZ983066 MZR983066:MZV983066 NJN983066:NJR983066 NTJ983066:NTN983066 ODF983066:ODJ983066 ONB983066:ONF983066 OWX983066:OXB983066 PGT983066:PGX983066 PQP983066:PQT983066 QAL983066:QAP983066 QKH983066:QKL983066 QUD983066:QUH983066 RDZ983066:RED983066 RNV983066:RNZ983066 RXR983066:RXV983066 SHN983066:SHR983066 SRJ983066:SRN983066 TBF983066:TBJ983066 TLB983066:TLF983066 TUX983066:TVB983066 UET983066:UEX983066 UOP983066:UOT983066 UYL983066:UYP983066 VIH983066:VIL983066 VSD983066:VSH983066 WBZ983066:WCD983066 WLV983066:WLZ983066 WVR983066:WVV983066 J30:N31 JF30:JJ31 TB30:TF31 ACX30:ADB31 AMT30:AMX31 AWP30:AWT31 BGL30:BGP31 BQH30:BQL31 CAD30:CAH31 CJZ30:CKD31 CTV30:CTZ31 DDR30:DDV31 DNN30:DNR31 DXJ30:DXN31 EHF30:EHJ31 ERB30:ERF31 FAX30:FBB31 FKT30:FKX31 FUP30:FUT31 GEL30:GEP31 GOH30:GOL31 GYD30:GYH31 HHZ30:HID31 HRV30:HRZ31 IBR30:IBV31 ILN30:ILR31 IVJ30:IVN31 JFF30:JFJ31 JPB30:JPF31 JYX30:JZB31 KIT30:KIX31 KSP30:KST31 LCL30:LCP31 LMH30:LML31 LWD30:LWH31 MFZ30:MGD31 MPV30:MPZ31 MZR30:MZV31 NJN30:NJR31 NTJ30:NTN31 ODF30:ODJ31 ONB30:ONF31 OWX30:OXB31 PGT30:PGX31 PQP30:PQT31 QAL30:QAP31 QKH30:QKL31 QUD30:QUH31 RDZ30:RED31 RNV30:RNZ31 RXR30:RXV31 SHN30:SHR31 SRJ30:SRN31 TBF30:TBJ31 TLB30:TLF31 TUX30:TVB31 UET30:UEX31 UOP30:UOT31 UYL30:UYP31 VIH30:VIL31 VSD30:VSH31 WBZ30:WCD31 WLV30:WLZ31 WVR30:WVV31 J65566:N65567 JF65566:JJ65567 TB65566:TF65567 ACX65566:ADB65567 AMT65566:AMX65567 AWP65566:AWT65567 BGL65566:BGP65567 BQH65566:BQL65567 CAD65566:CAH65567 CJZ65566:CKD65567 CTV65566:CTZ65567 DDR65566:DDV65567 DNN65566:DNR65567 DXJ65566:DXN65567 EHF65566:EHJ65567 ERB65566:ERF65567 FAX65566:FBB65567 FKT65566:FKX65567 FUP65566:FUT65567 GEL65566:GEP65567 GOH65566:GOL65567 GYD65566:GYH65567 HHZ65566:HID65567 HRV65566:HRZ65567 IBR65566:IBV65567 ILN65566:ILR65567 IVJ65566:IVN65567 JFF65566:JFJ65567 JPB65566:JPF65567 JYX65566:JZB65567 KIT65566:KIX65567 KSP65566:KST65567 LCL65566:LCP65567 LMH65566:LML65567 LWD65566:LWH65567 MFZ65566:MGD65567 MPV65566:MPZ65567 MZR65566:MZV65567 NJN65566:NJR65567 NTJ65566:NTN65567 ODF65566:ODJ65567 ONB65566:ONF65567 OWX65566:OXB65567 PGT65566:PGX65567 PQP65566:PQT65567 QAL65566:QAP65567 QKH65566:QKL65567 QUD65566:QUH65567 RDZ65566:RED65567 RNV65566:RNZ65567 RXR65566:RXV65567 SHN65566:SHR65567 SRJ65566:SRN65567 TBF65566:TBJ65567 TLB65566:TLF65567 TUX65566:TVB65567 UET65566:UEX65567 UOP65566:UOT65567 UYL65566:UYP65567 VIH65566:VIL65567 VSD65566:VSH65567 WBZ65566:WCD65567 WLV65566:WLZ65567 WVR65566:WVV65567 J131102:N131103 JF131102:JJ131103 TB131102:TF131103 ACX131102:ADB131103 AMT131102:AMX131103 AWP131102:AWT131103 BGL131102:BGP131103 BQH131102:BQL131103 CAD131102:CAH131103 CJZ131102:CKD131103 CTV131102:CTZ131103 DDR131102:DDV131103 DNN131102:DNR131103 DXJ131102:DXN131103 EHF131102:EHJ131103 ERB131102:ERF131103 FAX131102:FBB131103 FKT131102:FKX131103 FUP131102:FUT131103 GEL131102:GEP131103 GOH131102:GOL131103 GYD131102:GYH131103 HHZ131102:HID131103 HRV131102:HRZ131103 IBR131102:IBV131103 ILN131102:ILR131103 IVJ131102:IVN131103 JFF131102:JFJ131103 JPB131102:JPF131103 JYX131102:JZB131103 KIT131102:KIX131103 KSP131102:KST131103 LCL131102:LCP131103 LMH131102:LML131103 LWD131102:LWH131103 MFZ131102:MGD131103 MPV131102:MPZ131103 MZR131102:MZV131103 NJN131102:NJR131103 NTJ131102:NTN131103 ODF131102:ODJ131103 ONB131102:ONF131103 OWX131102:OXB131103 PGT131102:PGX131103 PQP131102:PQT131103 QAL131102:QAP131103 QKH131102:QKL131103 QUD131102:QUH131103 RDZ131102:RED131103 RNV131102:RNZ131103 RXR131102:RXV131103 SHN131102:SHR131103 SRJ131102:SRN131103 TBF131102:TBJ131103 TLB131102:TLF131103 TUX131102:TVB131103 UET131102:UEX131103 UOP131102:UOT131103 UYL131102:UYP131103 VIH131102:VIL131103 VSD131102:VSH131103 WBZ131102:WCD131103 WLV131102:WLZ131103 WVR131102:WVV131103 J196638:N196639 JF196638:JJ196639 TB196638:TF196639 ACX196638:ADB196639 AMT196638:AMX196639 AWP196638:AWT196639 BGL196638:BGP196639 BQH196638:BQL196639 CAD196638:CAH196639 CJZ196638:CKD196639 CTV196638:CTZ196639 DDR196638:DDV196639 DNN196638:DNR196639 DXJ196638:DXN196639 EHF196638:EHJ196639 ERB196638:ERF196639 FAX196638:FBB196639 FKT196638:FKX196639 FUP196638:FUT196639 GEL196638:GEP196639 GOH196638:GOL196639 GYD196638:GYH196639 HHZ196638:HID196639 HRV196638:HRZ196639 IBR196638:IBV196639 ILN196638:ILR196639 IVJ196638:IVN196639 JFF196638:JFJ196639 JPB196638:JPF196639 JYX196638:JZB196639 KIT196638:KIX196639 KSP196638:KST196639 LCL196638:LCP196639 LMH196638:LML196639 LWD196638:LWH196639 MFZ196638:MGD196639 MPV196638:MPZ196639 MZR196638:MZV196639 NJN196638:NJR196639 NTJ196638:NTN196639 ODF196638:ODJ196639 ONB196638:ONF196639 OWX196638:OXB196639 PGT196638:PGX196639 PQP196638:PQT196639 QAL196638:QAP196639 QKH196638:QKL196639 QUD196638:QUH196639 RDZ196638:RED196639 RNV196638:RNZ196639 RXR196638:RXV196639 SHN196638:SHR196639 SRJ196638:SRN196639 TBF196638:TBJ196639 TLB196638:TLF196639 TUX196638:TVB196639 UET196638:UEX196639 UOP196638:UOT196639 UYL196638:UYP196639 VIH196638:VIL196639 VSD196638:VSH196639 WBZ196638:WCD196639 WLV196638:WLZ196639 WVR196638:WVV196639 J262174:N262175 JF262174:JJ262175 TB262174:TF262175 ACX262174:ADB262175 AMT262174:AMX262175 AWP262174:AWT262175 BGL262174:BGP262175 BQH262174:BQL262175 CAD262174:CAH262175 CJZ262174:CKD262175 CTV262174:CTZ262175 DDR262174:DDV262175 DNN262174:DNR262175 DXJ262174:DXN262175 EHF262174:EHJ262175 ERB262174:ERF262175 FAX262174:FBB262175 FKT262174:FKX262175 FUP262174:FUT262175 GEL262174:GEP262175 GOH262174:GOL262175 GYD262174:GYH262175 HHZ262174:HID262175 HRV262174:HRZ262175 IBR262174:IBV262175 ILN262174:ILR262175 IVJ262174:IVN262175 JFF262174:JFJ262175 JPB262174:JPF262175 JYX262174:JZB262175 KIT262174:KIX262175 KSP262174:KST262175 LCL262174:LCP262175 LMH262174:LML262175 LWD262174:LWH262175 MFZ262174:MGD262175 MPV262174:MPZ262175 MZR262174:MZV262175 NJN262174:NJR262175 NTJ262174:NTN262175 ODF262174:ODJ262175 ONB262174:ONF262175 OWX262174:OXB262175 PGT262174:PGX262175 PQP262174:PQT262175 QAL262174:QAP262175 QKH262174:QKL262175 QUD262174:QUH262175 RDZ262174:RED262175 RNV262174:RNZ262175 RXR262174:RXV262175 SHN262174:SHR262175 SRJ262174:SRN262175 TBF262174:TBJ262175 TLB262174:TLF262175 TUX262174:TVB262175 UET262174:UEX262175 UOP262174:UOT262175 UYL262174:UYP262175 VIH262174:VIL262175 VSD262174:VSH262175 WBZ262174:WCD262175 WLV262174:WLZ262175 WVR262174:WVV262175 J327710:N327711 JF327710:JJ327711 TB327710:TF327711 ACX327710:ADB327711 AMT327710:AMX327711 AWP327710:AWT327711 BGL327710:BGP327711 BQH327710:BQL327711 CAD327710:CAH327711 CJZ327710:CKD327711 CTV327710:CTZ327711 DDR327710:DDV327711 DNN327710:DNR327711 DXJ327710:DXN327711 EHF327710:EHJ327711 ERB327710:ERF327711 FAX327710:FBB327711 FKT327710:FKX327711 FUP327710:FUT327711 GEL327710:GEP327711 GOH327710:GOL327711 GYD327710:GYH327711 HHZ327710:HID327711 HRV327710:HRZ327711 IBR327710:IBV327711 ILN327710:ILR327711 IVJ327710:IVN327711 JFF327710:JFJ327711 JPB327710:JPF327711 JYX327710:JZB327711 KIT327710:KIX327711 KSP327710:KST327711 LCL327710:LCP327711 LMH327710:LML327711 LWD327710:LWH327711 MFZ327710:MGD327711 MPV327710:MPZ327711 MZR327710:MZV327711 NJN327710:NJR327711 NTJ327710:NTN327711 ODF327710:ODJ327711 ONB327710:ONF327711 OWX327710:OXB327711 PGT327710:PGX327711 PQP327710:PQT327711 QAL327710:QAP327711 QKH327710:QKL327711 QUD327710:QUH327711 RDZ327710:RED327711 RNV327710:RNZ327711 RXR327710:RXV327711 SHN327710:SHR327711 SRJ327710:SRN327711 TBF327710:TBJ327711 TLB327710:TLF327711 TUX327710:TVB327711 UET327710:UEX327711 UOP327710:UOT327711 UYL327710:UYP327711 VIH327710:VIL327711 VSD327710:VSH327711 WBZ327710:WCD327711 WLV327710:WLZ327711 WVR327710:WVV327711 J393246:N393247 JF393246:JJ393247 TB393246:TF393247 ACX393246:ADB393247 AMT393246:AMX393247 AWP393246:AWT393247 BGL393246:BGP393247 BQH393246:BQL393247 CAD393246:CAH393247 CJZ393246:CKD393247 CTV393246:CTZ393247 DDR393246:DDV393247 DNN393246:DNR393247 DXJ393246:DXN393247 EHF393246:EHJ393247 ERB393246:ERF393247 FAX393246:FBB393247 FKT393246:FKX393247 FUP393246:FUT393247 GEL393246:GEP393247 GOH393246:GOL393247 GYD393246:GYH393247 HHZ393246:HID393247 HRV393246:HRZ393247 IBR393246:IBV393247 ILN393246:ILR393247 IVJ393246:IVN393247 JFF393246:JFJ393247 JPB393246:JPF393247 JYX393246:JZB393247 KIT393246:KIX393247 KSP393246:KST393247 LCL393246:LCP393247 LMH393246:LML393247 LWD393246:LWH393247 MFZ393246:MGD393247 MPV393246:MPZ393247 MZR393246:MZV393247 NJN393246:NJR393247 NTJ393246:NTN393247 ODF393246:ODJ393247 ONB393246:ONF393247 OWX393246:OXB393247 PGT393246:PGX393247 PQP393246:PQT393247 QAL393246:QAP393247 QKH393246:QKL393247 QUD393246:QUH393247 RDZ393246:RED393247 RNV393246:RNZ393247 RXR393246:RXV393247 SHN393246:SHR393247 SRJ393246:SRN393247 TBF393246:TBJ393247 TLB393246:TLF393247 TUX393246:TVB393247 UET393246:UEX393247 UOP393246:UOT393247 UYL393246:UYP393247 VIH393246:VIL393247 VSD393246:VSH393247 WBZ393246:WCD393247 WLV393246:WLZ393247 WVR393246:WVV393247 J458782:N458783 JF458782:JJ458783 TB458782:TF458783 ACX458782:ADB458783 AMT458782:AMX458783 AWP458782:AWT458783 BGL458782:BGP458783 BQH458782:BQL458783 CAD458782:CAH458783 CJZ458782:CKD458783 CTV458782:CTZ458783 DDR458782:DDV458783 DNN458782:DNR458783 DXJ458782:DXN458783 EHF458782:EHJ458783 ERB458782:ERF458783 FAX458782:FBB458783 FKT458782:FKX458783 FUP458782:FUT458783 GEL458782:GEP458783 GOH458782:GOL458783 GYD458782:GYH458783 HHZ458782:HID458783 HRV458782:HRZ458783 IBR458782:IBV458783 ILN458782:ILR458783 IVJ458782:IVN458783 JFF458782:JFJ458783 JPB458782:JPF458783 JYX458782:JZB458783 KIT458782:KIX458783 KSP458782:KST458783 LCL458782:LCP458783 LMH458782:LML458783 LWD458782:LWH458783 MFZ458782:MGD458783 MPV458782:MPZ458783 MZR458782:MZV458783 NJN458782:NJR458783 NTJ458782:NTN458783 ODF458782:ODJ458783 ONB458782:ONF458783 OWX458782:OXB458783 PGT458782:PGX458783 PQP458782:PQT458783 QAL458782:QAP458783 QKH458782:QKL458783 QUD458782:QUH458783 RDZ458782:RED458783 RNV458782:RNZ458783 RXR458782:RXV458783 SHN458782:SHR458783 SRJ458782:SRN458783 TBF458782:TBJ458783 TLB458782:TLF458783 TUX458782:TVB458783 UET458782:UEX458783 UOP458782:UOT458783 UYL458782:UYP458783 VIH458782:VIL458783 VSD458782:VSH458783 WBZ458782:WCD458783 WLV458782:WLZ458783 WVR458782:WVV458783 J524318:N524319 JF524318:JJ524319 TB524318:TF524319 ACX524318:ADB524319 AMT524318:AMX524319 AWP524318:AWT524319 BGL524318:BGP524319 BQH524318:BQL524319 CAD524318:CAH524319 CJZ524318:CKD524319 CTV524318:CTZ524319 DDR524318:DDV524319 DNN524318:DNR524319 DXJ524318:DXN524319 EHF524318:EHJ524319 ERB524318:ERF524319 FAX524318:FBB524319 FKT524318:FKX524319 FUP524318:FUT524319 GEL524318:GEP524319 GOH524318:GOL524319 GYD524318:GYH524319 HHZ524318:HID524319 HRV524318:HRZ524319 IBR524318:IBV524319 ILN524318:ILR524319 IVJ524318:IVN524319 JFF524318:JFJ524319 JPB524318:JPF524319 JYX524318:JZB524319 KIT524318:KIX524319 KSP524318:KST524319 LCL524318:LCP524319 LMH524318:LML524319 LWD524318:LWH524319 MFZ524318:MGD524319 MPV524318:MPZ524319 MZR524318:MZV524319 NJN524318:NJR524319 NTJ524318:NTN524319 ODF524318:ODJ524319 ONB524318:ONF524319 OWX524318:OXB524319 PGT524318:PGX524319 PQP524318:PQT524319 QAL524318:QAP524319 QKH524318:QKL524319 QUD524318:QUH524319 RDZ524318:RED524319 RNV524318:RNZ524319 RXR524318:RXV524319 SHN524318:SHR524319 SRJ524318:SRN524319 TBF524318:TBJ524319 TLB524318:TLF524319 TUX524318:TVB524319 UET524318:UEX524319 UOP524318:UOT524319 UYL524318:UYP524319 VIH524318:VIL524319 VSD524318:VSH524319 WBZ524318:WCD524319 WLV524318:WLZ524319 WVR524318:WVV524319 J589854:N589855 JF589854:JJ589855 TB589854:TF589855 ACX589854:ADB589855 AMT589854:AMX589855 AWP589854:AWT589855 BGL589854:BGP589855 BQH589854:BQL589855 CAD589854:CAH589855 CJZ589854:CKD589855 CTV589854:CTZ589855 DDR589854:DDV589855 DNN589854:DNR589855 DXJ589854:DXN589855 EHF589854:EHJ589855 ERB589854:ERF589855 FAX589854:FBB589855 FKT589854:FKX589855 FUP589854:FUT589855 GEL589854:GEP589855 GOH589854:GOL589855 GYD589854:GYH589855 HHZ589854:HID589855 HRV589854:HRZ589855 IBR589854:IBV589855 ILN589854:ILR589855 IVJ589854:IVN589855 JFF589854:JFJ589855 JPB589854:JPF589855 JYX589854:JZB589855 KIT589854:KIX589855 KSP589854:KST589855 LCL589854:LCP589855 LMH589854:LML589855 LWD589854:LWH589855 MFZ589854:MGD589855 MPV589854:MPZ589855 MZR589854:MZV589855 NJN589854:NJR589855 NTJ589854:NTN589855 ODF589854:ODJ589855 ONB589854:ONF589855 OWX589854:OXB589855 PGT589854:PGX589855 PQP589854:PQT589855 QAL589854:QAP589855 QKH589854:QKL589855 QUD589854:QUH589855 RDZ589854:RED589855 RNV589854:RNZ589855 RXR589854:RXV589855 SHN589854:SHR589855 SRJ589854:SRN589855 TBF589854:TBJ589855 TLB589854:TLF589855 TUX589854:TVB589855 UET589854:UEX589855 UOP589854:UOT589855 UYL589854:UYP589855 VIH589854:VIL589855 VSD589854:VSH589855 WBZ589854:WCD589855 WLV589854:WLZ589855 WVR589854:WVV589855 J655390:N655391 JF655390:JJ655391 TB655390:TF655391 ACX655390:ADB655391 AMT655390:AMX655391 AWP655390:AWT655391 BGL655390:BGP655391 BQH655390:BQL655391 CAD655390:CAH655391 CJZ655390:CKD655391 CTV655390:CTZ655391 DDR655390:DDV655391 DNN655390:DNR655391 DXJ655390:DXN655391 EHF655390:EHJ655391 ERB655390:ERF655391 FAX655390:FBB655391 FKT655390:FKX655391 FUP655390:FUT655391 GEL655390:GEP655391 GOH655390:GOL655391 GYD655390:GYH655391 HHZ655390:HID655391 HRV655390:HRZ655391 IBR655390:IBV655391 ILN655390:ILR655391 IVJ655390:IVN655391 JFF655390:JFJ655391 JPB655390:JPF655391 JYX655390:JZB655391 KIT655390:KIX655391 KSP655390:KST655391 LCL655390:LCP655391 LMH655390:LML655391 LWD655390:LWH655391 MFZ655390:MGD655391 MPV655390:MPZ655391 MZR655390:MZV655391 NJN655390:NJR655391 NTJ655390:NTN655391 ODF655390:ODJ655391 ONB655390:ONF655391 OWX655390:OXB655391 PGT655390:PGX655391 PQP655390:PQT655391 QAL655390:QAP655391 QKH655390:QKL655391 QUD655390:QUH655391 RDZ655390:RED655391 RNV655390:RNZ655391 RXR655390:RXV655391 SHN655390:SHR655391 SRJ655390:SRN655391 TBF655390:TBJ655391 TLB655390:TLF655391 TUX655390:TVB655391 UET655390:UEX655391 UOP655390:UOT655391 UYL655390:UYP655391 VIH655390:VIL655391 VSD655390:VSH655391 WBZ655390:WCD655391 WLV655390:WLZ655391 WVR655390:WVV655391 J720926:N720927 JF720926:JJ720927 TB720926:TF720927 ACX720926:ADB720927 AMT720926:AMX720927 AWP720926:AWT720927 BGL720926:BGP720927 BQH720926:BQL720927 CAD720926:CAH720927 CJZ720926:CKD720927 CTV720926:CTZ720927 DDR720926:DDV720927 DNN720926:DNR720927 DXJ720926:DXN720927 EHF720926:EHJ720927 ERB720926:ERF720927 FAX720926:FBB720927 FKT720926:FKX720927 FUP720926:FUT720927 GEL720926:GEP720927 GOH720926:GOL720927 GYD720926:GYH720927 HHZ720926:HID720927 HRV720926:HRZ720927 IBR720926:IBV720927 ILN720926:ILR720927 IVJ720926:IVN720927 JFF720926:JFJ720927 JPB720926:JPF720927 JYX720926:JZB720927 KIT720926:KIX720927 KSP720926:KST720927 LCL720926:LCP720927 LMH720926:LML720927 LWD720926:LWH720927 MFZ720926:MGD720927 MPV720926:MPZ720927 MZR720926:MZV720927 NJN720926:NJR720927 NTJ720926:NTN720927 ODF720926:ODJ720927 ONB720926:ONF720927 OWX720926:OXB720927 PGT720926:PGX720927 PQP720926:PQT720927 QAL720926:QAP720927 QKH720926:QKL720927 QUD720926:QUH720927 RDZ720926:RED720927 RNV720926:RNZ720927 RXR720926:RXV720927 SHN720926:SHR720927 SRJ720926:SRN720927 TBF720926:TBJ720927 TLB720926:TLF720927 TUX720926:TVB720927 UET720926:UEX720927 UOP720926:UOT720927 UYL720926:UYP720927 VIH720926:VIL720927 VSD720926:VSH720927 WBZ720926:WCD720927 WLV720926:WLZ720927 WVR720926:WVV720927 J786462:N786463 JF786462:JJ786463 TB786462:TF786463 ACX786462:ADB786463 AMT786462:AMX786463 AWP786462:AWT786463 BGL786462:BGP786463 BQH786462:BQL786463 CAD786462:CAH786463 CJZ786462:CKD786463 CTV786462:CTZ786463 DDR786462:DDV786463 DNN786462:DNR786463 DXJ786462:DXN786463 EHF786462:EHJ786463 ERB786462:ERF786463 FAX786462:FBB786463 FKT786462:FKX786463 FUP786462:FUT786463 GEL786462:GEP786463 GOH786462:GOL786463 GYD786462:GYH786463 HHZ786462:HID786463 HRV786462:HRZ786463 IBR786462:IBV786463 ILN786462:ILR786463 IVJ786462:IVN786463 JFF786462:JFJ786463 JPB786462:JPF786463 JYX786462:JZB786463 KIT786462:KIX786463 KSP786462:KST786463 LCL786462:LCP786463 LMH786462:LML786463 LWD786462:LWH786463 MFZ786462:MGD786463 MPV786462:MPZ786463 MZR786462:MZV786463 NJN786462:NJR786463 NTJ786462:NTN786463 ODF786462:ODJ786463 ONB786462:ONF786463 OWX786462:OXB786463 PGT786462:PGX786463 PQP786462:PQT786463 QAL786462:QAP786463 QKH786462:QKL786463 QUD786462:QUH786463 RDZ786462:RED786463 RNV786462:RNZ786463 RXR786462:RXV786463 SHN786462:SHR786463 SRJ786462:SRN786463 TBF786462:TBJ786463 TLB786462:TLF786463 TUX786462:TVB786463 UET786462:UEX786463 UOP786462:UOT786463 UYL786462:UYP786463 VIH786462:VIL786463 VSD786462:VSH786463 WBZ786462:WCD786463 WLV786462:WLZ786463 WVR786462:WVV786463 J851998:N851999 JF851998:JJ851999 TB851998:TF851999 ACX851998:ADB851999 AMT851998:AMX851999 AWP851998:AWT851999 BGL851998:BGP851999 BQH851998:BQL851999 CAD851998:CAH851999 CJZ851998:CKD851999 CTV851998:CTZ851999 DDR851998:DDV851999 DNN851998:DNR851999 DXJ851998:DXN851999 EHF851998:EHJ851999 ERB851998:ERF851999 FAX851998:FBB851999 FKT851998:FKX851999 FUP851998:FUT851999 GEL851998:GEP851999 GOH851998:GOL851999 GYD851998:GYH851999 HHZ851998:HID851999 HRV851998:HRZ851999 IBR851998:IBV851999 ILN851998:ILR851999 IVJ851998:IVN851999 JFF851998:JFJ851999 JPB851998:JPF851999 JYX851998:JZB851999 KIT851998:KIX851999 KSP851998:KST851999 LCL851998:LCP851999 LMH851998:LML851999 LWD851998:LWH851999 MFZ851998:MGD851999 MPV851998:MPZ851999 MZR851998:MZV851999 NJN851998:NJR851999 NTJ851998:NTN851999 ODF851998:ODJ851999 ONB851998:ONF851999 OWX851998:OXB851999 PGT851998:PGX851999 PQP851998:PQT851999 QAL851998:QAP851999 QKH851998:QKL851999 QUD851998:QUH851999 RDZ851998:RED851999 RNV851998:RNZ851999 RXR851998:RXV851999 SHN851998:SHR851999 SRJ851998:SRN851999 TBF851998:TBJ851999 TLB851998:TLF851999 TUX851998:TVB851999 UET851998:UEX851999 UOP851998:UOT851999 UYL851998:UYP851999 VIH851998:VIL851999 VSD851998:VSH851999 WBZ851998:WCD851999 WLV851998:WLZ851999 WVR851998:WVV851999 J917534:N917535 JF917534:JJ917535 TB917534:TF917535 ACX917534:ADB917535 AMT917534:AMX917535 AWP917534:AWT917535 BGL917534:BGP917535 BQH917534:BQL917535 CAD917534:CAH917535 CJZ917534:CKD917535 CTV917534:CTZ917535 DDR917534:DDV917535 DNN917534:DNR917535 DXJ917534:DXN917535 EHF917534:EHJ917535 ERB917534:ERF917535 FAX917534:FBB917535 FKT917534:FKX917535 FUP917534:FUT917535 GEL917534:GEP917535 GOH917534:GOL917535 GYD917534:GYH917535 HHZ917534:HID917535 HRV917534:HRZ917535 IBR917534:IBV917535 ILN917534:ILR917535 IVJ917534:IVN917535 JFF917534:JFJ917535 JPB917534:JPF917535 JYX917534:JZB917535 KIT917534:KIX917535 KSP917534:KST917535 LCL917534:LCP917535 LMH917534:LML917535 LWD917534:LWH917535 MFZ917534:MGD917535 MPV917534:MPZ917535 MZR917534:MZV917535 NJN917534:NJR917535 NTJ917534:NTN917535 ODF917534:ODJ917535 ONB917534:ONF917535 OWX917534:OXB917535 PGT917534:PGX917535 PQP917534:PQT917535 QAL917534:QAP917535 QKH917534:QKL917535 QUD917534:QUH917535 RDZ917534:RED917535 RNV917534:RNZ917535 RXR917534:RXV917535 SHN917534:SHR917535 SRJ917534:SRN917535 TBF917534:TBJ917535 TLB917534:TLF917535 TUX917534:TVB917535 UET917534:UEX917535 UOP917534:UOT917535 UYL917534:UYP917535 VIH917534:VIL917535 VSD917534:VSH917535 WBZ917534:WCD917535 WLV917534:WLZ917535 WVR917534:WVV917535 J983070:N983071 JF983070:JJ983071 TB983070:TF983071 ACX983070:ADB983071 AMT983070:AMX983071 AWP983070:AWT983071 BGL983070:BGP983071 BQH983070:BQL983071 CAD983070:CAH983071 CJZ983070:CKD983071 CTV983070:CTZ983071 DDR983070:DDV983071 DNN983070:DNR983071 DXJ983070:DXN983071 EHF983070:EHJ983071 ERB983070:ERF983071 FAX983070:FBB983071 FKT983070:FKX983071 FUP983070:FUT983071 GEL983070:GEP983071 GOH983070:GOL983071 GYD983070:GYH983071 HHZ983070:HID983071 HRV983070:HRZ983071 IBR983070:IBV983071 ILN983070:ILR983071 IVJ983070:IVN983071 JFF983070:JFJ983071 JPB983070:JPF983071 JYX983070:JZB983071 KIT983070:KIX983071 KSP983070:KST983071 LCL983070:LCP983071 LMH983070:LML983071 LWD983070:LWH983071 MFZ983070:MGD983071 MPV983070:MPZ983071 MZR983070:MZV983071 NJN983070:NJR983071 NTJ983070:NTN983071 ODF983070:ODJ983071 ONB983070:ONF983071 OWX983070:OXB983071 PGT983070:PGX983071 PQP983070:PQT983071 QAL983070:QAP983071 QKH983070:QKL983071 QUD983070:QUH983071 RDZ983070:RED983071 RNV983070:RNZ983071 RXR983070:RXV983071 SHN983070:SHR983071 SRJ983070:SRN983071 TBF983070:TBJ983071 TLB983070:TLF983071 TUX983070:TVB983071 UET983070:UEX983071 UOP983070:UOT983071 UYL983070:UYP983071 VIH983070:VIL983071 VSD983070:VSH983071 WBZ983070:WCD983071 WLV983070:WLZ983071 WVR983070:WVV983071">
      <formula1>$T$26:$T$31</formula1>
    </dataValidation>
    <dataValidation type="list" allowBlank="1" showInputMessage="1" showErrorMessage="1" sqref="J35:N35 JF35:JJ35 TB35:TF35 ACX35:ADB35 AMT35:AMX35 AWP35:AWT35 BGL35:BGP35 BQH35:BQL35 CAD35:CAH35 CJZ35:CKD35 CTV35:CTZ35 DDR35:DDV35 DNN35:DNR35 DXJ35:DXN35 EHF35:EHJ35 ERB35:ERF35 FAX35:FBB35 FKT35:FKX35 FUP35:FUT35 GEL35:GEP35 GOH35:GOL35 GYD35:GYH35 HHZ35:HID35 HRV35:HRZ35 IBR35:IBV35 ILN35:ILR35 IVJ35:IVN35 JFF35:JFJ35 JPB35:JPF35 JYX35:JZB35 KIT35:KIX35 KSP35:KST35 LCL35:LCP35 LMH35:LML35 LWD35:LWH35 MFZ35:MGD35 MPV35:MPZ35 MZR35:MZV35 NJN35:NJR35 NTJ35:NTN35 ODF35:ODJ35 ONB35:ONF35 OWX35:OXB35 PGT35:PGX35 PQP35:PQT35 QAL35:QAP35 QKH35:QKL35 QUD35:QUH35 RDZ35:RED35 RNV35:RNZ35 RXR35:RXV35 SHN35:SHR35 SRJ35:SRN35 TBF35:TBJ35 TLB35:TLF35 TUX35:TVB35 UET35:UEX35 UOP35:UOT35 UYL35:UYP35 VIH35:VIL35 VSD35:VSH35 WBZ35:WCD35 WLV35:WLZ35 WVR35:WVV35 J65571:N65571 JF65571:JJ65571 TB65571:TF65571 ACX65571:ADB65571 AMT65571:AMX65571 AWP65571:AWT65571 BGL65571:BGP65571 BQH65571:BQL65571 CAD65571:CAH65571 CJZ65571:CKD65571 CTV65571:CTZ65571 DDR65571:DDV65571 DNN65571:DNR65571 DXJ65571:DXN65571 EHF65571:EHJ65571 ERB65571:ERF65571 FAX65571:FBB65571 FKT65571:FKX65571 FUP65571:FUT65571 GEL65571:GEP65571 GOH65571:GOL65571 GYD65571:GYH65571 HHZ65571:HID65571 HRV65571:HRZ65571 IBR65571:IBV65571 ILN65571:ILR65571 IVJ65571:IVN65571 JFF65571:JFJ65571 JPB65571:JPF65571 JYX65571:JZB65571 KIT65571:KIX65571 KSP65571:KST65571 LCL65571:LCP65571 LMH65571:LML65571 LWD65571:LWH65571 MFZ65571:MGD65571 MPV65571:MPZ65571 MZR65571:MZV65571 NJN65571:NJR65571 NTJ65571:NTN65571 ODF65571:ODJ65571 ONB65571:ONF65571 OWX65571:OXB65571 PGT65571:PGX65571 PQP65571:PQT65571 QAL65571:QAP65571 QKH65571:QKL65571 QUD65571:QUH65571 RDZ65571:RED65571 RNV65571:RNZ65571 RXR65571:RXV65571 SHN65571:SHR65571 SRJ65571:SRN65571 TBF65571:TBJ65571 TLB65571:TLF65571 TUX65571:TVB65571 UET65571:UEX65571 UOP65571:UOT65571 UYL65571:UYP65571 VIH65571:VIL65571 VSD65571:VSH65571 WBZ65571:WCD65571 WLV65571:WLZ65571 WVR65571:WVV65571 J131107:N131107 JF131107:JJ131107 TB131107:TF131107 ACX131107:ADB131107 AMT131107:AMX131107 AWP131107:AWT131107 BGL131107:BGP131107 BQH131107:BQL131107 CAD131107:CAH131107 CJZ131107:CKD131107 CTV131107:CTZ131107 DDR131107:DDV131107 DNN131107:DNR131107 DXJ131107:DXN131107 EHF131107:EHJ131107 ERB131107:ERF131107 FAX131107:FBB131107 FKT131107:FKX131107 FUP131107:FUT131107 GEL131107:GEP131107 GOH131107:GOL131107 GYD131107:GYH131107 HHZ131107:HID131107 HRV131107:HRZ131107 IBR131107:IBV131107 ILN131107:ILR131107 IVJ131107:IVN131107 JFF131107:JFJ131107 JPB131107:JPF131107 JYX131107:JZB131107 KIT131107:KIX131107 KSP131107:KST131107 LCL131107:LCP131107 LMH131107:LML131107 LWD131107:LWH131107 MFZ131107:MGD131107 MPV131107:MPZ131107 MZR131107:MZV131107 NJN131107:NJR131107 NTJ131107:NTN131107 ODF131107:ODJ131107 ONB131107:ONF131107 OWX131107:OXB131107 PGT131107:PGX131107 PQP131107:PQT131107 QAL131107:QAP131107 QKH131107:QKL131107 QUD131107:QUH131107 RDZ131107:RED131107 RNV131107:RNZ131107 RXR131107:RXV131107 SHN131107:SHR131107 SRJ131107:SRN131107 TBF131107:TBJ131107 TLB131107:TLF131107 TUX131107:TVB131107 UET131107:UEX131107 UOP131107:UOT131107 UYL131107:UYP131107 VIH131107:VIL131107 VSD131107:VSH131107 WBZ131107:WCD131107 WLV131107:WLZ131107 WVR131107:WVV131107 J196643:N196643 JF196643:JJ196643 TB196643:TF196643 ACX196643:ADB196643 AMT196643:AMX196643 AWP196643:AWT196643 BGL196643:BGP196643 BQH196643:BQL196643 CAD196643:CAH196643 CJZ196643:CKD196643 CTV196643:CTZ196643 DDR196643:DDV196643 DNN196643:DNR196643 DXJ196643:DXN196643 EHF196643:EHJ196643 ERB196643:ERF196643 FAX196643:FBB196643 FKT196643:FKX196643 FUP196643:FUT196643 GEL196643:GEP196643 GOH196643:GOL196643 GYD196643:GYH196643 HHZ196643:HID196643 HRV196643:HRZ196643 IBR196643:IBV196643 ILN196643:ILR196643 IVJ196643:IVN196643 JFF196643:JFJ196643 JPB196643:JPF196643 JYX196643:JZB196643 KIT196643:KIX196643 KSP196643:KST196643 LCL196643:LCP196643 LMH196643:LML196643 LWD196643:LWH196643 MFZ196643:MGD196643 MPV196643:MPZ196643 MZR196643:MZV196643 NJN196643:NJR196643 NTJ196643:NTN196643 ODF196643:ODJ196643 ONB196643:ONF196643 OWX196643:OXB196643 PGT196643:PGX196643 PQP196643:PQT196643 QAL196643:QAP196643 QKH196643:QKL196643 QUD196643:QUH196643 RDZ196643:RED196643 RNV196643:RNZ196643 RXR196643:RXV196643 SHN196643:SHR196643 SRJ196643:SRN196643 TBF196643:TBJ196643 TLB196643:TLF196643 TUX196643:TVB196643 UET196643:UEX196643 UOP196643:UOT196643 UYL196643:UYP196643 VIH196643:VIL196643 VSD196643:VSH196643 WBZ196643:WCD196643 WLV196643:WLZ196643 WVR196643:WVV196643 J262179:N262179 JF262179:JJ262179 TB262179:TF262179 ACX262179:ADB262179 AMT262179:AMX262179 AWP262179:AWT262179 BGL262179:BGP262179 BQH262179:BQL262179 CAD262179:CAH262179 CJZ262179:CKD262179 CTV262179:CTZ262179 DDR262179:DDV262179 DNN262179:DNR262179 DXJ262179:DXN262179 EHF262179:EHJ262179 ERB262179:ERF262179 FAX262179:FBB262179 FKT262179:FKX262179 FUP262179:FUT262179 GEL262179:GEP262179 GOH262179:GOL262179 GYD262179:GYH262179 HHZ262179:HID262179 HRV262179:HRZ262179 IBR262179:IBV262179 ILN262179:ILR262179 IVJ262179:IVN262179 JFF262179:JFJ262179 JPB262179:JPF262179 JYX262179:JZB262179 KIT262179:KIX262179 KSP262179:KST262179 LCL262179:LCP262179 LMH262179:LML262179 LWD262179:LWH262179 MFZ262179:MGD262179 MPV262179:MPZ262179 MZR262179:MZV262179 NJN262179:NJR262179 NTJ262179:NTN262179 ODF262179:ODJ262179 ONB262179:ONF262179 OWX262179:OXB262179 PGT262179:PGX262179 PQP262179:PQT262179 QAL262179:QAP262179 QKH262179:QKL262179 QUD262179:QUH262179 RDZ262179:RED262179 RNV262179:RNZ262179 RXR262179:RXV262179 SHN262179:SHR262179 SRJ262179:SRN262179 TBF262179:TBJ262179 TLB262179:TLF262179 TUX262179:TVB262179 UET262179:UEX262179 UOP262179:UOT262179 UYL262179:UYP262179 VIH262179:VIL262179 VSD262179:VSH262179 WBZ262179:WCD262179 WLV262179:WLZ262179 WVR262179:WVV262179 J327715:N327715 JF327715:JJ327715 TB327715:TF327715 ACX327715:ADB327715 AMT327715:AMX327715 AWP327715:AWT327715 BGL327715:BGP327715 BQH327715:BQL327715 CAD327715:CAH327715 CJZ327715:CKD327715 CTV327715:CTZ327715 DDR327715:DDV327715 DNN327715:DNR327715 DXJ327715:DXN327715 EHF327715:EHJ327715 ERB327715:ERF327715 FAX327715:FBB327715 FKT327715:FKX327715 FUP327715:FUT327715 GEL327715:GEP327715 GOH327715:GOL327715 GYD327715:GYH327715 HHZ327715:HID327715 HRV327715:HRZ327715 IBR327715:IBV327715 ILN327715:ILR327715 IVJ327715:IVN327715 JFF327715:JFJ327715 JPB327715:JPF327715 JYX327715:JZB327715 KIT327715:KIX327715 KSP327715:KST327715 LCL327715:LCP327715 LMH327715:LML327715 LWD327715:LWH327715 MFZ327715:MGD327715 MPV327715:MPZ327715 MZR327715:MZV327715 NJN327715:NJR327715 NTJ327715:NTN327715 ODF327715:ODJ327715 ONB327715:ONF327715 OWX327715:OXB327715 PGT327715:PGX327715 PQP327715:PQT327715 QAL327715:QAP327715 QKH327715:QKL327715 QUD327715:QUH327715 RDZ327715:RED327715 RNV327715:RNZ327715 RXR327715:RXV327715 SHN327715:SHR327715 SRJ327715:SRN327715 TBF327715:TBJ327715 TLB327715:TLF327715 TUX327715:TVB327715 UET327715:UEX327715 UOP327715:UOT327715 UYL327715:UYP327715 VIH327715:VIL327715 VSD327715:VSH327715 WBZ327715:WCD327715 WLV327715:WLZ327715 WVR327715:WVV327715 J393251:N393251 JF393251:JJ393251 TB393251:TF393251 ACX393251:ADB393251 AMT393251:AMX393251 AWP393251:AWT393251 BGL393251:BGP393251 BQH393251:BQL393251 CAD393251:CAH393251 CJZ393251:CKD393251 CTV393251:CTZ393251 DDR393251:DDV393251 DNN393251:DNR393251 DXJ393251:DXN393251 EHF393251:EHJ393251 ERB393251:ERF393251 FAX393251:FBB393251 FKT393251:FKX393251 FUP393251:FUT393251 GEL393251:GEP393251 GOH393251:GOL393251 GYD393251:GYH393251 HHZ393251:HID393251 HRV393251:HRZ393251 IBR393251:IBV393251 ILN393251:ILR393251 IVJ393251:IVN393251 JFF393251:JFJ393251 JPB393251:JPF393251 JYX393251:JZB393251 KIT393251:KIX393251 KSP393251:KST393251 LCL393251:LCP393251 LMH393251:LML393251 LWD393251:LWH393251 MFZ393251:MGD393251 MPV393251:MPZ393251 MZR393251:MZV393251 NJN393251:NJR393251 NTJ393251:NTN393251 ODF393251:ODJ393251 ONB393251:ONF393251 OWX393251:OXB393251 PGT393251:PGX393251 PQP393251:PQT393251 QAL393251:QAP393251 QKH393251:QKL393251 QUD393251:QUH393251 RDZ393251:RED393251 RNV393251:RNZ393251 RXR393251:RXV393251 SHN393251:SHR393251 SRJ393251:SRN393251 TBF393251:TBJ393251 TLB393251:TLF393251 TUX393251:TVB393251 UET393251:UEX393251 UOP393251:UOT393251 UYL393251:UYP393251 VIH393251:VIL393251 VSD393251:VSH393251 WBZ393251:WCD393251 WLV393251:WLZ393251 WVR393251:WVV393251 J458787:N458787 JF458787:JJ458787 TB458787:TF458787 ACX458787:ADB458787 AMT458787:AMX458787 AWP458787:AWT458787 BGL458787:BGP458787 BQH458787:BQL458787 CAD458787:CAH458787 CJZ458787:CKD458787 CTV458787:CTZ458787 DDR458787:DDV458787 DNN458787:DNR458787 DXJ458787:DXN458787 EHF458787:EHJ458787 ERB458787:ERF458787 FAX458787:FBB458787 FKT458787:FKX458787 FUP458787:FUT458787 GEL458787:GEP458787 GOH458787:GOL458787 GYD458787:GYH458787 HHZ458787:HID458787 HRV458787:HRZ458787 IBR458787:IBV458787 ILN458787:ILR458787 IVJ458787:IVN458787 JFF458787:JFJ458787 JPB458787:JPF458787 JYX458787:JZB458787 KIT458787:KIX458787 KSP458787:KST458787 LCL458787:LCP458787 LMH458787:LML458787 LWD458787:LWH458787 MFZ458787:MGD458787 MPV458787:MPZ458787 MZR458787:MZV458787 NJN458787:NJR458787 NTJ458787:NTN458787 ODF458787:ODJ458787 ONB458787:ONF458787 OWX458787:OXB458787 PGT458787:PGX458787 PQP458787:PQT458787 QAL458787:QAP458787 QKH458787:QKL458787 QUD458787:QUH458787 RDZ458787:RED458787 RNV458787:RNZ458787 RXR458787:RXV458787 SHN458787:SHR458787 SRJ458787:SRN458787 TBF458787:TBJ458787 TLB458787:TLF458787 TUX458787:TVB458787 UET458787:UEX458787 UOP458787:UOT458787 UYL458787:UYP458787 VIH458787:VIL458787 VSD458787:VSH458787 WBZ458787:WCD458787 WLV458787:WLZ458787 WVR458787:WVV458787 J524323:N524323 JF524323:JJ524323 TB524323:TF524323 ACX524323:ADB524323 AMT524323:AMX524323 AWP524323:AWT524323 BGL524323:BGP524323 BQH524323:BQL524323 CAD524323:CAH524323 CJZ524323:CKD524323 CTV524323:CTZ524323 DDR524323:DDV524323 DNN524323:DNR524323 DXJ524323:DXN524323 EHF524323:EHJ524323 ERB524323:ERF524323 FAX524323:FBB524323 FKT524323:FKX524323 FUP524323:FUT524323 GEL524323:GEP524323 GOH524323:GOL524323 GYD524323:GYH524323 HHZ524323:HID524323 HRV524323:HRZ524323 IBR524323:IBV524323 ILN524323:ILR524323 IVJ524323:IVN524323 JFF524323:JFJ524323 JPB524323:JPF524323 JYX524323:JZB524323 KIT524323:KIX524323 KSP524323:KST524323 LCL524323:LCP524323 LMH524323:LML524323 LWD524323:LWH524323 MFZ524323:MGD524323 MPV524323:MPZ524323 MZR524323:MZV524323 NJN524323:NJR524323 NTJ524323:NTN524323 ODF524323:ODJ524323 ONB524323:ONF524323 OWX524323:OXB524323 PGT524323:PGX524323 PQP524323:PQT524323 QAL524323:QAP524323 QKH524323:QKL524323 QUD524323:QUH524323 RDZ524323:RED524323 RNV524323:RNZ524323 RXR524323:RXV524323 SHN524323:SHR524323 SRJ524323:SRN524323 TBF524323:TBJ524323 TLB524323:TLF524323 TUX524323:TVB524323 UET524323:UEX524323 UOP524323:UOT524323 UYL524323:UYP524323 VIH524323:VIL524323 VSD524323:VSH524323 WBZ524323:WCD524323 WLV524323:WLZ524323 WVR524323:WVV524323 J589859:N589859 JF589859:JJ589859 TB589859:TF589859 ACX589859:ADB589859 AMT589859:AMX589859 AWP589859:AWT589859 BGL589859:BGP589859 BQH589859:BQL589859 CAD589859:CAH589859 CJZ589859:CKD589859 CTV589859:CTZ589859 DDR589859:DDV589859 DNN589859:DNR589859 DXJ589859:DXN589859 EHF589859:EHJ589859 ERB589859:ERF589859 FAX589859:FBB589859 FKT589859:FKX589859 FUP589859:FUT589859 GEL589859:GEP589859 GOH589859:GOL589859 GYD589859:GYH589859 HHZ589859:HID589859 HRV589859:HRZ589859 IBR589859:IBV589859 ILN589859:ILR589859 IVJ589859:IVN589859 JFF589859:JFJ589859 JPB589859:JPF589859 JYX589859:JZB589859 KIT589859:KIX589859 KSP589859:KST589859 LCL589859:LCP589859 LMH589859:LML589859 LWD589859:LWH589859 MFZ589859:MGD589859 MPV589859:MPZ589859 MZR589859:MZV589859 NJN589859:NJR589859 NTJ589859:NTN589859 ODF589859:ODJ589859 ONB589859:ONF589859 OWX589859:OXB589859 PGT589859:PGX589859 PQP589859:PQT589859 QAL589859:QAP589859 QKH589859:QKL589859 QUD589859:QUH589859 RDZ589859:RED589859 RNV589859:RNZ589859 RXR589859:RXV589859 SHN589859:SHR589859 SRJ589859:SRN589859 TBF589859:TBJ589859 TLB589859:TLF589859 TUX589859:TVB589859 UET589859:UEX589859 UOP589859:UOT589859 UYL589859:UYP589859 VIH589859:VIL589859 VSD589859:VSH589859 WBZ589859:WCD589859 WLV589859:WLZ589859 WVR589859:WVV589859 J655395:N655395 JF655395:JJ655395 TB655395:TF655395 ACX655395:ADB655395 AMT655395:AMX655395 AWP655395:AWT655395 BGL655395:BGP655395 BQH655395:BQL655395 CAD655395:CAH655395 CJZ655395:CKD655395 CTV655395:CTZ655395 DDR655395:DDV655395 DNN655395:DNR655395 DXJ655395:DXN655395 EHF655395:EHJ655395 ERB655395:ERF655395 FAX655395:FBB655395 FKT655395:FKX655395 FUP655395:FUT655395 GEL655395:GEP655395 GOH655395:GOL655395 GYD655395:GYH655395 HHZ655395:HID655395 HRV655395:HRZ655395 IBR655395:IBV655395 ILN655395:ILR655395 IVJ655395:IVN655395 JFF655395:JFJ655395 JPB655395:JPF655395 JYX655395:JZB655395 KIT655395:KIX655395 KSP655395:KST655395 LCL655395:LCP655395 LMH655395:LML655395 LWD655395:LWH655395 MFZ655395:MGD655395 MPV655395:MPZ655395 MZR655395:MZV655395 NJN655395:NJR655395 NTJ655395:NTN655395 ODF655395:ODJ655395 ONB655395:ONF655395 OWX655395:OXB655395 PGT655395:PGX655395 PQP655395:PQT655395 QAL655395:QAP655395 QKH655395:QKL655395 QUD655395:QUH655395 RDZ655395:RED655395 RNV655395:RNZ655395 RXR655395:RXV655395 SHN655395:SHR655395 SRJ655395:SRN655395 TBF655395:TBJ655395 TLB655395:TLF655395 TUX655395:TVB655395 UET655395:UEX655395 UOP655395:UOT655395 UYL655395:UYP655395 VIH655395:VIL655395 VSD655395:VSH655395 WBZ655395:WCD655395 WLV655395:WLZ655395 WVR655395:WVV655395 J720931:N720931 JF720931:JJ720931 TB720931:TF720931 ACX720931:ADB720931 AMT720931:AMX720931 AWP720931:AWT720931 BGL720931:BGP720931 BQH720931:BQL720931 CAD720931:CAH720931 CJZ720931:CKD720931 CTV720931:CTZ720931 DDR720931:DDV720931 DNN720931:DNR720931 DXJ720931:DXN720931 EHF720931:EHJ720931 ERB720931:ERF720931 FAX720931:FBB720931 FKT720931:FKX720931 FUP720931:FUT720931 GEL720931:GEP720931 GOH720931:GOL720931 GYD720931:GYH720931 HHZ720931:HID720931 HRV720931:HRZ720931 IBR720931:IBV720931 ILN720931:ILR720931 IVJ720931:IVN720931 JFF720931:JFJ720931 JPB720931:JPF720931 JYX720931:JZB720931 KIT720931:KIX720931 KSP720931:KST720931 LCL720931:LCP720931 LMH720931:LML720931 LWD720931:LWH720931 MFZ720931:MGD720931 MPV720931:MPZ720931 MZR720931:MZV720931 NJN720931:NJR720931 NTJ720931:NTN720931 ODF720931:ODJ720931 ONB720931:ONF720931 OWX720931:OXB720931 PGT720931:PGX720931 PQP720931:PQT720931 QAL720931:QAP720931 QKH720931:QKL720931 QUD720931:QUH720931 RDZ720931:RED720931 RNV720931:RNZ720931 RXR720931:RXV720931 SHN720931:SHR720931 SRJ720931:SRN720931 TBF720931:TBJ720931 TLB720931:TLF720931 TUX720931:TVB720931 UET720931:UEX720931 UOP720931:UOT720931 UYL720931:UYP720931 VIH720931:VIL720931 VSD720931:VSH720931 WBZ720931:WCD720931 WLV720931:WLZ720931 WVR720931:WVV720931 J786467:N786467 JF786467:JJ786467 TB786467:TF786467 ACX786467:ADB786467 AMT786467:AMX786467 AWP786467:AWT786467 BGL786467:BGP786467 BQH786467:BQL786467 CAD786467:CAH786467 CJZ786467:CKD786467 CTV786467:CTZ786467 DDR786467:DDV786467 DNN786467:DNR786467 DXJ786467:DXN786467 EHF786467:EHJ786467 ERB786467:ERF786467 FAX786467:FBB786467 FKT786467:FKX786467 FUP786467:FUT786467 GEL786467:GEP786467 GOH786467:GOL786467 GYD786467:GYH786467 HHZ786467:HID786467 HRV786467:HRZ786467 IBR786467:IBV786467 ILN786467:ILR786467 IVJ786467:IVN786467 JFF786467:JFJ786467 JPB786467:JPF786467 JYX786467:JZB786467 KIT786467:KIX786467 KSP786467:KST786467 LCL786467:LCP786467 LMH786467:LML786467 LWD786467:LWH786467 MFZ786467:MGD786467 MPV786467:MPZ786467 MZR786467:MZV786467 NJN786467:NJR786467 NTJ786467:NTN786467 ODF786467:ODJ786467 ONB786467:ONF786467 OWX786467:OXB786467 PGT786467:PGX786467 PQP786467:PQT786467 QAL786467:QAP786467 QKH786467:QKL786467 QUD786467:QUH786467 RDZ786467:RED786467 RNV786467:RNZ786467 RXR786467:RXV786467 SHN786467:SHR786467 SRJ786467:SRN786467 TBF786467:TBJ786467 TLB786467:TLF786467 TUX786467:TVB786467 UET786467:UEX786467 UOP786467:UOT786467 UYL786467:UYP786467 VIH786467:VIL786467 VSD786467:VSH786467 WBZ786467:WCD786467 WLV786467:WLZ786467 WVR786467:WVV786467 J852003:N852003 JF852003:JJ852003 TB852003:TF852003 ACX852003:ADB852003 AMT852003:AMX852003 AWP852003:AWT852003 BGL852003:BGP852003 BQH852003:BQL852003 CAD852003:CAH852003 CJZ852003:CKD852003 CTV852003:CTZ852003 DDR852003:DDV852003 DNN852003:DNR852003 DXJ852003:DXN852003 EHF852003:EHJ852003 ERB852003:ERF852003 FAX852003:FBB852003 FKT852003:FKX852003 FUP852003:FUT852003 GEL852003:GEP852003 GOH852003:GOL852003 GYD852003:GYH852003 HHZ852003:HID852003 HRV852003:HRZ852003 IBR852003:IBV852003 ILN852003:ILR852003 IVJ852003:IVN852003 JFF852003:JFJ852003 JPB852003:JPF852003 JYX852003:JZB852003 KIT852003:KIX852003 KSP852003:KST852003 LCL852003:LCP852003 LMH852003:LML852003 LWD852003:LWH852003 MFZ852003:MGD852003 MPV852003:MPZ852003 MZR852003:MZV852003 NJN852003:NJR852003 NTJ852003:NTN852003 ODF852003:ODJ852003 ONB852003:ONF852003 OWX852003:OXB852003 PGT852003:PGX852003 PQP852003:PQT852003 QAL852003:QAP852003 QKH852003:QKL852003 QUD852003:QUH852003 RDZ852003:RED852003 RNV852003:RNZ852003 RXR852003:RXV852003 SHN852003:SHR852003 SRJ852003:SRN852003 TBF852003:TBJ852003 TLB852003:TLF852003 TUX852003:TVB852003 UET852003:UEX852003 UOP852003:UOT852003 UYL852003:UYP852003 VIH852003:VIL852003 VSD852003:VSH852003 WBZ852003:WCD852003 WLV852003:WLZ852003 WVR852003:WVV852003 J917539:N917539 JF917539:JJ917539 TB917539:TF917539 ACX917539:ADB917539 AMT917539:AMX917539 AWP917539:AWT917539 BGL917539:BGP917539 BQH917539:BQL917539 CAD917539:CAH917539 CJZ917539:CKD917539 CTV917539:CTZ917539 DDR917539:DDV917539 DNN917539:DNR917539 DXJ917539:DXN917539 EHF917539:EHJ917539 ERB917539:ERF917539 FAX917539:FBB917539 FKT917539:FKX917539 FUP917539:FUT917539 GEL917539:GEP917539 GOH917539:GOL917539 GYD917539:GYH917539 HHZ917539:HID917539 HRV917539:HRZ917539 IBR917539:IBV917539 ILN917539:ILR917539 IVJ917539:IVN917539 JFF917539:JFJ917539 JPB917539:JPF917539 JYX917539:JZB917539 KIT917539:KIX917539 KSP917539:KST917539 LCL917539:LCP917539 LMH917539:LML917539 LWD917539:LWH917539 MFZ917539:MGD917539 MPV917539:MPZ917539 MZR917539:MZV917539 NJN917539:NJR917539 NTJ917539:NTN917539 ODF917539:ODJ917539 ONB917539:ONF917539 OWX917539:OXB917539 PGT917539:PGX917539 PQP917539:PQT917539 QAL917539:QAP917539 QKH917539:QKL917539 QUD917539:QUH917539 RDZ917539:RED917539 RNV917539:RNZ917539 RXR917539:RXV917539 SHN917539:SHR917539 SRJ917539:SRN917539 TBF917539:TBJ917539 TLB917539:TLF917539 TUX917539:TVB917539 UET917539:UEX917539 UOP917539:UOT917539 UYL917539:UYP917539 VIH917539:VIL917539 VSD917539:VSH917539 WBZ917539:WCD917539 WLV917539:WLZ917539 WVR917539:WVV917539 J983075:N983075 JF983075:JJ983075 TB983075:TF983075 ACX983075:ADB983075 AMT983075:AMX983075 AWP983075:AWT983075 BGL983075:BGP983075 BQH983075:BQL983075 CAD983075:CAH983075 CJZ983075:CKD983075 CTV983075:CTZ983075 DDR983075:DDV983075 DNN983075:DNR983075 DXJ983075:DXN983075 EHF983075:EHJ983075 ERB983075:ERF983075 FAX983075:FBB983075 FKT983075:FKX983075 FUP983075:FUT983075 GEL983075:GEP983075 GOH983075:GOL983075 GYD983075:GYH983075 HHZ983075:HID983075 HRV983075:HRZ983075 IBR983075:IBV983075 ILN983075:ILR983075 IVJ983075:IVN983075 JFF983075:JFJ983075 JPB983075:JPF983075 JYX983075:JZB983075 KIT983075:KIX983075 KSP983075:KST983075 LCL983075:LCP983075 LMH983075:LML983075 LWD983075:LWH983075 MFZ983075:MGD983075 MPV983075:MPZ983075 MZR983075:MZV983075 NJN983075:NJR983075 NTJ983075:NTN983075 ODF983075:ODJ983075 ONB983075:ONF983075 OWX983075:OXB983075 PGT983075:PGX983075 PQP983075:PQT983075 QAL983075:QAP983075 QKH983075:QKL983075 QUD983075:QUH983075 RDZ983075:RED983075 RNV983075:RNZ983075 RXR983075:RXV983075 SHN983075:SHR983075 SRJ983075:SRN983075 TBF983075:TBJ983075 TLB983075:TLF983075 TUX983075:TVB983075 UET983075:UEX983075 UOP983075:UOT983075 UYL983075:UYP983075 VIH983075:VIL983075 VSD983075:VSH983075 WBZ983075:WCD983075 WLV983075:WLZ983075 WVR983075:WVV983075">
      <formula1>$U$26:$U$31</formula1>
    </dataValidation>
    <dataValidation type="list" allowBlank="1" showInputMessage="1" showErrorMessage="1" sqref="J37:N37 JF37:JJ37 TB37:TF37 ACX37:ADB37 AMT37:AMX37 AWP37:AWT37 BGL37:BGP37 BQH37:BQL37 CAD37:CAH37 CJZ37:CKD37 CTV37:CTZ37 DDR37:DDV37 DNN37:DNR37 DXJ37:DXN37 EHF37:EHJ37 ERB37:ERF37 FAX37:FBB37 FKT37:FKX37 FUP37:FUT37 GEL37:GEP37 GOH37:GOL37 GYD37:GYH37 HHZ37:HID37 HRV37:HRZ37 IBR37:IBV37 ILN37:ILR37 IVJ37:IVN37 JFF37:JFJ37 JPB37:JPF37 JYX37:JZB37 KIT37:KIX37 KSP37:KST37 LCL37:LCP37 LMH37:LML37 LWD37:LWH37 MFZ37:MGD37 MPV37:MPZ37 MZR37:MZV37 NJN37:NJR37 NTJ37:NTN37 ODF37:ODJ37 ONB37:ONF37 OWX37:OXB37 PGT37:PGX37 PQP37:PQT37 QAL37:QAP37 QKH37:QKL37 QUD37:QUH37 RDZ37:RED37 RNV37:RNZ37 RXR37:RXV37 SHN37:SHR37 SRJ37:SRN37 TBF37:TBJ37 TLB37:TLF37 TUX37:TVB37 UET37:UEX37 UOP37:UOT37 UYL37:UYP37 VIH37:VIL37 VSD37:VSH37 WBZ37:WCD37 WLV37:WLZ37 WVR37:WVV37 J65573:N65573 JF65573:JJ65573 TB65573:TF65573 ACX65573:ADB65573 AMT65573:AMX65573 AWP65573:AWT65573 BGL65573:BGP65573 BQH65573:BQL65573 CAD65573:CAH65573 CJZ65573:CKD65573 CTV65573:CTZ65573 DDR65573:DDV65573 DNN65573:DNR65573 DXJ65573:DXN65573 EHF65573:EHJ65573 ERB65573:ERF65573 FAX65573:FBB65573 FKT65573:FKX65573 FUP65573:FUT65573 GEL65573:GEP65573 GOH65573:GOL65573 GYD65573:GYH65573 HHZ65573:HID65573 HRV65573:HRZ65573 IBR65573:IBV65573 ILN65573:ILR65573 IVJ65573:IVN65573 JFF65573:JFJ65573 JPB65573:JPF65573 JYX65573:JZB65573 KIT65573:KIX65573 KSP65573:KST65573 LCL65573:LCP65573 LMH65573:LML65573 LWD65573:LWH65573 MFZ65573:MGD65573 MPV65573:MPZ65573 MZR65573:MZV65573 NJN65573:NJR65573 NTJ65573:NTN65573 ODF65573:ODJ65573 ONB65573:ONF65573 OWX65573:OXB65573 PGT65573:PGX65573 PQP65573:PQT65573 QAL65573:QAP65573 QKH65573:QKL65573 QUD65573:QUH65573 RDZ65573:RED65573 RNV65573:RNZ65573 RXR65573:RXV65573 SHN65573:SHR65573 SRJ65573:SRN65573 TBF65573:TBJ65573 TLB65573:TLF65573 TUX65573:TVB65573 UET65573:UEX65573 UOP65573:UOT65573 UYL65573:UYP65573 VIH65573:VIL65573 VSD65573:VSH65573 WBZ65573:WCD65573 WLV65573:WLZ65573 WVR65573:WVV65573 J131109:N131109 JF131109:JJ131109 TB131109:TF131109 ACX131109:ADB131109 AMT131109:AMX131109 AWP131109:AWT131109 BGL131109:BGP131109 BQH131109:BQL131109 CAD131109:CAH131109 CJZ131109:CKD131109 CTV131109:CTZ131109 DDR131109:DDV131109 DNN131109:DNR131109 DXJ131109:DXN131109 EHF131109:EHJ131109 ERB131109:ERF131109 FAX131109:FBB131109 FKT131109:FKX131109 FUP131109:FUT131109 GEL131109:GEP131109 GOH131109:GOL131109 GYD131109:GYH131109 HHZ131109:HID131109 HRV131109:HRZ131109 IBR131109:IBV131109 ILN131109:ILR131109 IVJ131109:IVN131109 JFF131109:JFJ131109 JPB131109:JPF131109 JYX131109:JZB131109 KIT131109:KIX131109 KSP131109:KST131109 LCL131109:LCP131109 LMH131109:LML131109 LWD131109:LWH131109 MFZ131109:MGD131109 MPV131109:MPZ131109 MZR131109:MZV131109 NJN131109:NJR131109 NTJ131109:NTN131109 ODF131109:ODJ131109 ONB131109:ONF131109 OWX131109:OXB131109 PGT131109:PGX131109 PQP131109:PQT131109 QAL131109:QAP131109 QKH131109:QKL131109 QUD131109:QUH131109 RDZ131109:RED131109 RNV131109:RNZ131109 RXR131109:RXV131109 SHN131109:SHR131109 SRJ131109:SRN131109 TBF131109:TBJ131109 TLB131109:TLF131109 TUX131109:TVB131109 UET131109:UEX131109 UOP131109:UOT131109 UYL131109:UYP131109 VIH131109:VIL131109 VSD131109:VSH131109 WBZ131109:WCD131109 WLV131109:WLZ131109 WVR131109:WVV131109 J196645:N196645 JF196645:JJ196645 TB196645:TF196645 ACX196645:ADB196645 AMT196645:AMX196645 AWP196645:AWT196645 BGL196645:BGP196645 BQH196645:BQL196645 CAD196645:CAH196645 CJZ196645:CKD196645 CTV196645:CTZ196645 DDR196645:DDV196645 DNN196645:DNR196645 DXJ196645:DXN196645 EHF196645:EHJ196645 ERB196645:ERF196645 FAX196645:FBB196645 FKT196645:FKX196645 FUP196645:FUT196645 GEL196645:GEP196645 GOH196645:GOL196645 GYD196645:GYH196645 HHZ196645:HID196645 HRV196645:HRZ196645 IBR196645:IBV196645 ILN196645:ILR196645 IVJ196645:IVN196645 JFF196645:JFJ196645 JPB196645:JPF196645 JYX196645:JZB196645 KIT196645:KIX196645 KSP196645:KST196645 LCL196645:LCP196645 LMH196645:LML196645 LWD196645:LWH196645 MFZ196645:MGD196645 MPV196645:MPZ196645 MZR196645:MZV196645 NJN196645:NJR196645 NTJ196645:NTN196645 ODF196645:ODJ196645 ONB196645:ONF196645 OWX196645:OXB196645 PGT196645:PGX196645 PQP196645:PQT196645 QAL196645:QAP196645 QKH196645:QKL196645 QUD196645:QUH196645 RDZ196645:RED196645 RNV196645:RNZ196645 RXR196645:RXV196645 SHN196645:SHR196645 SRJ196645:SRN196645 TBF196645:TBJ196645 TLB196645:TLF196645 TUX196645:TVB196645 UET196645:UEX196645 UOP196645:UOT196645 UYL196645:UYP196645 VIH196645:VIL196645 VSD196645:VSH196645 WBZ196645:WCD196645 WLV196645:WLZ196645 WVR196645:WVV196645 J262181:N262181 JF262181:JJ262181 TB262181:TF262181 ACX262181:ADB262181 AMT262181:AMX262181 AWP262181:AWT262181 BGL262181:BGP262181 BQH262181:BQL262181 CAD262181:CAH262181 CJZ262181:CKD262181 CTV262181:CTZ262181 DDR262181:DDV262181 DNN262181:DNR262181 DXJ262181:DXN262181 EHF262181:EHJ262181 ERB262181:ERF262181 FAX262181:FBB262181 FKT262181:FKX262181 FUP262181:FUT262181 GEL262181:GEP262181 GOH262181:GOL262181 GYD262181:GYH262181 HHZ262181:HID262181 HRV262181:HRZ262181 IBR262181:IBV262181 ILN262181:ILR262181 IVJ262181:IVN262181 JFF262181:JFJ262181 JPB262181:JPF262181 JYX262181:JZB262181 KIT262181:KIX262181 KSP262181:KST262181 LCL262181:LCP262181 LMH262181:LML262181 LWD262181:LWH262181 MFZ262181:MGD262181 MPV262181:MPZ262181 MZR262181:MZV262181 NJN262181:NJR262181 NTJ262181:NTN262181 ODF262181:ODJ262181 ONB262181:ONF262181 OWX262181:OXB262181 PGT262181:PGX262181 PQP262181:PQT262181 QAL262181:QAP262181 QKH262181:QKL262181 QUD262181:QUH262181 RDZ262181:RED262181 RNV262181:RNZ262181 RXR262181:RXV262181 SHN262181:SHR262181 SRJ262181:SRN262181 TBF262181:TBJ262181 TLB262181:TLF262181 TUX262181:TVB262181 UET262181:UEX262181 UOP262181:UOT262181 UYL262181:UYP262181 VIH262181:VIL262181 VSD262181:VSH262181 WBZ262181:WCD262181 WLV262181:WLZ262181 WVR262181:WVV262181 J327717:N327717 JF327717:JJ327717 TB327717:TF327717 ACX327717:ADB327717 AMT327717:AMX327717 AWP327717:AWT327717 BGL327717:BGP327717 BQH327717:BQL327717 CAD327717:CAH327717 CJZ327717:CKD327717 CTV327717:CTZ327717 DDR327717:DDV327717 DNN327717:DNR327717 DXJ327717:DXN327717 EHF327717:EHJ327717 ERB327717:ERF327717 FAX327717:FBB327717 FKT327717:FKX327717 FUP327717:FUT327717 GEL327717:GEP327717 GOH327717:GOL327717 GYD327717:GYH327717 HHZ327717:HID327717 HRV327717:HRZ327717 IBR327717:IBV327717 ILN327717:ILR327717 IVJ327717:IVN327717 JFF327717:JFJ327717 JPB327717:JPF327717 JYX327717:JZB327717 KIT327717:KIX327717 KSP327717:KST327717 LCL327717:LCP327717 LMH327717:LML327717 LWD327717:LWH327717 MFZ327717:MGD327717 MPV327717:MPZ327717 MZR327717:MZV327717 NJN327717:NJR327717 NTJ327717:NTN327717 ODF327717:ODJ327717 ONB327717:ONF327717 OWX327717:OXB327717 PGT327717:PGX327717 PQP327717:PQT327717 QAL327717:QAP327717 QKH327717:QKL327717 QUD327717:QUH327717 RDZ327717:RED327717 RNV327717:RNZ327717 RXR327717:RXV327717 SHN327717:SHR327717 SRJ327717:SRN327717 TBF327717:TBJ327717 TLB327717:TLF327717 TUX327717:TVB327717 UET327717:UEX327717 UOP327717:UOT327717 UYL327717:UYP327717 VIH327717:VIL327717 VSD327717:VSH327717 WBZ327717:WCD327717 WLV327717:WLZ327717 WVR327717:WVV327717 J393253:N393253 JF393253:JJ393253 TB393253:TF393253 ACX393253:ADB393253 AMT393253:AMX393253 AWP393253:AWT393253 BGL393253:BGP393253 BQH393253:BQL393253 CAD393253:CAH393253 CJZ393253:CKD393253 CTV393253:CTZ393253 DDR393253:DDV393253 DNN393253:DNR393253 DXJ393253:DXN393253 EHF393253:EHJ393253 ERB393253:ERF393253 FAX393253:FBB393253 FKT393253:FKX393253 FUP393253:FUT393253 GEL393253:GEP393253 GOH393253:GOL393253 GYD393253:GYH393253 HHZ393253:HID393253 HRV393253:HRZ393253 IBR393253:IBV393253 ILN393253:ILR393253 IVJ393253:IVN393253 JFF393253:JFJ393253 JPB393253:JPF393253 JYX393253:JZB393253 KIT393253:KIX393253 KSP393253:KST393253 LCL393253:LCP393253 LMH393253:LML393253 LWD393253:LWH393253 MFZ393253:MGD393253 MPV393253:MPZ393253 MZR393253:MZV393253 NJN393253:NJR393253 NTJ393253:NTN393253 ODF393253:ODJ393253 ONB393253:ONF393253 OWX393253:OXB393253 PGT393253:PGX393253 PQP393253:PQT393253 QAL393253:QAP393253 QKH393253:QKL393253 QUD393253:QUH393253 RDZ393253:RED393253 RNV393253:RNZ393253 RXR393253:RXV393253 SHN393253:SHR393253 SRJ393253:SRN393253 TBF393253:TBJ393253 TLB393253:TLF393253 TUX393253:TVB393253 UET393253:UEX393253 UOP393253:UOT393253 UYL393253:UYP393253 VIH393253:VIL393253 VSD393253:VSH393253 WBZ393253:WCD393253 WLV393253:WLZ393253 WVR393253:WVV393253 J458789:N458789 JF458789:JJ458789 TB458789:TF458789 ACX458789:ADB458789 AMT458789:AMX458789 AWP458789:AWT458789 BGL458789:BGP458789 BQH458789:BQL458789 CAD458789:CAH458789 CJZ458789:CKD458789 CTV458789:CTZ458789 DDR458789:DDV458789 DNN458789:DNR458789 DXJ458789:DXN458789 EHF458789:EHJ458789 ERB458789:ERF458789 FAX458789:FBB458789 FKT458789:FKX458789 FUP458789:FUT458789 GEL458789:GEP458789 GOH458789:GOL458789 GYD458789:GYH458789 HHZ458789:HID458789 HRV458789:HRZ458789 IBR458789:IBV458789 ILN458789:ILR458789 IVJ458789:IVN458789 JFF458789:JFJ458789 JPB458789:JPF458789 JYX458789:JZB458789 KIT458789:KIX458789 KSP458789:KST458789 LCL458789:LCP458789 LMH458789:LML458789 LWD458789:LWH458789 MFZ458789:MGD458789 MPV458789:MPZ458789 MZR458789:MZV458789 NJN458789:NJR458789 NTJ458789:NTN458789 ODF458789:ODJ458789 ONB458789:ONF458789 OWX458789:OXB458789 PGT458789:PGX458789 PQP458789:PQT458789 QAL458789:QAP458789 QKH458789:QKL458789 QUD458789:QUH458789 RDZ458789:RED458789 RNV458789:RNZ458789 RXR458789:RXV458789 SHN458789:SHR458789 SRJ458789:SRN458789 TBF458789:TBJ458789 TLB458789:TLF458789 TUX458789:TVB458789 UET458789:UEX458789 UOP458789:UOT458789 UYL458789:UYP458789 VIH458789:VIL458789 VSD458789:VSH458789 WBZ458789:WCD458789 WLV458789:WLZ458789 WVR458789:WVV458789 J524325:N524325 JF524325:JJ524325 TB524325:TF524325 ACX524325:ADB524325 AMT524325:AMX524325 AWP524325:AWT524325 BGL524325:BGP524325 BQH524325:BQL524325 CAD524325:CAH524325 CJZ524325:CKD524325 CTV524325:CTZ524325 DDR524325:DDV524325 DNN524325:DNR524325 DXJ524325:DXN524325 EHF524325:EHJ524325 ERB524325:ERF524325 FAX524325:FBB524325 FKT524325:FKX524325 FUP524325:FUT524325 GEL524325:GEP524325 GOH524325:GOL524325 GYD524325:GYH524325 HHZ524325:HID524325 HRV524325:HRZ524325 IBR524325:IBV524325 ILN524325:ILR524325 IVJ524325:IVN524325 JFF524325:JFJ524325 JPB524325:JPF524325 JYX524325:JZB524325 KIT524325:KIX524325 KSP524325:KST524325 LCL524325:LCP524325 LMH524325:LML524325 LWD524325:LWH524325 MFZ524325:MGD524325 MPV524325:MPZ524325 MZR524325:MZV524325 NJN524325:NJR524325 NTJ524325:NTN524325 ODF524325:ODJ524325 ONB524325:ONF524325 OWX524325:OXB524325 PGT524325:PGX524325 PQP524325:PQT524325 QAL524325:QAP524325 QKH524325:QKL524325 QUD524325:QUH524325 RDZ524325:RED524325 RNV524325:RNZ524325 RXR524325:RXV524325 SHN524325:SHR524325 SRJ524325:SRN524325 TBF524325:TBJ524325 TLB524325:TLF524325 TUX524325:TVB524325 UET524325:UEX524325 UOP524325:UOT524325 UYL524325:UYP524325 VIH524325:VIL524325 VSD524325:VSH524325 WBZ524325:WCD524325 WLV524325:WLZ524325 WVR524325:WVV524325 J589861:N589861 JF589861:JJ589861 TB589861:TF589861 ACX589861:ADB589861 AMT589861:AMX589861 AWP589861:AWT589861 BGL589861:BGP589861 BQH589861:BQL589861 CAD589861:CAH589861 CJZ589861:CKD589861 CTV589861:CTZ589861 DDR589861:DDV589861 DNN589861:DNR589861 DXJ589861:DXN589861 EHF589861:EHJ589861 ERB589861:ERF589861 FAX589861:FBB589861 FKT589861:FKX589861 FUP589861:FUT589861 GEL589861:GEP589861 GOH589861:GOL589861 GYD589861:GYH589861 HHZ589861:HID589861 HRV589861:HRZ589861 IBR589861:IBV589861 ILN589861:ILR589861 IVJ589861:IVN589861 JFF589861:JFJ589861 JPB589861:JPF589861 JYX589861:JZB589861 KIT589861:KIX589861 KSP589861:KST589861 LCL589861:LCP589861 LMH589861:LML589861 LWD589861:LWH589861 MFZ589861:MGD589861 MPV589861:MPZ589861 MZR589861:MZV589861 NJN589861:NJR589861 NTJ589861:NTN589861 ODF589861:ODJ589861 ONB589861:ONF589861 OWX589861:OXB589861 PGT589861:PGX589861 PQP589861:PQT589861 QAL589861:QAP589861 QKH589861:QKL589861 QUD589861:QUH589861 RDZ589861:RED589861 RNV589861:RNZ589861 RXR589861:RXV589861 SHN589861:SHR589861 SRJ589861:SRN589861 TBF589861:TBJ589861 TLB589861:TLF589861 TUX589861:TVB589861 UET589861:UEX589861 UOP589861:UOT589861 UYL589861:UYP589861 VIH589861:VIL589861 VSD589861:VSH589861 WBZ589861:WCD589861 WLV589861:WLZ589861 WVR589861:WVV589861 J655397:N655397 JF655397:JJ655397 TB655397:TF655397 ACX655397:ADB655397 AMT655397:AMX655397 AWP655397:AWT655397 BGL655397:BGP655397 BQH655397:BQL655397 CAD655397:CAH655397 CJZ655397:CKD655397 CTV655397:CTZ655397 DDR655397:DDV655397 DNN655397:DNR655397 DXJ655397:DXN655397 EHF655397:EHJ655397 ERB655397:ERF655397 FAX655397:FBB655397 FKT655397:FKX655397 FUP655397:FUT655397 GEL655397:GEP655397 GOH655397:GOL655397 GYD655397:GYH655397 HHZ655397:HID655397 HRV655397:HRZ655397 IBR655397:IBV655397 ILN655397:ILR655397 IVJ655397:IVN655397 JFF655397:JFJ655397 JPB655397:JPF655397 JYX655397:JZB655397 KIT655397:KIX655397 KSP655397:KST655397 LCL655397:LCP655397 LMH655397:LML655397 LWD655397:LWH655397 MFZ655397:MGD655397 MPV655397:MPZ655397 MZR655397:MZV655397 NJN655397:NJR655397 NTJ655397:NTN655397 ODF655397:ODJ655397 ONB655397:ONF655397 OWX655397:OXB655397 PGT655397:PGX655397 PQP655397:PQT655397 QAL655397:QAP655397 QKH655397:QKL655397 QUD655397:QUH655397 RDZ655397:RED655397 RNV655397:RNZ655397 RXR655397:RXV655397 SHN655397:SHR655397 SRJ655397:SRN655397 TBF655397:TBJ655397 TLB655397:TLF655397 TUX655397:TVB655397 UET655397:UEX655397 UOP655397:UOT655397 UYL655397:UYP655397 VIH655397:VIL655397 VSD655397:VSH655397 WBZ655397:WCD655397 WLV655397:WLZ655397 WVR655397:WVV655397 J720933:N720933 JF720933:JJ720933 TB720933:TF720933 ACX720933:ADB720933 AMT720933:AMX720933 AWP720933:AWT720933 BGL720933:BGP720933 BQH720933:BQL720933 CAD720933:CAH720933 CJZ720933:CKD720933 CTV720933:CTZ720933 DDR720933:DDV720933 DNN720933:DNR720933 DXJ720933:DXN720933 EHF720933:EHJ720933 ERB720933:ERF720933 FAX720933:FBB720933 FKT720933:FKX720933 FUP720933:FUT720933 GEL720933:GEP720933 GOH720933:GOL720933 GYD720933:GYH720933 HHZ720933:HID720933 HRV720933:HRZ720933 IBR720933:IBV720933 ILN720933:ILR720933 IVJ720933:IVN720933 JFF720933:JFJ720933 JPB720933:JPF720933 JYX720933:JZB720933 KIT720933:KIX720933 KSP720933:KST720933 LCL720933:LCP720933 LMH720933:LML720933 LWD720933:LWH720933 MFZ720933:MGD720933 MPV720933:MPZ720933 MZR720933:MZV720933 NJN720933:NJR720933 NTJ720933:NTN720933 ODF720933:ODJ720933 ONB720933:ONF720933 OWX720933:OXB720933 PGT720933:PGX720933 PQP720933:PQT720933 QAL720933:QAP720933 QKH720933:QKL720933 QUD720933:QUH720933 RDZ720933:RED720933 RNV720933:RNZ720933 RXR720933:RXV720933 SHN720933:SHR720933 SRJ720933:SRN720933 TBF720933:TBJ720933 TLB720933:TLF720933 TUX720933:TVB720933 UET720933:UEX720933 UOP720933:UOT720933 UYL720933:UYP720933 VIH720933:VIL720933 VSD720933:VSH720933 WBZ720933:WCD720933 WLV720933:WLZ720933 WVR720933:WVV720933 J786469:N786469 JF786469:JJ786469 TB786469:TF786469 ACX786469:ADB786469 AMT786469:AMX786469 AWP786469:AWT786469 BGL786469:BGP786469 BQH786469:BQL786469 CAD786469:CAH786469 CJZ786469:CKD786469 CTV786469:CTZ786469 DDR786469:DDV786469 DNN786469:DNR786469 DXJ786469:DXN786469 EHF786469:EHJ786469 ERB786469:ERF786469 FAX786469:FBB786469 FKT786469:FKX786469 FUP786469:FUT786469 GEL786469:GEP786469 GOH786469:GOL786469 GYD786469:GYH786469 HHZ786469:HID786469 HRV786469:HRZ786469 IBR786469:IBV786469 ILN786469:ILR786469 IVJ786469:IVN786469 JFF786469:JFJ786469 JPB786469:JPF786469 JYX786469:JZB786469 KIT786469:KIX786469 KSP786469:KST786469 LCL786469:LCP786469 LMH786469:LML786469 LWD786469:LWH786469 MFZ786469:MGD786469 MPV786469:MPZ786469 MZR786469:MZV786469 NJN786469:NJR786469 NTJ786469:NTN786469 ODF786469:ODJ786469 ONB786469:ONF786469 OWX786469:OXB786469 PGT786469:PGX786469 PQP786469:PQT786469 QAL786469:QAP786469 QKH786469:QKL786469 QUD786469:QUH786469 RDZ786469:RED786469 RNV786469:RNZ786469 RXR786469:RXV786469 SHN786469:SHR786469 SRJ786469:SRN786469 TBF786469:TBJ786469 TLB786469:TLF786469 TUX786469:TVB786469 UET786469:UEX786469 UOP786469:UOT786469 UYL786469:UYP786469 VIH786469:VIL786469 VSD786469:VSH786469 WBZ786469:WCD786469 WLV786469:WLZ786469 WVR786469:WVV786469 J852005:N852005 JF852005:JJ852005 TB852005:TF852005 ACX852005:ADB852005 AMT852005:AMX852005 AWP852005:AWT852005 BGL852005:BGP852005 BQH852005:BQL852005 CAD852005:CAH852005 CJZ852005:CKD852005 CTV852005:CTZ852005 DDR852005:DDV852005 DNN852005:DNR852005 DXJ852005:DXN852005 EHF852005:EHJ852005 ERB852005:ERF852005 FAX852005:FBB852005 FKT852005:FKX852005 FUP852005:FUT852005 GEL852005:GEP852005 GOH852005:GOL852005 GYD852005:GYH852005 HHZ852005:HID852005 HRV852005:HRZ852005 IBR852005:IBV852005 ILN852005:ILR852005 IVJ852005:IVN852005 JFF852005:JFJ852005 JPB852005:JPF852005 JYX852005:JZB852005 KIT852005:KIX852005 KSP852005:KST852005 LCL852005:LCP852005 LMH852005:LML852005 LWD852005:LWH852005 MFZ852005:MGD852005 MPV852005:MPZ852005 MZR852005:MZV852005 NJN852005:NJR852005 NTJ852005:NTN852005 ODF852005:ODJ852005 ONB852005:ONF852005 OWX852005:OXB852005 PGT852005:PGX852005 PQP852005:PQT852005 QAL852005:QAP852005 QKH852005:QKL852005 QUD852005:QUH852005 RDZ852005:RED852005 RNV852005:RNZ852005 RXR852005:RXV852005 SHN852005:SHR852005 SRJ852005:SRN852005 TBF852005:TBJ852005 TLB852005:TLF852005 TUX852005:TVB852005 UET852005:UEX852005 UOP852005:UOT852005 UYL852005:UYP852005 VIH852005:VIL852005 VSD852005:VSH852005 WBZ852005:WCD852005 WLV852005:WLZ852005 WVR852005:WVV852005 J917541:N917541 JF917541:JJ917541 TB917541:TF917541 ACX917541:ADB917541 AMT917541:AMX917541 AWP917541:AWT917541 BGL917541:BGP917541 BQH917541:BQL917541 CAD917541:CAH917541 CJZ917541:CKD917541 CTV917541:CTZ917541 DDR917541:DDV917541 DNN917541:DNR917541 DXJ917541:DXN917541 EHF917541:EHJ917541 ERB917541:ERF917541 FAX917541:FBB917541 FKT917541:FKX917541 FUP917541:FUT917541 GEL917541:GEP917541 GOH917541:GOL917541 GYD917541:GYH917541 HHZ917541:HID917541 HRV917541:HRZ917541 IBR917541:IBV917541 ILN917541:ILR917541 IVJ917541:IVN917541 JFF917541:JFJ917541 JPB917541:JPF917541 JYX917541:JZB917541 KIT917541:KIX917541 KSP917541:KST917541 LCL917541:LCP917541 LMH917541:LML917541 LWD917541:LWH917541 MFZ917541:MGD917541 MPV917541:MPZ917541 MZR917541:MZV917541 NJN917541:NJR917541 NTJ917541:NTN917541 ODF917541:ODJ917541 ONB917541:ONF917541 OWX917541:OXB917541 PGT917541:PGX917541 PQP917541:PQT917541 QAL917541:QAP917541 QKH917541:QKL917541 QUD917541:QUH917541 RDZ917541:RED917541 RNV917541:RNZ917541 RXR917541:RXV917541 SHN917541:SHR917541 SRJ917541:SRN917541 TBF917541:TBJ917541 TLB917541:TLF917541 TUX917541:TVB917541 UET917541:UEX917541 UOP917541:UOT917541 UYL917541:UYP917541 VIH917541:VIL917541 VSD917541:VSH917541 WBZ917541:WCD917541 WLV917541:WLZ917541 WVR917541:WVV917541 J983077:N983077 JF983077:JJ983077 TB983077:TF983077 ACX983077:ADB983077 AMT983077:AMX983077 AWP983077:AWT983077 BGL983077:BGP983077 BQH983077:BQL983077 CAD983077:CAH983077 CJZ983077:CKD983077 CTV983077:CTZ983077 DDR983077:DDV983077 DNN983077:DNR983077 DXJ983077:DXN983077 EHF983077:EHJ983077 ERB983077:ERF983077 FAX983077:FBB983077 FKT983077:FKX983077 FUP983077:FUT983077 GEL983077:GEP983077 GOH983077:GOL983077 GYD983077:GYH983077 HHZ983077:HID983077 HRV983077:HRZ983077 IBR983077:IBV983077 ILN983077:ILR983077 IVJ983077:IVN983077 JFF983077:JFJ983077 JPB983077:JPF983077 JYX983077:JZB983077 KIT983077:KIX983077 KSP983077:KST983077 LCL983077:LCP983077 LMH983077:LML983077 LWD983077:LWH983077 MFZ983077:MGD983077 MPV983077:MPZ983077 MZR983077:MZV983077 NJN983077:NJR983077 NTJ983077:NTN983077 ODF983077:ODJ983077 ONB983077:ONF983077 OWX983077:OXB983077 PGT983077:PGX983077 PQP983077:PQT983077 QAL983077:QAP983077 QKH983077:QKL983077 QUD983077:QUH983077 RDZ983077:RED983077 RNV983077:RNZ983077 RXR983077:RXV983077 SHN983077:SHR983077 SRJ983077:SRN983077 TBF983077:TBJ983077 TLB983077:TLF983077 TUX983077:TVB983077 UET983077:UEX983077 UOP983077:UOT983077 UYL983077:UYP983077 VIH983077:VIL983077 VSD983077:VSH983077 WBZ983077:WCD983077 WLV983077:WLZ983077 WVR983077:WVV983077">
      <formula1>$W$26:$W$31</formula1>
    </dataValidation>
    <dataValidation type="list" allowBlank="1" showInputMessage="1" showErrorMessage="1" sqref="J36:N36 JF36:JJ36 TB36:TF36 ACX36:ADB36 AMT36:AMX36 AWP36:AWT36 BGL36:BGP36 BQH36:BQL36 CAD36:CAH36 CJZ36:CKD36 CTV36:CTZ36 DDR36:DDV36 DNN36:DNR36 DXJ36:DXN36 EHF36:EHJ36 ERB36:ERF36 FAX36:FBB36 FKT36:FKX36 FUP36:FUT36 GEL36:GEP36 GOH36:GOL36 GYD36:GYH36 HHZ36:HID36 HRV36:HRZ36 IBR36:IBV36 ILN36:ILR36 IVJ36:IVN36 JFF36:JFJ36 JPB36:JPF36 JYX36:JZB36 KIT36:KIX36 KSP36:KST36 LCL36:LCP36 LMH36:LML36 LWD36:LWH36 MFZ36:MGD36 MPV36:MPZ36 MZR36:MZV36 NJN36:NJR36 NTJ36:NTN36 ODF36:ODJ36 ONB36:ONF36 OWX36:OXB36 PGT36:PGX36 PQP36:PQT36 QAL36:QAP36 QKH36:QKL36 QUD36:QUH36 RDZ36:RED36 RNV36:RNZ36 RXR36:RXV36 SHN36:SHR36 SRJ36:SRN36 TBF36:TBJ36 TLB36:TLF36 TUX36:TVB36 UET36:UEX36 UOP36:UOT36 UYL36:UYP36 VIH36:VIL36 VSD36:VSH36 WBZ36:WCD36 WLV36:WLZ36 WVR36:WVV36 J65572:N65572 JF65572:JJ65572 TB65572:TF65572 ACX65572:ADB65572 AMT65572:AMX65572 AWP65572:AWT65572 BGL65572:BGP65572 BQH65572:BQL65572 CAD65572:CAH65572 CJZ65572:CKD65572 CTV65572:CTZ65572 DDR65572:DDV65572 DNN65572:DNR65572 DXJ65572:DXN65572 EHF65572:EHJ65572 ERB65572:ERF65572 FAX65572:FBB65572 FKT65572:FKX65572 FUP65572:FUT65572 GEL65572:GEP65572 GOH65572:GOL65572 GYD65572:GYH65572 HHZ65572:HID65572 HRV65572:HRZ65572 IBR65572:IBV65572 ILN65572:ILR65572 IVJ65572:IVN65572 JFF65572:JFJ65572 JPB65572:JPF65572 JYX65572:JZB65572 KIT65572:KIX65572 KSP65572:KST65572 LCL65572:LCP65572 LMH65572:LML65572 LWD65572:LWH65572 MFZ65572:MGD65572 MPV65572:MPZ65572 MZR65572:MZV65572 NJN65572:NJR65572 NTJ65572:NTN65572 ODF65572:ODJ65572 ONB65572:ONF65572 OWX65572:OXB65572 PGT65572:PGX65572 PQP65572:PQT65572 QAL65572:QAP65572 QKH65572:QKL65572 QUD65572:QUH65572 RDZ65572:RED65572 RNV65572:RNZ65572 RXR65572:RXV65572 SHN65572:SHR65572 SRJ65572:SRN65572 TBF65572:TBJ65572 TLB65572:TLF65572 TUX65572:TVB65572 UET65572:UEX65572 UOP65572:UOT65572 UYL65572:UYP65572 VIH65572:VIL65572 VSD65572:VSH65572 WBZ65572:WCD65572 WLV65572:WLZ65572 WVR65572:WVV65572 J131108:N131108 JF131108:JJ131108 TB131108:TF131108 ACX131108:ADB131108 AMT131108:AMX131108 AWP131108:AWT131108 BGL131108:BGP131108 BQH131108:BQL131108 CAD131108:CAH131108 CJZ131108:CKD131108 CTV131108:CTZ131108 DDR131108:DDV131108 DNN131108:DNR131108 DXJ131108:DXN131108 EHF131108:EHJ131108 ERB131108:ERF131108 FAX131108:FBB131108 FKT131108:FKX131108 FUP131108:FUT131108 GEL131108:GEP131108 GOH131108:GOL131108 GYD131108:GYH131108 HHZ131108:HID131108 HRV131108:HRZ131108 IBR131108:IBV131108 ILN131108:ILR131108 IVJ131108:IVN131108 JFF131108:JFJ131108 JPB131108:JPF131108 JYX131108:JZB131108 KIT131108:KIX131108 KSP131108:KST131108 LCL131108:LCP131108 LMH131108:LML131108 LWD131108:LWH131108 MFZ131108:MGD131108 MPV131108:MPZ131108 MZR131108:MZV131108 NJN131108:NJR131108 NTJ131108:NTN131108 ODF131108:ODJ131108 ONB131108:ONF131108 OWX131108:OXB131108 PGT131108:PGX131108 PQP131108:PQT131108 QAL131108:QAP131108 QKH131108:QKL131108 QUD131108:QUH131108 RDZ131108:RED131108 RNV131108:RNZ131108 RXR131108:RXV131108 SHN131108:SHR131108 SRJ131108:SRN131108 TBF131108:TBJ131108 TLB131108:TLF131108 TUX131108:TVB131108 UET131108:UEX131108 UOP131108:UOT131108 UYL131108:UYP131108 VIH131108:VIL131108 VSD131108:VSH131108 WBZ131108:WCD131108 WLV131108:WLZ131108 WVR131108:WVV131108 J196644:N196644 JF196644:JJ196644 TB196644:TF196644 ACX196644:ADB196644 AMT196644:AMX196644 AWP196644:AWT196644 BGL196644:BGP196644 BQH196644:BQL196644 CAD196644:CAH196644 CJZ196644:CKD196644 CTV196644:CTZ196644 DDR196644:DDV196644 DNN196644:DNR196644 DXJ196644:DXN196644 EHF196644:EHJ196644 ERB196644:ERF196644 FAX196644:FBB196644 FKT196644:FKX196644 FUP196644:FUT196644 GEL196644:GEP196644 GOH196644:GOL196644 GYD196644:GYH196644 HHZ196644:HID196644 HRV196644:HRZ196644 IBR196644:IBV196644 ILN196644:ILR196644 IVJ196644:IVN196644 JFF196644:JFJ196644 JPB196644:JPF196644 JYX196644:JZB196644 KIT196644:KIX196644 KSP196644:KST196644 LCL196644:LCP196644 LMH196644:LML196644 LWD196644:LWH196644 MFZ196644:MGD196644 MPV196644:MPZ196644 MZR196644:MZV196644 NJN196644:NJR196644 NTJ196644:NTN196644 ODF196644:ODJ196644 ONB196644:ONF196644 OWX196644:OXB196644 PGT196644:PGX196644 PQP196644:PQT196644 QAL196644:QAP196644 QKH196644:QKL196644 QUD196644:QUH196644 RDZ196644:RED196644 RNV196644:RNZ196644 RXR196644:RXV196644 SHN196644:SHR196644 SRJ196644:SRN196644 TBF196644:TBJ196644 TLB196644:TLF196644 TUX196644:TVB196644 UET196644:UEX196644 UOP196644:UOT196644 UYL196644:UYP196644 VIH196644:VIL196644 VSD196644:VSH196644 WBZ196644:WCD196644 WLV196644:WLZ196644 WVR196644:WVV196644 J262180:N262180 JF262180:JJ262180 TB262180:TF262180 ACX262180:ADB262180 AMT262180:AMX262180 AWP262180:AWT262180 BGL262180:BGP262180 BQH262180:BQL262180 CAD262180:CAH262180 CJZ262180:CKD262180 CTV262180:CTZ262180 DDR262180:DDV262180 DNN262180:DNR262180 DXJ262180:DXN262180 EHF262180:EHJ262180 ERB262180:ERF262180 FAX262180:FBB262180 FKT262180:FKX262180 FUP262180:FUT262180 GEL262180:GEP262180 GOH262180:GOL262180 GYD262180:GYH262180 HHZ262180:HID262180 HRV262180:HRZ262180 IBR262180:IBV262180 ILN262180:ILR262180 IVJ262180:IVN262180 JFF262180:JFJ262180 JPB262180:JPF262180 JYX262180:JZB262180 KIT262180:KIX262180 KSP262180:KST262180 LCL262180:LCP262180 LMH262180:LML262180 LWD262180:LWH262180 MFZ262180:MGD262180 MPV262180:MPZ262180 MZR262180:MZV262180 NJN262180:NJR262180 NTJ262180:NTN262180 ODF262180:ODJ262180 ONB262180:ONF262180 OWX262180:OXB262180 PGT262180:PGX262180 PQP262180:PQT262180 QAL262180:QAP262180 QKH262180:QKL262180 QUD262180:QUH262180 RDZ262180:RED262180 RNV262180:RNZ262180 RXR262180:RXV262180 SHN262180:SHR262180 SRJ262180:SRN262180 TBF262180:TBJ262180 TLB262180:TLF262180 TUX262180:TVB262180 UET262180:UEX262180 UOP262180:UOT262180 UYL262180:UYP262180 VIH262180:VIL262180 VSD262180:VSH262180 WBZ262180:WCD262180 WLV262180:WLZ262180 WVR262180:WVV262180 J327716:N327716 JF327716:JJ327716 TB327716:TF327716 ACX327716:ADB327716 AMT327716:AMX327716 AWP327716:AWT327716 BGL327716:BGP327716 BQH327716:BQL327716 CAD327716:CAH327716 CJZ327716:CKD327716 CTV327716:CTZ327716 DDR327716:DDV327716 DNN327716:DNR327716 DXJ327716:DXN327716 EHF327716:EHJ327716 ERB327716:ERF327716 FAX327716:FBB327716 FKT327716:FKX327716 FUP327716:FUT327716 GEL327716:GEP327716 GOH327716:GOL327716 GYD327716:GYH327716 HHZ327716:HID327716 HRV327716:HRZ327716 IBR327716:IBV327716 ILN327716:ILR327716 IVJ327716:IVN327716 JFF327716:JFJ327716 JPB327716:JPF327716 JYX327716:JZB327716 KIT327716:KIX327716 KSP327716:KST327716 LCL327716:LCP327716 LMH327716:LML327716 LWD327716:LWH327716 MFZ327716:MGD327716 MPV327716:MPZ327716 MZR327716:MZV327716 NJN327716:NJR327716 NTJ327716:NTN327716 ODF327716:ODJ327716 ONB327716:ONF327716 OWX327716:OXB327716 PGT327716:PGX327716 PQP327716:PQT327716 QAL327716:QAP327716 QKH327716:QKL327716 QUD327716:QUH327716 RDZ327716:RED327716 RNV327716:RNZ327716 RXR327716:RXV327716 SHN327716:SHR327716 SRJ327716:SRN327716 TBF327716:TBJ327716 TLB327716:TLF327716 TUX327716:TVB327716 UET327716:UEX327716 UOP327716:UOT327716 UYL327716:UYP327716 VIH327716:VIL327716 VSD327716:VSH327716 WBZ327716:WCD327716 WLV327716:WLZ327716 WVR327716:WVV327716 J393252:N393252 JF393252:JJ393252 TB393252:TF393252 ACX393252:ADB393252 AMT393252:AMX393252 AWP393252:AWT393252 BGL393252:BGP393252 BQH393252:BQL393252 CAD393252:CAH393252 CJZ393252:CKD393252 CTV393252:CTZ393252 DDR393252:DDV393252 DNN393252:DNR393252 DXJ393252:DXN393252 EHF393252:EHJ393252 ERB393252:ERF393252 FAX393252:FBB393252 FKT393252:FKX393252 FUP393252:FUT393252 GEL393252:GEP393252 GOH393252:GOL393252 GYD393252:GYH393252 HHZ393252:HID393252 HRV393252:HRZ393252 IBR393252:IBV393252 ILN393252:ILR393252 IVJ393252:IVN393252 JFF393252:JFJ393252 JPB393252:JPF393252 JYX393252:JZB393252 KIT393252:KIX393252 KSP393252:KST393252 LCL393252:LCP393252 LMH393252:LML393252 LWD393252:LWH393252 MFZ393252:MGD393252 MPV393252:MPZ393252 MZR393252:MZV393252 NJN393252:NJR393252 NTJ393252:NTN393252 ODF393252:ODJ393252 ONB393252:ONF393252 OWX393252:OXB393252 PGT393252:PGX393252 PQP393252:PQT393252 QAL393252:QAP393252 QKH393252:QKL393252 QUD393252:QUH393252 RDZ393252:RED393252 RNV393252:RNZ393252 RXR393252:RXV393252 SHN393252:SHR393252 SRJ393252:SRN393252 TBF393252:TBJ393252 TLB393252:TLF393252 TUX393252:TVB393252 UET393252:UEX393252 UOP393252:UOT393252 UYL393252:UYP393252 VIH393252:VIL393252 VSD393252:VSH393252 WBZ393252:WCD393252 WLV393252:WLZ393252 WVR393252:WVV393252 J458788:N458788 JF458788:JJ458788 TB458788:TF458788 ACX458788:ADB458788 AMT458788:AMX458788 AWP458788:AWT458788 BGL458788:BGP458788 BQH458788:BQL458788 CAD458788:CAH458788 CJZ458788:CKD458788 CTV458788:CTZ458788 DDR458788:DDV458788 DNN458788:DNR458788 DXJ458788:DXN458788 EHF458788:EHJ458788 ERB458788:ERF458788 FAX458788:FBB458788 FKT458788:FKX458788 FUP458788:FUT458788 GEL458788:GEP458788 GOH458788:GOL458788 GYD458788:GYH458788 HHZ458788:HID458788 HRV458788:HRZ458788 IBR458788:IBV458788 ILN458788:ILR458788 IVJ458788:IVN458788 JFF458788:JFJ458788 JPB458788:JPF458788 JYX458788:JZB458788 KIT458788:KIX458788 KSP458788:KST458788 LCL458788:LCP458788 LMH458788:LML458788 LWD458788:LWH458788 MFZ458788:MGD458788 MPV458788:MPZ458788 MZR458788:MZV458788 NJN458788:NJR458788 NTJ458788:NTN458788 ODF458788:ODJ458788 ONB458788:ONF458788 OWX458788:OXB458788 PGT458788:PGX458788 PQP458788:PQT458788 QAL458788:QAP458788 QKH458788:QKL458788 QUD458788:QUH458788 RDZ458788:RED458788 RNV458788:RNZ458788 RXR458788:RXV458788 SHN458788:SHR458788 SRJ458788:SRN458788 TBF458788:TBJ458788 TLB458788:TLF458788 TUX458788:TVB458788 UET458788:UEX458788 UOP458788:UOT458788 UYL458788:UYP458788 VIH458788:VIL458788 VSD458788:VSH458788 WBZ458788:WCD458788 WLV458788:WLZ458788 WVR458788:WVV458788 J524324:N524324 JF524324:JJ524324 TB524324:TF524324 ACX524324:ADB524324 AMT524324:AMX524324 AWP524324:AWT524324 BGL524324:BGP524324 BQH524324:BQL524324 CAD524324:CAH524324 CJZ524324:CKD524324 CTV524324:CTZ524324 DDR524324:DDV524324 DNN524324:DNR524324 DXJ524324:DXN524324 EHF524324:EHJ524324 ERB524324:ERF524324 FAX524324:FBB524324 FKT524324:FKX524324 FUP524324:FUT524324 GEL524324:GEP524324 GOH524324:GOL524324 GYD524324:GYH524324 HHZ524324:HID524324 HRV524324:HRZ524324 IBR524324:IBV524324 ILN524324:ILR524324 IVJ524324:IVN524324 JFF524324:JFJ524324 JPB524324:JPF524324 JYX524324:JZB524324 KIT524324:KIX524324 KSP524324:KST524324 LCL524324:LCP524324 LMH524324:LML524324 LWD524324:LWH524324 MFZ524324:MGD524324 MPV524324:MPZ524324 MZR524324:MZV524324 NJN524324:NJR524324 NTJ524324:NTN524324 ODF524324:ODJ524324 ONB524324:ONF524324 OWX524324:OXB524324 PGT524324:PGX524324 PQP524324:PQT524324 QAL524324:QAP524324 QKH524324:QKL524324 QUD524324:QUH524324 RDZ524324:RED524324 RNV524324:RNZ524324 RXR524324:RXV524324 SHN524324:SHR524324 SRJ524324:SRN524324 TBF524324:TBJ524324 TLB524324:TLF524324 TUX524324:TVB524324 UET524324:UEX524324 UOP524324:UOT524324 UYL524324:UYP524324 VIH524324:VIL524324 VSD524324:VSH524324 WBZ524324:WCD524324 WLV524324:WLZ524324 WVR524324:WVV524324 J589860:N589860 JF589860:JJ589860 TB589860:TF589860 ACX589860:ADB589860 AMT589860:AMX589860 AWP589860:AWT589860 BGL589860:BGP589860 BQH589860:BQL589860 CAD589860:CAH589860 CJZ589860:CKD589860 CTV589860:CTZ589860 DDR589860:DDV589860 DNN589860:DNR589860 DXJ589860:DXN589860 EHF589860:EHJ589860 ERB589860:ERF589860 FAX589860:FBB589860 FKT589860:FKX589860 FUP589860:FUT589860 GEL589860:GEP589860 GOH589860:GOL589860 GYD589860:GYH589860 HHZ589860:HID589860 HRV589860:HRZ589860 IBR589860:IBV589860 ILN589860:ILR589860 IVJ589860:IVN589860 JFF589860:JFJ589860 JPB589860:JPF589860 JYX589860:JZB589860 KIT589860:KIX589860 KSP589860:KST589860 LCL589860:LCP589860 LMH589860:LML589860 LWD589860:LWH589860 MFZ589860:MGD589860 MPV589860:MPZ589860 MZR589860:MZV589860 NJN589860:NJR589860 NTJ589860:NTN589860 ODF589860:ODJ589860 ONB589860:ONF589860 OWX589860:OXB589860 PGT589860:PGX589860 PQP589860:PQT589860 QAL589860:QAP589860 QKH589860:QKL589860 QUD589860:QUH589860 RDZ589860:RED589860 RNV589860:RNZ589860 RXR589860:RXV589860 SHN589860:SHR589860 SRJ589860:SRN589860 TBF589860:TBJ589860 TLB589860:TLF589860 TUX589860:TVB589860 UET589860:UEX589860 UOP589860:UOT589860 UYL589860:UYP589860 VIH589860:VIL589860 VSD589860:VSH589860 WBZ589860:WCD589860 WLV589860:WLZ589860 WVR589860:WVV589860 J655396:N655396 JF655396:JJ655396 TB655396:TF655396 ACX655396:ADB655396 AMT655396:AMX655396 AWP655396:AWT655396 BGL655396:BGP655396 BQH655396:BQL655396 CAD655396:CAH655396 CJZ655396:CKD655396 CTV655396:CTZ655396 DDR655396:DDV655396 DNN655396:DNR655396 DXJ655396:DXN655396 EHF655396:EHJ655396 ERB655396:ERF655396 FAX655396:FBB655396 FKT655396:FKX655396 FUP655396:FUT655396 GEL655396:GEP655396 GOH655396:GOL655396 GYD655396:GYH655396 HHZ655396:HID655396 HRV655396:HRZ655396 IBR655396:IBV655396 ILN655396:ILR655396 IVJ655396:IVN655396 JFF655396:JFJ655396 JPB655396:JPF655396 JYX655396:JZB655396 KIT655396:KIX655396 KSP655396:KST655396 LCL655396:LCP655396 LMH655396:LML655396 LWD655396:LWH655396 MFZ655396:MGD655396 MPV655396:MPZ655396 MZR655396:MZV655396 NJN655396:NJR655396 NTJ655396:NTN655396 ODF655396:ODJ655396 ONB655396:ONF655396 OWX655396:OXB655396 PGT655396:PGX655396 PQP655396:PQT655396 QAL655396:QAP655396 QKH655396:QKL655396 QUD655396:QUH655396 RDZ655396:RED655396 RNV655396:RNZ655396 RXR655396:RXV655396 SHN655396:SHR655396 SRJ655396:SRN655396 TBF655396:TBJ655396 TLB655396:TLF655396 TUX655396:TVB655396 UET655396:UEX655396 UOP655396:UOT655396 UYL655396:UYP655396 VIH655396:VIL655396 VSD655396:VSH655396 WBZ655396:WCD655396 WLV655396:WLZ655396 WVR655396:WVV655396 J720932:N720932 JF720932:JJ720932 TB720932:TF720932 ACX720932:ADB720932 AMT720932:AMX720932 AWP720932:AWT720932 BGL720932:BGP720932 BQH720932:BQL720932 CAD720932:CAH720932 CJZ720932:CKD720932 CTV720932:CTZ720932 DDR720932:DDV720932 DNN720932:DNR720932 DXJ720932:DXN720932 EHF720932:EHJ720932 ERB720932:ERF720932 FAX720932:FBB720932 FKT720932:FKX720932 FUP720932:FUT720932 GEL720932:GEP720932 GOH720932:GOL720932 GYD720932:GYH720932 HHZ720932:HID720932 HRV720932:HRZ720932 IBR720932:IBV720932 ILN720932:ILR720932 IVJ720932:IVN720932 JFF720932:JFJ720932 JPB720932:JPF720932 JYX720932:JZB720932 KIT720932:KIX720932 KSP720932:KST720932 LCL720932:LCP720932 LMH720932:LML720932 LWD720932:LWH720932 MFZ720932:MGD720932 MPV720932:MPZ720932 MZR720932:MZV720932 NJN720932:NJR720932 NTJ720932:NTN720932 ODF720932:ODJ720932 ONB720932:ONF720932 OWX720932:OXB720932 PGT720932:PGX720932 PQP720932:PQT720932 QAL720932:QAP720932 QKH720932:QKL720932 QUD720932:QUH720932 RDZ720932:RED720932 RNV720932:RNZ720932 RXR720932:RXV720932 SHN720932:SHR720932 SRJ720932:SRN720932 TBF720932:TBJ720932 TLB720932:TLF720932 TUX720932:TVB720932 UET720932:UEX720932 UOP720932:UOT720932 UYL720932:UYP720932 VIH720932:VIL720932 VSD720932:VSH720932 WBZ720932:WCD720932 WLV720932:WLZ720932 WVR720932:WVV720932 J786468:N786468 JF786468:JJ786468 TB786468:TF786468 ACX786468:ADB786468 AMT786468:AMX786468 AWP786468:AWT786468 BGL786468:BGP786468 BQH786468:BQL786468 CAD786468:CAH786468 CJZ786468:CKD786468 CTV786468:CTZ786468 DDR786468:DDV786468 DNN786468:DNR786468 DXJ786468:DXN786468 EHF786468:EHJ786468 ERB786468:ERF786468 FAX786468:FBB786468 FKT786468:FKX786468 FUP786468:FUT786468 GEL786468:GEP786468 GOH786468:GOL786468 GYD786468:GYH786468 HHZ786468:HID786468 HRV786468:HRZ786468 IBR786468:IBV786468 ILN786468:ILR786468 IVJ786468:IVN786468 JFF786468:JFJ786468 JPB786468:JPF786468 JYX786468:JZB786468 KIT786468:KIX786468 KSP786468:KST786468 LCL786468:LCP786468 LMH786468:LML786468 LWD786468:LWH786468 MFZ786468:MGD786468 MPV786468:MPZ786468 MZR786468:MZV786468 NJN786468:NJR786468 NTJ786468:NTN786468 ODF786468:ODJ786468 ONB786468:ONF786468 OWX786468:OXB786468 PGT786468:PGX786468 PQP786468:PQT786468 QAL786468:QAP786468 QKH786468:QKL786468 QUD786468:QUH786468 RDZ786468:RED786468 RNV786468:RNZ786468 RXR786468:RXV786468 SHN786468:SHR786468 SRJ786468:SRN786468 TBF786468:TBJ786468 TLB786468:TLF786468 TUX786468:TVB786468 UET786468:UEX786468 UOP786468:UOT786468 UYL786468:UYP786468 VIH786468:VIL786468 VSD786468:VSH786468 WBZ786468:WCD786468 WLV786468:WLZ786468 WVR786468:WVV786468 J852004:N852004 JF852004:JJ852004 TB852004:TF852004 ACX852004:ADB852004 AMT852004:AMX852004 AWP852004:AWT852004 BGL852004:BGP852004 BQH852004:BQL852004 CAD852004:CAH852004 CJZ852004:CKD852004 CTV852004:CTZ852004 DDR852004:DDV852004 DNN852004:DNR852004 DXJ852004:DXN852004 EHF852004:EHJ852004 ERB852004:ERF852004 FAX852004:FBB852004 FKT852004:FKX852004 FUP852004:FUT852004 GEL852004:GEP852004 GOH852004:GOL852004 GYD852004:GYH852004 HHZ852004:HID852004 HRV852004:HRZ852004 IBR852004:IBV852004 ILN852004:ILR852004 IVJ852004:IVN852004 JFF852004:JFJ852004 JPB852004:JPF852004 JYX852004:JZB852004 KIT852004:KIX852004 KSP852004:KST852004 LCL852004:LCP852004 LMH852004:LML852004 LWD852004:LWH852004 MFZ852004:MGD852004 MPV852004:MPZ852004 MZR852004:MZV852004 NJN852004:NJR852004 NTJ852004:NTN852004 ODF852004:ODJ852004 ONB852004:ONF852004 OWX852004:OXB852004 PGT852004:PGX852004 PQP852004:PQT852004 QAL852004:QAP852004 QKH852004:QKL852004 QUD852004:QUH852004 RDZ852004:RED852004 RNV852004:RNZ852004 RXR852004:RXV852004 SHN852004:SHR852004 SRJ852004:SRN852004 TBF852004:TBJ852004 TLB852004:TLF852004 TUX852004:TVB852004 UET852004:UEX852004 UOP852004:UOT852004 UYL852004:UYP852004 VIH852004:VIL852004 VSD852004:VSH852004 WBZ852004:WCD852004 WLV852004:WLZ852004 WVR852004:WVV852004 J917540:N917540 JF917540:JJ917540 TB917540:TF917540 ACX917540:ADB917540 AMT917540:AMX917540 AWP917540:AWT917540 BGL917540:BGP917540 BQH917540:BQL917540 CAD917540:CAH917540 CJZ917540:CKD917540 CTV917540:CTZ917540 DDR917540:DDV917540 DNN917540:DNR917540 DXJ917540:DXN917540 EHF917540:EHJ917540 ERB917540:ERF917540 FAX917540:FBB917540 FKT917540:FKX917540 FUP917540:FUT917540 GEL917540:GEP917540 GOH917540:GOL917540 GYD917540:GYH917540 HHZ917540:HID917540 HRV917540:HRZ917540 IBR917540:IBV917540 ILN917540:ILR917540 IVJ917540:IVN917540 JFF917540:JFJ917540 JPB917540:JPF917540 JYX917540:JZB917540 KIT917540:KIX917540 KSP917540:KST917540 LCL917540:LCP917540 LMH917540:LML917540 LWD917540:LWH917540 MFZ917540:MGD917540 MPV917540:MPZ917540 MZR917540:MZV917540 NJN917540:NJR917540 NTJ917540:NTN917540 ODF917540:ODJ917540 ONB917540:ONF917540 OWX917540:OXB917540 PGT917540:PGX917540 PQP917540:PQT917540 QAL917540:QAP917540 QKH917540:QKL917540 QUD917540:QUH917540 RDZ917540:RED917540 RNV917540:RNZ917540 RXR917540:RXV917540 SHN917540:SHR917540 SRJ917540:SRN917540 TBF917540:TBJ917540 TLB917540:TLF917540 TUX917540:TVB917540 UET917540:UEX917540 UOP917540:UOT917540 UYL917540:UYP917540 VIH917540:VIL917540 VSD917540:VSH917540 WBZ917540:WCD917540 WLV917540:WLZ917540 WVR917540:WVV917540 J983076:N983076 JF983076:JJ983076 TB983076:TF983076 ACX983076:ADB983076 AMT983076:AMX983076 AWP983076:AWT983076 BGL983076:BGP983076 BQH983076:BQL983076 CAD983076:CAH983076 CJZ983076:CKD983076 CTV983076:CTZ983076 DDR983076:DDV983076 DNN983076:DNR983076 DXJ983076:DXN983076 EHF983076:EHJ983076 ERB983076:ERF983076 FAX983076:FBB983076 FKT983076:FKX983076 FUP983076:FUT983076 GEL983076:GEP983076 GOH983076:GOL983076 GYD983076:GYH983076 HHZ983076:HID983076 HRV983076:HRZ983076 IBR983076:IBV983076 ILN983076:ILR983076 IVJ983076:IVN983076 JFF983076:JFJ983076 JPB983076:JPF983076 JYX983076:JZB983076 KIT983076:KIX983076 KSP983076:KST983076 LCL983076:LCP983076 LMH983076:LML983076 LWD983076:LWH983076 MFZ983076:MGD983076 MPV983076:MPZ983076 MZR983076:MZV983076 NJN983076:NJR983076 NTJ983076:NTN983076 ODF983076:ODJ983076 ONB983076:ONF983076 OWX983076:OXB983076 PGT983076:PGX983076 PQP983076:PQT983076 QAL983076:QAP983076 QKH983076:QKL983076 QUD983076:QUH983076 RDZ983076:RED983076 RNV983076:RNZ983076 RXR983076:RXV983076 SHN983076:SHR983076 SRJ983076:SRN983076 TBF983076:TBJ983076 TLB983076:TLF983076 TUX983076:TVB983076 UET983076:UEX983076 UOP983076:UOT983076 UYL983076:UYP983076 VIH983076:VIL983076 VSD983076:VSH983076 WBZ983076:WCD983076 WLV983076:WLZ983076 WVR983076:WVV983076">
      <formula1>$V$26:$V$31</formula1>
    </dataValidation>
  </dataValidations>
  <printOptions horizontalCentered="1" verticalCentered="1"/>
  <pageMargins left="0.78740157480314965" right="0.39370078740157483" top="0.59055118110236227" bottom="0.59055118110236227" header="0.31496062992125984" footer="0.31496062992125984"/>
  <pageSetup paperSize="9" scale="5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  <pageSetUpPr fitToPage="1"/>
  </sheetPr>
  <dimension ref="A1:X45"/>
  <sheetViews>
    <sheetView view="pageBreakPreview" zoomScale="70" zoomScaleNormal="90" zoomScaleSheetLayoutView="70" workbookViewId="0">
      <pane xSplit="9" ySplit="5" topLeftCell="J33" activePane="bottomRight" state="frozen"/>
      <selection pane="topRight" activeCell="J1" sqref="J1"/>
      <selection pane="bottomLeft" activeCell="A6" sqref="A6"/>
      <selection pane="bottomRight" activeCell="J6" sqref="J6"/>
    </sheetView>
  </sheetViews>
  <sheetFormatPr defaultRowHeight="15.75"/>
  <cols>
    <col min="1" max="1" width="4.125" style="191" customWidth="1"/>
    <col min="2" max="3" width="5.625" style="191" customWidth="1"/>
    <col min="4" max="4" width="4.625" style="191" customWidth="1"/>
    <col min="5" max="5" width="6.875" style="191" customWidth="1"/>
    <col min="6" max="6" width="3.625" style="191" customWidth="1"/>
    <col min="7" max="7" width="22.375" style="191" customWidth="1"/>
    <col min="8" max="8" width="19" style="191" customWidth="1"/>
    <col min="9" max="9" width="10.125" style="191" customWidth="1"/>
    <col min="10" max="14" width="14.625" style="191" customWidth="1"/>
    <col min="15" max="15" width="2.625" style="191" customWidth="1"/>
    <col min="16" max="18" width="15.125" style="191" hidden="1" customWidth="1"/>
    <col min="19" max="20" width="9.75" style="191" hidden="1" customWidth="1"/>
    <col min="21" max="22" width="9" style="191" hidden="1" customWidth="1"/>
    <col min="23" max="23" width="0" style="191" hidden="1" customWidth="1"/>
    <col min="24" max="256" width="9" style="191"/>
    <col min="257" max="257" width="4.125" style="191" customWidth="1"/>
    <col min="258" max="259" width="5.625" style="191" customWidth="1"/>
    <col min="260" max="260" width="4.625" style="191" customWidth="1"/>
    <col min="261" max="261" width="6.875" style="191" customWidth="1"/>
    <col min="262" max="262" width="3.625" style="191" customWidth="1"/>
    <col min="263" max="263" width="22.375" style="191" customWidth="1"/>
    <col min="264" max="264" width="19" style="191" customWidth="1"/>
    <col min="265" max="265" width="10.125" style="191" customWidth="1"/>
    <col min="266" max="270" width="14.625" style="191" customWidth="1"/>
    <col min="271" max="271" width="2.625" style="191" customWidth="1"/>
    <col min="272" max="279" width="0" style="191" hidden="1" customWidth="1"/>
    <col min="280" max="512" width="9" style="191"/>
    <col min="513" max="513" width="4.125" style="191" customWidth="1"/>
    <col min="514" max="515" width="5.625" style="191" customWidth="1"/>
    <col min="516" max="516" width="4.625" style="191" customWidth="1"/>
    <col min="517" max="517" width="6.875" style="191" customWidth="1"/>
    <col min="518" max="518" width="3.625" style="191" customWidth="1"/>
    <col min="519" max="519" width="22.375" style="191" customWidth="1"/>
    <col min="520" max="520" width="19" style="191" customWidth="1"/>
    <col min="521" max="521" width="10.125" style="191" customWidth="1"/>
    <col min="522" max="526" width="14.625" style="191" customWidth="1"/>
    <col min="527" max="527" width="2.625" style="191" customWidth="1"/>
    <col min="528" max="535" width="0" style="191" hidden="1" customWidth="1"/>
    <col min="536" max="768" width="9" style="191"/>
    <col min="769" max="769" width="4.125" style="191" customWidth="1"/>
    <col min="770" max="771" width="5.625" style="191" customWidth="1"/>
    <col min="772" max="772" width="4.625" style="191" customWidth="1"/>
    <col min="773" max="773" width="6.875" style="191" customWidth="1"/>
    <col min="774" max="774" width="3.625" style="191" customWidth="1"/>
    <col min="775" max="775" width="22.375" style="191" customWidth="1"/>
    <col min="776" max="776" width="19" style="191" customWidth="1"/>
    <col min="777" max="777" width="10.125" style="191" customWidth="1"/>
    <col min="778" max="782" width="14.625" style="191" customWidth="1"/>
    <col min="783" max="783" width="2.625" style="191" customWidth="1"/>
    <col min="784" max="791" width="0" style="191" hidden="1" customWidth="1"/>
    <col min="792" max="1024" width="9" style="191"/>
    <col min="1025" max="1025" width="4.125" style="191" customWidth="1"/>
    <col min="1026" max="1027" width="5.625" style="191" customWidth="1"/>
    <col min="1028" max="1028" width="4.625" style="191" customWidth="1"/>
    <col min="1029" max="1029" width="6.875" style="191" customWidth="1"/>
    <col min="1030" max="1030" width="3.625" style="191" customWidth="1"/>
    <col min="1031" max="1031" width="22.375" style="191" customWidth="1"/>
    <col min="1032" max="1032" width="19" style="191" customWidth="1"/>
    <col min="1033" max="1033" width="10.125" style="191" customWidth="1"/>
    <col min="1034" max="1038" width="14.625" style="191" customWidth="1"/>
    <col min="1039" max="1039" width="2.625" style="191" customWidth="1"/>
    <col min="1040" max="1047" width="0" style="191" hidden="1" customWidth="1"/>
    <col min="1048" max="1280" width="9" style="191"/>
    <col min="1281" max="1281" width="4.125" style="191" customWidth="1"/>
    <col min="1282" max="1283" width="5.625" style="191" customWidth="1"/>
    <col min="1284" max="1284" width="4.625" style="191" customWidth="1"/>
    <col min="1285" max="1285" width="6.875" style="191" customWidth="1"/>
    <col min="1286" max="1286" width="3.625" style="191" customWidth="1"/>
    <col min="1287" max="1287" width="22.375" style="191" customWidth="1"/>
    <col min="1288" max="1288" width="19" style="191" customWidth="1"/>
    <col min="1289" max="1289" width="10.125" style="191" customWidth="1"/>
    <col min="1290" max="1294" width="14.625" style="191" customWidth="1"/>
    <col min="1295" max="1295" width="2.625" style="191" customWidth="1"/>
    <col min="1296" max="1303" width="0" style="191" hidden="1" customWidth="1"/>
    <col min="1304" max="1536" width="9" style="191"/>
    <col min="1537" max="1537" width="4.125" style="191" customWidth="1"/>
    <col min="1538" max="1539" width="5.625" style="191" customWidth="1"/>
    <col min="1540" max="1540" width="4.625" style="191" customWidth="1"/>
    <col min="1541" max="1541" width="6.875" style="191" customWidth="1"/>
    <col min="1542" max="1542" width="3.625" style="191" customWidth="1"/>
    <col min="1543" max="1543" width="22.375" style="191" customWidth="1"/>
    <col min="1544" max="1544" width="19" style="191" customWidth="1"/>
    <col min="1545" max="1545" width="10.125" style="191" customWidth="1"/>
    <col min="1546" max="1550" width="14.625" style="191" customWidth="1"/>
    <col min="1551" max="1551" width="2.625" style="191" customWidth="1"/>
    <col min="1552" max="1559" width="0" style="191" hidden="1" customWidth="1"/>
    <col min="1560" max="1792" width="9" style="191"/>
    <col min="1793" max="1793" width="4.125" style="191" customWidth="1"/>
    <col min="1794" max="1795" width="5.625" style="191" customWidth="1"/>
    <col min="1796" max="1796" width="4.625" style="191" customWidth="1"/>
    <col min="1797" max="1797" width="6.875" style="191" customWidth="1"/>
    <col min="1798" max="1798" width="3.625" style="191" customWidth="1"/>
    <col min="1799" max="1799" width="22.375" style="191" customWidth="1"/>
    <col min="1800" max="1800" width="19" style="191" customWidth="1"/>
    <col min="1801" max="1801" width="10.125" style="191" customWidth="1"/>
    <col min="1802" max="1806" width="14.625" style="191" customWidth="1"/>
    <col min="1807" max="1807" width="2.625" style="191" customWidth="1"/>
    <col min="1808" max="1815" width="0" style="191" hidden="1" customWidth="1"/>
    <col min="1816" max="2048" width="9" style="191"/>
    <col min="2049" max="2049" width="4.125" style="191" customWidth="1"/>
    <col min="2050" max="2051" width="5.625" style="191" customWidth="1"/>
    <col min="2052" max="2052" width="4.625" style="191" customWidth="1"/>
    <col min="2053" max="2053" width="6.875" style="191" customWidth="1"/>
    <col min="2054" max="2054" width="3.625" style="191" customWidth="1"/>
    <col min="2055" max="2055" width="22.375" style="191" customWidth="1"/>
    <col min="2056" max="2056" width="19" style="191" customWidth="1"/>
    <col min="2057" max="2057" width="10.125" style="191" customWidth="1"/>
    <col min="2058" max="2062" width="14.625" style="191" customWidth="1"/>
    <col min="2063" max="2063" width="2.625" style="191" customWidth="1"/>
    <col min="2064" max="2071" width="0" style="191" hidden="1" customWidth="1"/>
    <col min="2072" max="2304" width="9" style="191"/>
    <col min="2305" max="2305" width="4.125" style="191" customWidth="1"/>
    <col min="2306" max="2307" width="5.625" style="191" customWidth="1"/>
    <col min="2308" max="2308" width="4.625" style="191" customWidth="1"/>
    <col min="2309" max="2309" width="6.875" style="191" customWidth="1"/>
    <col min="2310" max="2310" width="3.625" style="191" customWidth="1"/>
    <col min="2311" max="2311" width="22.375" style="191" customWidth="1"/>
    <col min="2312" max="2312" width="19" style="191" customWidth="1"/>
    <col min="2313" max="2313" width="10.125" style="191" customWidth="1"/>
    <col min="2314" max="2318" width="14.625" style="191" customWidth="1"/>
    <col min="2319" max="2319" width="2.625" style="191" customWidth="1"/>
    <col min="2320" max="2327" width="0" style="191" hidden="1" customWidth="1"/>
    <col min="2328" max="2560" width="9" style="191"/>
    <col min="2561" max="2561" width="4.125" style="191" customWidth="1"/>
    <col min="2562" max="2563" width="5.625" style="191" customWidth="1"/>
    <col min="2564" max="2564" width="4.625" style="191" customWidth="1"/>
    <col min="2565" max="2565" width="6.875" style="191" customWidth="1"/>
    <col min="2566" max="2566" width="3.625" style="191" customWidth="1"/>
    <col min="2567" max="2567" width="22.375" style="191" customWidth="1"/>
    <col min="2568" max="2568" width="19" style="191" customWidth="1"/>
    <col min="2569" max="2569" width="10.125" style="191" customWidth="1"/>
    <col min="2570" max="2574" width="14.625" style="191" customWidth="1"/>
    <col min="2575" max="2575" width="2.625" style="191" customWidth="1"/>
    <col min="2576" max="2583" width="0" style="191" hidden="1" customWidth="1"/>
    <col min="2584" max="2816" width="9" style="191"/>
    <col min="2817" max="2817" width="4.125" style="191" customWidth="1"/>
    <col min="2818" max="2819" width="5.625" style="191" customWidth="1"/>
    <col min="2820" max="2820" width="4.625" style="191" customWidth="1"/>
    <col min="2821" max="2821" width="6.875" style="191" customWidth="1"/>
    <col min="2822" max="2822" width="3.625" style="191" customWidth="1"/>
    <col min="2823" max="2823" width="22.375" style="191" customWidth="1"/>
    <col min="2824" max="2824" width="19" style="191" customWidth="1"/>
    <col min="2825" max="2825" width="10.125" style="191" customWidth="1"/>
    <col min="2826" max="2830" width="14.625" style="191" customWidth="1"/>
    <col min="2831" max="2831" width="2.625" style="191" customWidth="1"/>
    <col min="2832" max="2839" width="0" style="191" hidden="1" customWidth="1"/>
    <col min="2840" max="3072" width="9" style="191"/>
    <col min="3073" max="3073" width="4.125" style="191" customWidth="1"/>
    <col min="3074" max="3075" width="5.625" style="191" customWidth="1"/>
    <col min="3076" max="3076" width="4.625" style="191" customWidth="1"/>
    <col min="3077" max="3077" width="6.875" style="191" customWidth="1"/>
    <col min="3078" max="3078" width="3.625" style="191" customWidth="1"/>
    <col min="3079" max="3079" width="22.375" style="191" customWidth="1"/>
    <col min="3080" max="3080" width="19" style="191" customWidth="1"/>
    <col min="3081" max="3081" width="10.125" style="191" customWidth="1"/>
    <col min="3082" max="3086" width="14.625" style="191" customWidth="1"/>
    <col min="3087" max="3087" width="2.625" style="191" customWidth="1"/>
    <col min="3088" max="3095" width="0" style="191" hidden="1" customWidth="1"/>
    <col min="3096" max="3328" width="9" style="191"/>
    <col min="3329" max="3329" width="4.125" style="191" customWidth="1"/>
    <col min="3330" max="3331" width="5.625" style="191" customWidth="1"/>
    <col min="3332" max="3332" width="4.625" style="191" customWidth="1"/>
    <col min="3333" max="3333" width="6.875" style="191" customWidth="1"/>
    <col min="3334" max="3334" width="3.625" style="191" customWidth="1"/>
    <col min="3335" max="3335" width="22.375" style="191" customWidth="1"/>
    <col min="3336" max="3336" width="19" style="191" customWidth="1"/>
    <col min="3337" max="3337" width="10.125" style="191" customWidth="1"/>
    <col min="3338" max="3342" width="14.625" style="191" customWidth="1"/>
    <col min="3343" max="3343" width="2.625" style="191" customWidth="1"/>
    <col min="3344" max="3351" width="0" style="191" hidden="1" customWidth="1"/>
    <col min="3352" max="3584" width="9" style="191"/>
    <col min="3585" max="3585" width="4.125" style="191" customWidth="1"/>
    <col min="3586" max="3587" width="5.625" style="191" customWidth="1"/>
    <col min="3588" max="3588" width="4.625" style="191" customWidth="1"/>
    <col min="3589" max="3589" width="6.875" style="191" customWidth="1"/>
    <col min="3590" max="3590" width="3.625" style="191" customWidth="1"/>
    <col min="3591" max="3591" width="22.375" style="191" customWidth="1"/>
    <col min="3592" max="3592" width="19" style="191" customWidth="1"/>
    <col min="3593" max="3593" width="10.125" style="191" customWidth="1"/>
    <col min="3594" max="3598" width="14.625" style="191" customWidth="1"/>
    <col min="3599" max="3599" width="2.625" style="191" customWidth="1"/>
    <col min="3600" max="3607" width="0" style="191" hidden="1" customWidth="1"/>
    <col min="3608" max="3840" width="9" style="191"/>
    <col min="3841" max="3841" width="4.125" style="191" customWidth="1"/>
    <col min="3842" max="3843" width="5.625" style="191" customWidth="1"/>
    <col min="3844" max="3844" width="4.625" style="191" customWidth="1"/>
    <col min="3845" max="3845" width="6.875" style="191" customWidth="1"/>
    <col min="3846" max="3846" width="3.625" style="191" customWidth="1"/>
    <col min="3847" max="3847" width="22.375" style="191" customWidth="1"/>
    <col min="3848" max="3848" width="19" style="191" customWidth="1"/>
    <col min="3849" max="3849" width="10.125" style="191" customWidth="1"/>
    <col min="3850" max="3854" width="14.625" style="191" customWidth="1"/>
    <col min="3855" max="3855" width="2.625" style="191" customWidth="1"/>
    <col min="3856" max="3863" width="0" style="191" hidden="1" customWidth="1"/>
    <col min="3864" max="4096" width="9" style="191"/>
    <col min="4097" max="4097" width="4.125" style="191" customWidth="1"/>
    <col min="4098" max="4099" width="5.625" style="191" customWidth="1"/>
    <col min="4100" max="4100" width="4.625" style="191" customWidth="1"/>
    <col min="4101" max="4101" width="6.875" style="191" customWidth="1"/>
    <col min="4102" max="4102" width="3.625" style="191" customWidth="1"/>
    <col min="4103" max="4103" width="22.375" style="191" customWidth="1"/>
    <col min="4104" max="4104" width="19" style="191" customWidth="1"/>
    <col min="4105" max="4105" width="10.125" style="191" customWidth="1"/>
    <col min="4106" max="4110" width="14.625" style="191" customWidth="1"/>
    <col min="4111" max="4111" width="2.625" style="191" customWidth="1"/>
    <col min="4112" max="4119" width="0" style="191" hidden="1" customWidth="1"/>
    <col min="4120" max="4352" width="9" style="191"/>
    <col min="4353" max="4353" width="4.125" style="191" customWidth="1"/>
    <col min="4354" max="4355" width="5.625" style="191" customWidth="1"/>
    <col min="4356" max="4356" width="4.625" style="191" customWidth="1"/>
    <col min="4357" max="4357" width="6.875" style="191" customWidth="1"/>
    <col min="4358" max="4358" width="3.625" style="191" customWidth="1"/>
    <col min="4359" max="4359" width="22.375" style="191" customWidth="1"/>
    <col min="4360" max="4360" width="19" style="191" customWidth="1"/>
    <col min="4361" max="4361" width="10.125" style="191" customWidth="1"/>
    <col min="4362" max="4366" width="14.625" style="191" customWidth="1"/>
    <col min="4367" max="4367" width="2.625" style="191" customWidth="1"/>
    <col min="4368" max="4375" width="0" style="191" hidden="1" customWidth="1"/>
    <col min="4376" max="4608" width="9" style="191"/>
    <col min="4609" max="4609" width="4.125" style="191" customWidth="1"/>
    <col min="4610" max="4611" width="5.625" style="191" customWidth="1"/>
    <col min="4612" max="4612" width="4.625" style="191" customWidth="1"/>
    <col min="4613" max="4613" width="6.875" style="191" customWidth="1"/>
    <col min="4614" max="4614" width="3.625" style="191" customWidth="1"/>
    <col min="4615" max="4615" width="22.375" style="191" customWidth="1"/>
    <col min="4616" max="4616" width="19" style="191" customWidth="1"/>
    <col min="4617" max="4617" width="10.125" style="191" customWidth="1"/>
    <col min="4618" max="4622" width="14.625" style="191" customWidth="1"/>
    <col min="4623" max="4623" width="2.625" style="191" customWidth="1"/>
    <col min="4624" max="4631" width="0" style="191" hidden="1" customWidth="1"/>
    <col min="4632" max="4864" width="9" style="191"/>
    <col min="4865" max="4865" width="4.125" style="191" customWidth="1"/>
    <col min="4866" max="4867" width="5.625" style="191" customWidth="1"/>
    <col min="4868" max="4868" width="4.625" style="191" customWidth="1"/>
    <col min="4869" max="4869" width="6.875" style="191" customWidth="1"/>
    <col min="4870" max="4870" width="3.625" style="191" customWidth="1"/>
    <col min="4871" max="4871" width="22.375" style="191" customWidth="1"/>
    <col min="4872" max="4872" width="19" style="191" customWidth="1"/>
    <col min="4873" max="4873" width="10.125" style="191" customWidth="1"/>
    <col min="4874" max="4878" width="14.625" style="191" customWidth="1"/>
    <col min="4879" max="4879" width="2.625" style="191" customWidth="1"/>
    <col min="4880" max="4887" width="0" style="191" hidden="1" customWidth="1"/>
    <col min="4888" max="5120" width="9" style="191"/>
    <col min="5121" max="5121" width="4.125" style="191" customWidth="1"/>
    <col min="5122" max="5123" width="5.625" style="191" customWidth="1"/>
    <col min="5124" max="5124" width="4.625" style="191" customWidth="1"/>
    <col min="5125" max="5125" width="6.875" style="191" customWidth="1"/>
    <col min="5126" max="5126" width="3.625" style="191" customWidth="1"/>
    <col min="5127" max="5127" width="22.375" style="191" customWidth="1"/>
    <col min="5128" max="5128" width="19" style="191" customWidth="1"/>
    <col min="5129" max="5129" width="10.125" style="191" customWidth="1"/>
    <col min="5130" max="5134" width="14.625" style="191" customWidth="1"/>
    <col min="5135" max="5135" width="2.625" style="191" customWidth="1"/>
    <col min="5136" max="5143" width="0" style="191" hidden="1" customWidth="1"/>
    <col min="5144" max="5376" width="9" style="191"/>
    <col min="5377" max="5377" width="4.125" style="191" customWidth="1"/>
    <col min="5378" max="5379" width="5.625" style="191" customWidth="1"/>
    <col min="5380" max="5380" width="4.625" style="191" customWidth="1"/>
    <col min="5381" max="5381" width="6.875" style="191" customWidth="1"/>
    <col min="5382" max="5382" width="3.625" style="191" customWidth="1"/>
    <col min="5383" max="5383" width="22.375" style="191" customWidth="1"/>
    <col min="5384" max="5384" width="19" style="191" customWidth="1"/>
    <col min="5385" max="5385" width="10.125" style="191" customWidth="1"/>
    <col min="5386" max="5390" width="14.625" style="191" customWidth="1"/>
    <col min="5391" max="5391" width="2.625" style="191" customWidth="1"/>
    <col min="5392" max="5399" width="0" style="191" hidden="1" customWidth="1"/>
    <col min="5400" max="5632" width="9" style="191"/>
    <col min="5633" max="5633" width="4.125" style="191" customWidth="1"/>
    <col min="5634" max="5635" width="5.625" style="191" customWidth="1"/>
    <col min="5636" max="5636" width="4.625" style="191" customWidth="1"/>
    <col min="5637" max="5637" width="6.875" style="191" customWidth="1"/>
    <col min="5638" max="5638" width="3.625" style="191" customWidth="1"/>
    <col min="5639" max="5639" width="22.375" style="191" customWidth="1"/>
    <col min="5640" max="5640" width="19" style="191" customWidth="1"/>
    <col min="5641" max="5641" width="10.125" style="191" customWidth="1"/>
    <col min="5642" max="5646" width="14.625" style="191" customWidth="1"/>
    <col min="5647" max="5647" width="2.625" style="191" customWidth="1"/>
    <col min="5648" max="5655" width="0" style="191" hidden="1" customWidth="1"/>
    <col min="5656" max="5888" width="9" style="191"/>
    <col min="5889" max="5889" width="4.125" style="191" customWidth="1"/>
    <col min="5890" max="5891" width="5.625" style="191" customWidth="1"/>
    <col min="5892" max="5892" width="4.625" style="191" customWidth="1"/>
    <col min="5893" max="5893" width="6.875" style="191" customWidth="1"/>
    <col min="5894" max="5894" width="3.625" style="191" customWidth="1"/>
    <col min="5895" max="5895" width="22.375" style="191" customWidth="1"/>
    <col min="5896" max="5896" width="19" style="191" customWidth="1"/>
    <col min="5897" max="5897" width="10.125" style="191" customWidth="1"/>
    <col min="5898" max="5902" width="14.625" style="191" customWidth="1"/>
    <col min="5903" max="5903" width="2.625" style="191" customWidth="1"/>
    <col min="5904" max="5911" width="0" style="191" hidden="1" customWidth="1"/>
    <col min="5912" max="6144" width="9" style="191"/>
    <col min="6145" max="6145" width="4.125" style="191" customWidth="1"/>
    <col min="6146" max="6147" width="5.625" style="191" customWidth="1"/>
    <col min="6148" max="6148" width="4.625" style="191" customWidth="1"/>
    <col min="6149" max="6149" width="6.875" style="191" customWidth="1"/>
    <col min="6150" max="6150" width="3.625" style="191" customWidth="1"/>
    <col min="6151" max="6151" width="22.375" style="191" customWidth="1"/>
    <col min="6152" max="6152" width="19" style="191" customWidth="1"/>
    <col min="6153" max="6153" width="10.125" style="191" customWidth="1"/>
    <col min="6154" max="6158" width="14.625" style="191" customWidth="1"/>
    <col min="6159" max="6159" width="2.625" style="191" customWidth="1"/>
    <col min="6160" max="6167" width="0" style="191" hidden="1" customWidth="1"/>
    <col min="6168" max="6400" width="9" style="191"/>
    <col min="6401" max="6401" width="4.125" style="191" customWidth="1"/>
    <col min="6402" max="6403" width="5.625" style="191" customWidth="1"/>
    <col min="6404" max="6404" width="4.625" style="191" customWidth="1"/>
    <col min="6405" max="6405" width="6.875" style="191" customWidth="1"/>
    <col min="6406" max="6406" width="3.625" style="191" customWidth="1"/>
    <col min="6407" max="6407" width="22.375" style="191" customWidth="1"/>
    <col min="6408" max="6408" width="19" style="191" customWidth="1"/>
    <col min="6409" max="6409" width="10.125" style="191" customWidth="1"/>
    <col min="6410" max="6414" width="14.625" style="191" customWidth="1"/>
    <col min="6415" max="6415" width="2.625" style="191" customWidth="1"/>
    <col min="6416" max="6423" width="0" style="191" hidden="1" customWidth="1"/>
    <col min="6424" max="6656" width="9" style="191"/>
    <col min="6657" max="6657" width="4.125" style="191" customWidth="1"/>
    <col min="6658" max="6659" width="5.625" style="191" customWidth="1"/>
    <col min="6660" max="6660" width="4.625" style="191" customWidth="1"/>
    <col min="6661" max="6661" width="6.875" style="191" customWidth="1"/>
    <col min="6662" max="6662" width="3.625" style="191" customWidth="1"/>
    <col min="6663" max="6663" width="22.375" style="191" customWidth="1"/>
    <col min="6664" max="6664" width="19" style="191" customWidth="1"/>
    <col min="6665" max="6665" width="10.125" style="191" customWidth="1"/>
    <col min="6666" max="6670" width="14.625" style="191" customWidth="1"/>
    <col min="6671" max="6671" width="2.625" style="191" customWidth="1"/>
    <col min="6672" max="6679" width="0" style="191" hidden="1" customWidth="1"/>
    <col min="6680" max="6912" width="9" style="191"/>
    <col min="6913" max="6913" width="4.125" style="191" customWidth="1"/>
    <col min="6914" max="6915" width="5.625" style="191" customWidth="1"/>
    <col min="6916" max="6916" width="4.625" style="191" customWidth="1"/>
    <col min="6917" max="6917" width="6.875" style="191" customWidth="1"/>
    <col min="6918" max="6918" width="3.625" style="191" customWidth="1"/>
    <col min="6919" max="6919" width="22.375" style="191" customWidth="1"/>
    <col min="6920" max="6920" width="19" style="191" customWidth="1"/>
    <col min="6921" max="6921" width="10.125" style="191" customWidth="1"/>
    <col min="6922" max="6926" width="14.625" style="191" customWidth="1"/>
    <col min="6927" max="6927" width="2.625" style="191" customWidth="1"/>
    <col min="6928" max="6935" width="0" style="191" hidden="1" customWidth="1"/>
    <col min="6936" max="7168" width="9" style="191"/>
    <col min="7169" max="7169" width="4.125" style="191" customWidth="1"/>
    <col min="7170" max="7171" width="5.625" style="191" customWidth="1"/>
    <col min="7172" max="7172" width="4.625" style="191" customWidth="1"/>
    <col min="7173" max="7173" width="6.875" style="191" customWidth="1"/>
    <col min="7174" max="7174" width="3.625" style="191" customWidth="1"/>
    <col min="7175" max="7175" width="22.375" style="191" customWidth="1"/>
    <col min="7176" max="7176" width="19" style="191" customWidth="1"/>
    <col min="7177" max="7177" width="10.125" style="191" customWidth="1"/>
    <col min="7178" max="7182" width="14.625" style="191" customWidth="1"/>
    <col min="7183" max="7183" width="2.625" style="191" customWidth="1"/>
    <col min="7184" max="7191" width="0" style="191" hidden="1" customWidth="1"/>
    <col min="7192" max="7424" width="9" style="191"/>
    <col min="7425" max="7425" width="4.125" style="191" customWidth="1"/>
    <col min="7426" max="7427" width="5.625" style="191" customWidth="1"/>
    <col min="7428" max="7428" width="4.625" style="191" customWidth="1"/>
    <col min="7429" max="7429" width="6.875" style="191" customWidth="1"/>
    <col min="7430" max="7430" width="3.625" style="191" customWidth="1"/>
    <col min="7431" max="7431" width="22.375" style="191" customWidth="1"/>
    <col min="7432" max="7432" width="19" style="191" customWidth="1"/>
    <col min="7433" max="7433" width="10.125" style="191" customWidth="1"/>
    <col min="7434" max="7438" width="14.625" style="191" customWidth="1"/>
    <col min="7439" max="7439" width="2.625" style="191" customWidth="1"/>
    <col min="7440" max="7447" width="0" style="191" hidden="1" customWidth="1"/>
    <col min="7448" max="7680" width="9" style="191"/>
    <col min="7681" max="7681" width="4.125" style="191" customWidth="1"/>
    <col min="7682" max="7683" width="5.625" style="191" customWidth="1"/>
    <col min="7684" max="7684" width="4.625" style="191" customWidth="1"/>
    <col min="7685" max="7685" width="6.875" style="191" customWidth="1"/>
    <col min="7686" max="7686" width="3.625" style="191" customWidth="1"/>
    <col min="7687" max="7687" width="22.375" style="191" customWidth="1"/>
    <col min="7688" max="7688" width="19" style="191" customWidth="1"/>
    <col min="7689" max="7689" width="10.125" style="191" customWidth="1"/>
    <col min="7690" max="7694" width="14.625" style="191" customWidth="1"/>
    <col min="7695" max="7695" width="2.625" style="191" customWidth="1"/>
    <col min="7696" max="7703" width="0" style="191" hidden="1" customWidth="1"/>
    <col min="7704" max="7936" width="9" style="191"/>
    <col min="7937" max="7937" width="4.125" style="191" customWidth="1"/>
    <col min="7938" max="7939" width="5.625" style="191" customWidth="1"/>
    <col min="7940" max="7940" width="4.625" style="191" customWidth="1"/>
    <col min="7941" max="7941" width="6.875" style="191" customWidth="1"/>
    <col min="7942" max="7942" width="3.625" style="191" customWidth="1"/>
    <col min="7943" max="7943" width="22.375" style="191" customWidth="1"/>
    <col min="7944" max="7944" width="19" style="191" customWidth="1"/>
    <col min="7945" max="7945" width="10.125" style="191" customWidth="1"/>
    <col min="7946" max="7950" width="14.625" style="191" customWidth="1"/>
    <col min="7951" max="7951" width="2.625" style="191" customWidth="1"/>
    <col min="7952" max="7959" width="0" style="191" hidden="1" customWidth="1"/>
    <col min="7960" max="8192" width="9" style="191"/>
    <col min="8193" max="8193" width="4.125" style="191" customWidth="1"/>
    <col min="8194" max="8195" width="5.625" style="191" customWidth="1"/>
    <col min="8196" max="8196" width="4.625" style="191" customWidth="1"/>
    <col min="8197" max="8197" width="6.875" style="191" customWidth="1"/>
    <col min="8198" max="8198" width="3.625" style="191" customWidth="1"/>
    <col min="8199" max="8199" width="22.375" style="191" customWidth="1"/>
    <col min="8200" max="8200" width="19" style="191" customWidth="1"/>
    <col min="8201" max="8201" width="10.125" style="191" customWidth="1"/>
    <col min="8202" max="8206" width="14.625" style="191" customWidth="1"/>
    <col min="8207" max="8207" width="2.625" style="191" customWidth="1"/>
    <col min="8208" max="8215" width="0" style="191" hidden="1" customWidth="1"/>
    <col min="8216" max="8448" width="9" style="191"/>
    <col min="8449" max="8449" width="4.125" style="191" customWidth="1"/>
    <col min="8450" max="8451" width="5.625" style="191" customWidth="1"/>
    <col min="8452" max="8452" width="4.625" style="191" customWidth="1"/>
    <col min="8453" max="8453" width="6.875" style="191" customWidth="1"/>
    <col min="8454" max="8454" width="3.625" style="191" customWidth="1"/>
    <col min="8455" max="8455" width="22.375" style="191" customWidth="1"/>
    <col min="8456" max="8456" width="19" style="191" customWidth="1"/>
    <col min="8457" max="8457" width="10.125" style="191" customWidth="1"/>
    <col min="8458" max="8462" width="14.625" style="191" customWidth="1"/>
    <col min="8463" max="8463" width="2.625" style="191" customWidth="1"/>
    <col min="8464" max="8471" width="0" style="191" hidden="1" customWidth="1"/>
    <col min="8472" max="8704" width="9" style="191"/>
    <col min="8705" max="8705" width="4.125" style="191" customWidth="1"/>
    <col min="8706" max="8707" width="5.625" style="191" customWidth="1"/>
    <col min="8708" max="8708" width="4.625" style="191" customWidth="1"/>
    <col min="8709" max="8709" width="6.875" style="191" customWidth="1"/>
    <col min="8710" max="8710" width="3.625" style="191" customWidth="1"/>
    <col min="8711" max="8711" width="22.375" style="191" customWidth="1"/>
    <col min="8712" max="8712" width="19" style="191" customWidth="1"/>
    <col min="8713" max="8713" width="10.125" style="191" customWidth="1"/>
    <col min="8714" max="8718" width="14.625" style="191" customWidth="1"/>
    <col min="8719" max="8719" width="2.625" style="191" customWidth="1"/>
    <col min="8720" max="8727" width="0" style="191" hidden="1" customWidth="1"/>
    <col min="8728" max="8960" width="9" style="191"/>
    <col min="8961" max="8961" width="4.125" style="191" customWidth="1"/>
    <col min="8962" max="8963" width="5.625" style="191" customWidth="1"/>
    <col min="8964" max="8964" width="4.625" style="191" customWidth="1"/>
    <col min="8965" max="8965" width="6.875" style="191" customWidth="1"/>
    <col min="8966" max="8966" width="3.625" style="191" customWidth="1"/>
    <col min="8967" max="8967" width="22.375" style="191" customWidth="1"/>
    <col min="8968" max="8968" width="19" style="191" customWidth="1"/>
    <col min="8969" max="8969" width="10.125" style="191" customWidth="1"/>
    <col min="8970" max="8974" width="14.625" style="191" customWidth="1"/>
    <col min="8975" max="8975" width="2.625" style="191" customWidth="1"/>
    <col min="8976" max="8983" width="0" style="191" hidden="1" customWidth="1"/>
    <col min="8984" max="9216" width="9" style="191"/>
    <col min="9217" max="9217" width="4.125" style="191" customWidth="1"/>
    <col min="9218" max="9219" width="5.625" style="191" customWidth="1"/>
    <col min="9220" max="9220" width="4.625" style="191" customWidth="1"/>
    <col min="9221" max="9221" width="6.875" style="191" customWidth="1"/>
    <col min="9222" max="9222" width="3.625" style="191" customWidth="1"/>
    <col min="9223" max="9223" width="22.375" style="191" customWidth="1"/>
    <col min="9224" max="9224" width="19" style="191" customWidth="1"/>
    <col min="9225" max="9225" width="10.125" style="191" customWidth="1"/>
    <col min="9226" max="9230" width="14.625" style="191" customWidth="1"/>
    <col min="9231" max="9231" width="2.625" style="191" customWidth="1"/>
    <col min="9232" max="9239" width="0" style="191" hidden="1" customWidth="1"/>
    <col min="9240" max="9472" width="9" style="191"/>
    <col min="9473" max="9473" width="4.125" style="191" customWidth="1"/>
    <col min="9474" max="9475" width="5.625" style="191" customWidth="1"/>
    <col min="9476" max="9476" width="4.625" style="191" customWidth="1"/>
    <col min="9477" max="9477" width="6.875" style="191" customWidth="1"/>
    <col min="9478" max="9478" width="3.625" style="191" customWidth="1"/>
    <col min="9479" max="9479" width="22.375" style="191" customWidth="1"/>
    <col min="9480" max="9480" width="19" style="191" customWidth="1"/>
    <col min="9481" max="9481" width="10.125" style="191" customWidth="1"/>
    <col min="9482" max="9486" width="14.625" style="191" customWidth="1"/>
    <col min="9487" max="9487" width="2.625" style="191" customWidth="1"/>
    <col min="9488" max="9495" width="0" style="191" hidden="1" customWidth="1"/>
    <col min="9496" max="9728" width="9" style="191"/>
    <col min="9729" max="9729" width="4.125" style="191" customWidth="1"/>
    <col min="9730" max="9731" width="5.625" style="191" customWidth="1"/>
    <col min="9732" max="9732" width="4.625" style="191" customWidth="1"/>
    <col min="9733" max="9733" width="6.875" style="191" customWidth="1"/>
    <col min="9734" max="9734" width="3.625" style="191" customWidth="1"/>
    <col min="9735" max="9735" width="22.375" style="191" customWidth="1"/>
    <col min="9736" max="9736" width="19" style="191" customWidth="1"/>
    <col min="9737" max="9737" width="10.125" style="191" customWidth="1"/>
    <col min="9738" max="9742" width="14.625" style="191" customWidth="1"/>
    <col min="9743" max="9743" width="2.625" style="191" customWidth="1"/>
    <col min="9744" max="9751" width="0" style="191" hidden="1" customWidth="1"/>
    <col min="9752" max="9984" width="9" style="191"/>
    <col min="9985" max="9985" width="4.125" style="191" customWidth="1"/>
    <col min="9986" max="9987" width="5.625" style="191" customWidth="1"/>
    <col min="9988" max="9988" width="4.625" style="191" customWidth="1"/>
    <col min="9989" max="9989" width="6.875" style="191" customWidth="1"/>
    <col min="9990" max="9990" width="3.625" style="191" customWidth="1"/>
    <col min="9991" max="9991" width="22.375" style="191" customWidth="1"/>
    <col min="9992" max="9992" width="19" style="191" customWidth="1"/>
    <col min="9993" max="9993" width="10.125" style="191" customWidth="1"/>
    <col min="9994" max="9998" width="14.625" style="191" customWidth="1"/>
    <col min="9999" max="9999" width="2.625" style="191" customWidth="1"/>
    <col min="10000" max="10007" width="0" style="191" hidden="1" customWidth="1"/>
    <col min="10008" max="10240" width="9" style="191"/>
    <col min="10241" max="10241" width="4.125" style="191" customWidth="1"/>
    <col min="10242" max="10243" width="5.625" style="191" customWidth="1"/>
    <col min="10244" max="10244" width="4.625" style="191" customWidth="1"/>
    <col min="10245" max="10245" width="6.875" style="191" customWidth="1"/>
    <col min="10246" max="10246" width="3.625" style="191" customWidth="1"/>
    <col min="10247" max="10247" width="22.375" style="191" customWidth="1"/>
    <col min="10248" max="10248" width="19" style="191" customWidth="1"/>
    <col min="10249" max="10249" width="10.125" style="191" customWidth="1"/>
    <col min="10250" max="10254" width="14.625" style="191" customWidth="1"/>
    <col min="10255" max="10255" width="2.625" style="191" customWidth="1"/>
    <col min="10256" max="10263" width="0" style="191" hidden="1" customWidth="1"/>
    <col min="10264" max="10496" width="9" style="191"/>
    <col min="10497" max="10497" width="4.125" style="191" customWidth="1"/>
    <col min="10498" max="10499" width="5.625" style="191" customWidth="1"/>
    <col min="10500" max="10500" width="4.625" style="191" customWidth="1"/>
    <col min="10501" max="10501" width="6.875" style="191" customWidth="1"/>
    <col min="10502" max="10502" width="3.625" style="191" customWidth="1"/>
    <col min="10503" max="10503" width="22.375" style="191" customWidth="1"/>
    <col min="10504" max="10504" width="19" style="191" customWidth="1"/>
    <col min="10505" max="10505" width="10.125" style="191" customWidth="1"/>
    <col min="10506" max="10510" width="14.625" style="191" customWidth="1"/>
    <col min="10511" max="10511" width="2.625" style="191" customWidth="1"/>
    <col min="10512" max="10519" width="0" style="191" hidden="1" customWidth="1"/>
    <col min="10520" max="10752" width="9" style="191"/>
    <col min="10753" max="10753" width="4.125" style="191" customWidth="1"/>
    <col min="10754" max="10755" width="5.625" style="191" customWidth="1"/>
    <col min="10756" max="10756" width="4.625" style="191" customWidth="1"/>
    <col min="10757" max="10757" width="6.875" style="191" customWidth="1"/>
    <col min="10758" max="10758" width="3.625" style="191" customWidth="1"/>
    <col min="10759" max="10759" width="22.375" style="191" customWidth="1"/>
    <col min="10760" max="10760" width="19" style="191" customWidth="1"/>
    <col min="10761" max="10761" width="10.125" style="191" customWidth="1"/>
    <col min="10762" max="10766" width="14.625" style="191" customWidth="1"/>
    <col min="10767" max="10767" width="2.625" style="191" customWidth="1"/>
    <col min="10768" max="10775" width="0" style="191" hidden="1" customWidth="1"/>
    <col min="10776" max="11008" width="9" style="191"/>
    <col min="11009" max="11009" width="4.125" style="191" customWidth="1"/>
    <col min="11010" max="11011" width="5.625" style="191" customWidth="1"/>
    <col min="11012" max="11012" width="4.625" style="191" customWidth="1"/>
    <col min="11013" max="11013" width="6.875" style="191" customWidth="1"/>
    <col min="11014" max="11014" width="3.625" style="191" customWidth="1"/>
    <col min="11015" max="11015" width="22.375" style="191" customWidth="1"/>
    <col min="11016" max="11016" width="19" style="191" customWidth="1"/>
    <col min="11017" max="11017" width="10.125" style="191" customWidth="1"/>
    <col min="11018" max="11022" width="14.625" style="191" customWidth="1"/>
    <col min="11023" max="11023" width="2.625" style="191" customWidth="1"/>
    <col min="11024" max="11031" width="0" style="191" hidden="1" customWidth="1"/>
    <col min="11032" max="11264" width="9" style="191"/>
    <col min="11265" max="11265" width="4.125" style="191" customWidth="1"/>
    <col min="11266" max="11267" width="5.625" style="191" customWidth="1"/>
    <col min="11268" max="11268" width="4.625" style="191" customWidth="1"/>
    <col min="11269" max="11269" width="6.875" style="191" customWidth="1"/>
    <col min="11270" max="11270" width="3.625" style="191" customWidth="1"/>
    <col min="11271" max="11271" width="22.375" style="191" customWidth="1"/>
    <col min="11272" max="11272" width="19" style="191" customWidth="1"/>
    <col min="11273" max="11273" width="10.125" style="191" customWidth="1"/>
    <col min="11274" max="11278" width="14.625" style="191" customWidth="1"/>
    <col min="11279" max="11279" width="2.625" style="191" customWidth="1"/>
    <col min="11280" max="11287" width="0" style="191" hidden="1" customWidth="1"/>
    <col min="11288" max="11520" width="9" style="191"/>
    <col min="11521" max="11521" width="4.125" style="191" customWidth="1"/>
    <col min="11522" max="11523" width="5.625" style="191" customWidth="1"/>
    <col min="11524" max="11524" width="4.625" style="191" customWidth="1"/>
    <col min="11525" max="11525" width="6.875" style="191" customWidth="1"/>
    <col min="11526" max="11526" width="3.625" style="191" customWidth="1"/>
    <col min="11527" max="11527" width="22.375" style="191" customWidth="1"/>
    <col min="11528" max="11528" width="19" style="191" customWidth="1"/>
    <col min="11529" max="11529" width="10.125" style="191" customWidth="1"/>
    <col min="11530" max="11534" width="14.625" style="191" customWidth="1"/>
    <col min="11535" max="11535" width="2.625" style="191" customWidth="1"/>
    <col min="11536" max="11543" width="0" style="191" hidden="1" customWidth="1"/>
    <col min="11544" max="11776" width="9" style="191"/>
    <col min="11777" max="11777" width="4.125" style="191" customWidth="1"/>
    <col min="11778" max="11779" width="5.625" style="191" customWidth="1"/>
    <col min="11780" max="11780" width="4.625" style="191" customWidth="1"/>
    <col min="11781" max="11781" width="6.875" style="191" customWidth="1"/>
    <col min="11782" max="11782" width="3.625" style="191" customWidth="1"/>
    <col min="11783" max="11783" width="22.375" style="191" customWidth="1"/>
    <col min="11784" max="11784" width="19" style="191" customWidth="1"/>
    <col min="11785" max="11785" width="10.125" style="191" customWidth="1"/>
    <col min="11786" max="11790" width="14.625" style="191" customWidth="1"/>
    <col min="11791" max="11791" width="2.625" style="191" customWidth="1"/>
    <col min="11792" max="11799" width="0" style="191" hidden="1" customWidth="1"/>
    <col min="11800" max="12032" width="9" style="191"/>
    <col min="12033" max="12033" width="4.125" style="191" customWidth="1"/>
    <col min="12034" max="12035" width="5.625" style="191" customWidth="1"/>
    <col min="12036" max="12036" width="4.625" style="191" customWidth="1"/>
    <col min="12037" max="12037" width="6.875" style="191" customWidth="1"/>
    <col min="12038" max="12038" width="3.625" style="191" customWidth="1"/>
    <col min="12039" max="12039" width="22.375" style="191" customWidth="1"/>
    <col min="12040" max="12040" width="19" style="191" customWidth="1"/>
    <col min="12041" max="12041" width="10.125" style="191" customWidth="1"/>
    <col min="12042" max="12046" width="14.625" style="191" customWidth="1"/>
    <col min="12047" max="12047" width="2.625" style="191" customWidth="1"/>
    <col min="12048" max="12055" width="0" style="191" hidden="1" customWidth="1"/>
    <col min="12056" max="12288" width="9" style="191"/>
    <col min="12289" max="12289" width="4.125" style="191" customWidth="1"/>
    <col min="12290" max="12291" width="5.625" style="191" customWidth="1"/>
    <col min="12292" max="12292" width="4.625" style="191" customWidth="1"/>
    <col min="12293" max="12293" width="6.875" style="191" customWidth="1"/>
    <col min="12294" max="12294" width="3.625" style="191" customWidth="1"/>
    <col min="12295" max="12295" width="22.375" style="191" customWidth="1"/>
    <col min="12296" max="12296" width="19" style="191" customWidth="1"/>
    <col min="12297" max="12297" width="10.125" style="191" customWidth="1"/>
    <col min="12298" max="12302" width="14.625" style="191" customWidth="1"/>
    <col min="12303" max="12303" width="2.625" style="191" customWidth="1"/>
    <col min="12304" max="12311" width="0" style="191" hidden="1" customWidth="1"/>
    <col min="12312" max="12544" width="9" style="191"/>
    <col min="12545" max="12545" width="4.125" style="191" customWidth="1"/>
    <col min="12546" max="12547" width="5.625" style="191" customWidth="1"/>
    <col min="12548" max="12548" width="4.625" style="191" customWidth="1"/>
    <col min="12549" max="12549" width="6.875" style="191" customWidth="1"/>
    <col min="12550" max="12550" width="3.625" style="191" customWidth="1"/>
    <col min="12551" max="12551" width="22.375" style="191" customWidth="1"/>
    <col min="12552" max="12552" width="19" style="191" customWidth="1"/>
    <col min="12553" max="12553" width="10.125" style="191" customWidth="1"/>
    <col min="12554" max="12558" width="14.625" style="191" customWidth="1"/>
    <col min="12559" max="12559" width="2.625" style="191" customWidth="1"/>
    <col min="12560" max="12567" width="0" style="191" hidden="1" customWidth="1"/>
    <col min="12568" max="12800" width="9" style="191"/>
    <col min="12801" max="12801" width="4.125" style="191" customWidth="1"/>
    <col min="12802" max="12803" width="5.625" style="191" customWidth="1"/>
    <col min="12804" max="12804" width="4.625" style="191" customWidth="1"/>
    <col min="12805" max="12805" width="6.875" style="191" customWidth="1"/>
    <col min="12806" max="12806" width="3.625" style="191" customWidth="1"/>
    <col min="12807" max="12807" width="22.375" style="191" customWidth="1"/>
    <col min="12808" max="12808" width="19" style="191" customWidth="1"/>
    <col min="12809" max="12809" width="10.125" style="191" customWidth="1"/>
    <col min="12810" max="12814" width="14.625" style="191" customWidth="1"/>
    <col min="12815" max="12815" width="2.625" style="191" customWidth="1"/>
    <col min="12816" max="12823" width="0" style="191" hidden="1" customWidth="1"/>
    <col min="12824" max="13056" width="9" style="191"/>
    <col min="13057" max="13057" width="4.125" style="191" customWidth="1"/>
    <col min="13058" max="13059" width="5.625" style="191" customWidth="1"/>
    <col min="13060" max="13060" width="4.625" style="191" customWidth="1"/>
    <col min="13061" max="13061" width="6.875" style="191" customWidth="1"/>
    <col min="13062" max="13062" width="3.625" style="191" customWidth="1"/>
    <col min="13063" max="13063" width="22.375" style="191" customWidth="1"/>
    <col min="13064" max="13064" width="19" style="191" customWidth="1"/>
    <col min="13065" max="13065" width="10.125" style="191" customWidth="1"/>
    <col min="13066" max="13070" width="14.625" style="191" customWidth="1"/>
    <col min="13071" max="13071" width="2.625" style="191" customWidth="1"/>
    <col min="13072" max="13079" width="0" style="191" hidden="1" customWidth="1"/>
    <col min="13080" max="13312" width="9" style="191"/>
    <col min="13313" max="13313" width="4.125" style="191" customWidth="1"/>
    <col min="13314" max="13315" width="5.625" style="191" customWidth="1"/>
    <col min="13316" max="13316" width="4.625" style="191" customWidth="1"/>
    <col min="13317" max="13317" width="6.875" style="191" customWidth="1"/>
    <col min="13318" max="13318" width="3.625" style="191" customWidth="1"/>
    <col min="13319" max="13319" width="22.375" style="191" customWidth="1"/>
    <col min="13320" max="13320" width="19" style="191" customWidth="1"/>
    <col min="13321" max="13321" width="10.125" style="191" customWidth="1"/>
    <col min="13322" max="13326" width="14.625" style="191" customWidth="1"/>
    <col min="13327" max="13327" width="2.625" style="191" customWidth="1"/>
    <col min="13328" max="13335" width="0" style="191" hidden="1" customWidth="1"/>
    <col min="13336" max="13568" width="9" style="191"/>
    <col min="13569" max="13569" width="4.125" style="191" customWidth="1"/>
    <col min="13570" max="13571" width="5.625" style="191" customWidth="1"/>
    <col min="13572" max="13572" width="4.625" style="191" customWidth="1"/>
    <col min="13573" max="13573" width="6.875" style="191" customWidth="1"/>
    <col min="13574" max="13574" width="3.625" style="191" customWidth="1"/>
    <col min="13575" max="13575" width="22.375" style="191" customWidth="1"/>
    <col min="13576" max="13576" width="19" style="191" customWidth="1"/>
    <col min="13577" max="13577" width="10.125" style="191" customWidth="1"/>
    <col min="13578" max="13582" width="14.625" style="191" customWidth="1"/>
    <col min="13583" max="13583" width="2.625" style="191" customWidth="1"/>
    <col min="13584" max="13591" width="0" style="191" hidden="1" customWidth="1"/>
    <col min="13592" max="13824" width="9" style="191"/>
    <col min="13825" max="13825" width="4.125" style="191" customWidth="1"/>
    <col min="13826" max="13827" width="5.625" style="191" customWidth="1"/>
    <col min="13828" max="13828" width="4.625" style="191" customWidth="1"/>
    <col min="13829" max="13829" width="6.875" style="191" customWidth="1"/>
    <col min="13830" max="13830" width="3.625" style="191" customWidth="1"/>
    <col min="13831" max="13831" width="22.375" style="191" customWidth="1"/>
    <col min="13832" max="13832" width="19" style="191" customWidth="1"/>
    <col min="13833" max="13833" width="10.125" style="191" customWidth="1"/>
    <col min="13834" max="13838" width="14.625" style="191" customWidth="1"/>
    <col min="13839" max="13839" width="2.625" style="191" customWidth="1"/>
    <col min="13840" max="13847" width="0" style="191" hidden="1" customWidth="1"/>
    <col min="13848" max="14080" width="9" style="191"/>
    <col min="14081" max="14081" width="4.125" style="191" customWidth="1"/>
    <col min="14082" max="14083" width="5.625" style="191" customWidth="1"/>
    <col min="14084" max="14084" width="4.625" style="191" customWidth="1"/>
    <col min="14085" max="14085" width="6.875" style="191" customWidth="1"/>
    <col min="14086" max="14086" width="3.625" style="191" customWidth="1"/>
    <col min="14087" max="14087" width="22.375" style="191" customWidth="1"/>
    <col min="14088" max="14088" width="19" style="191" customWidth="1"/>
    <col min="14089" max="14089" width="10.125" style="191" customWidth="1"/>
    <col min="14090" max="14094" width="14.625" style="191" customWidth="1"/>
    <col min="14095" max="14095" width="2.625" style="191" customWidth="1"/>
    <col min="14096" max="14103" width="0" style="191" hidden="1" customWidth="1"/>
    <col min="14104" max="14336" width="9" style="191"/>
    <col min="14337" max="14337" width="4.125" style="191" customWidth="1"/>
    <col min="14338" max="14339" width="5.625" style="191" customWidth="1"/>
    <col min="14340" max="14340" width="4.625" style="191" customWidth="1"/>
    <col min="14341" max="14341" width="6.875" style="191" customWidth="1"/>
    <col min="14342" max="14342" width="3.625" style="191" customWidth="1"/>
    <col min="14343" max="14343" width="22.375" style="191" customWidth="1"/>
    <col min="14344" max="14344" width="19" style="191" customWidth="1"/>
    <col min="14345" max="14345" width="10.125" style="191" customWidth="1"/>
    <col min="14346" max="14350" width="14.625" style="191" customWidth="1"/>
    <col min="14351" max="14351" width="2.625" style="191" customWidth="1"/>
    <col min="14352" max="14359" width="0" style="191" hidden="1" customWidth="1"/>
    <col min="14360" max="14592" width="9" style="191"/>
    <col min="14593" max="14593" width="4.125" style="191" customWidth="1"/>
    <col min="14594" max="14595" width="5.625" style="191" customWidth="1"/>
    <col min="14596" max="14596" width="4.625" style="191" customWidth="1"/>
    <col min="14597" max="14597" width="6.875" style="191" customWidth="1"/>
    <col min="14598" max="14598" width="3.625" style="191" customWidth="1"/>
    <col min="14599" max="14599" width="22.375" style="191" customWidth="1"/>
    <col min="14600" max="14600" width="19" style="191" customWidth="1"/>
    <col min="14601" max="14601" width="10.125" style="191" customWidth="1"/>
    <col min="14602" max="14606" width="14.625" style="191" customWidth="1"/>
    <col min="14607" max="14607" width="2.625" style="191" customWidth="1"/>
    <col min="14608" max="14615" width="0" style="191" hidden="1" customWidth="1"/>
    <col min="14616" max="14848" width="9" style="191"/>
    <col min="14849" max="14849" width="4.125" style="191" customWidth="1"/>
    <col min="14850" max="14851" width="5.625" style="191" customWidth="1"/>
    <col min="14852" max="14852" width="4.625" style="191" customWidth="1"/>
    <col min="14853" max="14853" width="6.875" style="191" customWidth="1"/>
    <col min="14854" max="14854" width="3.625" style="191" customWidth="1"/>
    <col min="14855" max="14855" width="22.375" style="191" customWidth="1"/>
    <col min="14856" max="14856" width="19" style="191" customWidth="1"/>
    <col min="14857" max="14857" width="10.125" style="191" customWidth="1"/>
    <col min="14858" max="14862" width="14.625" style="191" customWidth="1"/>
    <col min="14863" max="14863" width="2.625" style="191" customWidth="1"/>
    <col min="14864" max="14871" width="0" style="191" hidden="1" customWidth="1"/>
    <col min="14872" max="15104" width="9" style="191"/>
    <col min="15105" max="15105" width="4.125" style="191" customWidth="1"/>
    <col min="15106" max="15107" width="5.625" style="191" customWidth="1"/>
    <col min="15108" max="15108" width="4.625" style="191" customWidth="1"/>
    <col min="15109" max="15109" width="6.875" style="191" customWidth="1"/>
    <col min="15110" max="15110" width="3.625" style="191" customWidth="1"/>
    <col min="15111" max="15111" width="22.375" style="191" customWidth="1"/>
    <col min="15112" max="15112" width="19" style="191" customWidth="1"/>
    <col min="15113" max="15113" width="10.125" style="191" customWidth="1"/>
    <col min="15114" max="15118" width="14.625" style="191" customWidth="1"/>
    <col min="15119" max="15119" width="2.625" style="191" customWidth="1"/>
    <col min="15120" max="15127" width="0" style="191" hidden="1" customWidth="1"/>
    <col min="15128" max="15360" width="9" style="191"/>
    <col min="15361" max="15361" width="4.125" style="191" customWidth="1"/>
    <col min="15362" max="15363" width="5.625" style="191" customWidth="1"/>
    <col min="15364" max="15364" width="4.625" style="191" customWidth="1"/>
    <col min="15365" max="15365" width="6.875" style="191" customWidth="1"/>
    <col min="15366" max="15366" width="3.625" style="191" customWidth="1"/>
    <col min="15367" max="15367" width="22.375" style="191" customWidth="1"/>
    <col min="15368" max="15368" width="19" style="191" customWidth="1"/>
    <col min="15369" max="15369" width="10.125" style="191" customWidth="1"/>
    <col min="15370" max="15374" width="14.625" style="191" customWidth="1"/>
    <col min="15375" max="15375" width="2.625" style="191" customWidth="1"/>
    <col min="15376" max="15383" width="0" style="191" hidden="1" customWidth="1"/>
    <col min="15384" max="15616" width="9" style="191"/>
    <col min="15617" max="15617" width="4.125" style="191" customWidth="1"/>
    <col min="15618" max="15619" width="5.625" style="191" customWidth="1"/>
    <col min="15620" max="15620" width="4.625" style="191" customWidth="1"/>
    <col min="15621" max="15621" width="6.875" style="191" customWidth="1"/>
    <col min="15622" max="15622" width="3.625" style="191" customWidth="1"/>
    <col min="15623" max="15623" width="22.375" style="191" customWidth="1"/>
    <col min="15624" max="15624" width="19" style="191" customWidth="1"/>
    <col min="15625" max="15625" width="10.125" style="191" customWidth="1"/>
    <col min="15626" max="15630" width="14.625" style="191" customWidth="1"/>
    <col min="15631" max="15631" width="2.625" style="191" customWidth="1"/>
    <col min="15632" max="15639" width="0" style="191" hidden="1" customWidth="1"/>
    <col min="15640" max="15872" width="9" style="191"/>
    <col min="15873" max="15873" width="4.125" style="191" customWidth="1"/>
    <col min="15874" max="15875" width="5.625" style="191" customWidth="1"/>
    <col min="15876" max="15876" width="4.625" style="191" customWidth="1"/>
    <col min="15877" max="15877" width="6.875" style="191" customWidth="1"/>
    <col min="15878" max="15878" width="3.625" style="191" customWidth="1"/>
    <col min="15879" max="15879" width="22.375" style="191" customWidth="1"/>
    <col min="15880" max="15880" width="19" style="191" customWidth="1"/>
    <col min="15881" max="15881" width="10.125" style="191" customWidth="1"/>
    <col min="15882" max="15886" width="14.625" style="191" customWidth="1"/>
    <col min="15887" max="15887" width="2.625" style="191" customWidth="1"/>
    <col min="15888" max="15895" width="0" style="191" hidden="1" customWidth="1"/>
    <col min="15896" max="16128" width="9" style="191"/>
    <col min="16129" max="16129" width="4.125" style="191" customWidth="1"/>
    <col min="16130" max="16131" width="5.625" style="191" customWidth="1"/>
    <col min="16132" max="16132" width="4.625" style="191" customWidth="1"/>
    <col min="16133" max="16133" width="6.875" style="191" customWidth="1"/>
    <col min="16134" max="16134" width="3.625" style="191" customWidth="1"/>
    <col min="16135" max="16135" width="22.375" style="191" customWidth="1"/>
    <col min="16136" max="16136" width="19" style="191" customWidth="1"/>
    <col min="16137" max="16137" width="10.125" style="191" customWidth="1"/>
    <col min="16138" max="16142" width="14.625" style="191" customWidth="1"/>
    <col min="16143" max="16143" width="2.625" style="191" customWidth="1"/>
    <col min="16144" max="16151" width="0" style="191" hidden="1" customWidth="1"/>
    <col min="16152" max="16384" width="9" style="191"/>
  </cols>
  <sheetData>
    <row r="1" spans="1:24" ht="24.95" customHeight="1" thickBot="1">
      <c r="A1" s="190" t="s">
        <v>4481</v>
      </c>
      <c r="M1" s="192"/>
      <c r="O1" s="193"/>
    </row>
    <row r="2" spans="1:24" ht="42.75" customHeight="1" thickBot="1">
      <c r="A2" s="194" t="s">
        <v>4482</v>
      </c>
      <c r="B2" s="195"/>
      <c r="C2" s="195"/>
      <c r="D2" s="195"/>
      <c r="E2" s="195"/>
      <c r="F2" s="195"/>
      <c r="G2" s="195"/>
      <c r="H2" s="195"/>
      <c r="I2" s="196" t="s">
        <v>4483</v>
      </c>
      <c r="J2" s="197"/>
      <c r="K2" s="195"/>
      <c r="L2" s="198" t="s">
        <v>4484</v>
      </c>
      <c r="M2" s="199" t="s">
        <v>4485</v>
      </c>
      <c r="N2" s="200" t="s">
        <v>4486</v>
      </c>
      <c r="O2" s="201"/>
      <c r="P2" s="202" t="s">
        <v>4487</v>
      </c>
      <c r="Q2" s="203" t="s">
        <v>4488</v>
      </c>
      <c r="R2" s="204" t="s">
        <v>4489</v>
      </c>
    </row>
    <row r="3" spans="1:24" ht="6.95" customHeight="1" thickBot="1"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r="4" spans="1:24" ht="27" customHeight="1" thickBot="1">
      <c r="A4" s="754" t="s">
        <v>4490</v>
      </c>
      <c r="B4" s="755"/>
      <c r="C4" s="755"/>
      <c r="D4" s="755"/>
      <c r="E4" s="755"/>
      <c r="F4" s="755"/>
      <c r="G4" s="756"/>
      <c r="H4" s="760" t="s">
        <v>4491</v>
      </c>
      <c r="I4" s="206" t="s">
        <v>4492</v>
      </c>
      <c r="J4" s="207"/>
      <c r="K4" s="208"/>
      <c r="L4" s="208"/>
      <c r="M4" s="208"/>
      <c r="N4" s="209"/>
      <c r="O4" s="210"/>
      <c r="P4" s="211" t="s">
        <v>4493</v>
      </c>
      <c r="Q4" s="212" t="s">
        <v>4493</v>
      </c>
      <c r="R4" s="213" t="s">
        <v>4494</v>
      </c>
    </row>
    <row r="5" spans="1:24" ht="39" customHeight="1" thickBot="1">
      <c r="A5" s="757"/>
      <c r="B5" s="758"/>
      <c r="C5" s="758"/>
      <c r="D5" s="758"/>
      <c r="E5" s="758"/>
      <c r="F5" s="758"/>
      <c r="G5" s="759"/>
      <c r="H5" s="761"/>
      <c r="I5" s="214" t="s">
        <v>4495</v>
      </c>
      <c r="J5" s="215" t="str">
        <f>IF(J4&gt;1,DATEDIF($J$2,J4,"y"),"")</f>
        <v/>
      </c>
      <c r="K5" s="216" t="str">
        <f>IF(K4&gt;1,DATEDIF($J$2,K4,"y"),"")</f>
        <v/>
      </c>
      <c r="L5" s="216" t="str">
        <f>IF(L4&gt;1,DATEDIF($J$2,L4,"y"),"")</f>
        <v/>
      </c>
      <c r="M5" s="216" t="str">
        <f>IF(M4&gt;1,DATEDIF($J$2,M4,"y"),"")</f>
        <v/>
      </c>
      <c r="N5" s="217" t="str">
        <f>IF(N4&gt;1,DATEDIF($J$2,N4,"y"),"")</f>
        <v/>
      </c>
      <c r="O5" s="218"/>
      <c r="P5" s="219" t="s">
        <v>4494</v>
      </c>
      <c r="Q5" s="220" t="s">
        <v>4496</v>
      </c>
      <c r="R5" s="221" t="s">
        <v>4496</v>
      </c>
    </row>
    <row r="6" spans="1:24" ht="33" customHeight="1">
      <c r="A6" s="762" t="s">
        <v>4497</v>
      </c>
      <c r="B6" s="764" t="s">
        <v>4498</v>
      </c>
      <c r="C6" s="765"/>
      <c r="D6" s="766" t="s">
        <v>4499</v>
      </c>
      <c r="E6" s="766"/>
      <c r="F6" s="766"/>
      <c r="G6" s="726"/>
      <c r="H6" s="222"/>
      <c r="I6" s="223" t="s">
        <v>4500</v>
      </c>
      <c r="J6" s="224"/>
      <c r="K6" s="225"/>
      <c r="L6" s="225"/>
      <c r="M6" s="225"/>
      <c r="N6" s="226"/>
      <c r="O6" s="227"/>
      <c r="P6" s="228" t="s">
        <v>4501</v>
      </c>
      <c r="Q6" s="229" t="s">
        <v>4494</v>
      </c>
      <c r="R6" s="230" t="s">
        <v>4494</v>
      </c>
      <c r="S6" s="191" t="s">
        <v>4502</v>
      </c>
    </row>
    <row r="7" spans="1:24" ht="33" customHeight="1">
      <c r="A7" s="763"/>
      <c r="B7" s="764"/>
      <c r="C7" s="765"/>
      <c r="D7" s="767" t="s">
        <v>4503</v>
      </c>
      <c r="E7" s="743" t="s">
        <v>4504</v>
      </c>
      <c r="F7" s="753"/>
      <c r="G7" s="753"/>
      <c r="H7" s="231"/>
      <c r="I7" s="728" t="s">
        <v>4505</v>
      </c>
      <c r="J7" s="232"/>
      <c r="K7" s="233"/>
      <c r="L7" s="233"/>
      <c r="M7" s="233"/>
      <c r="N7" s="234"/>
      <c r="O7" s="227"/>
      <c r="P7" s="235" t="s">
        <v>4506</v>
      </c>
      <c r="Q7" s="236" t="s">
        <v>4501</v>
      </c>
      <c r="R7" s="237" t="s">
        <v>4507</v>
      </c>
    </row>
    <row r="8" spans="1:24" ht="33" customHeight="1">
      <c r="A8" s="763"/>
      <c r="B8" s="764"/>
      <c r="C8" s="765"/>
      <c r="D8" s="768"/>
      <c r="E8" s="745" t="s">
        <v>4508</v>
      </c>
      <c r="F8" s="752"/>
      <c r="G8" s="752"/>
      <c r="H8" s="238" t="s">
        <v>4509</v>
      </c>
      <c r="I8" s="729"/>
      <c r="J8" s="239" t="str">
        <f>IF(J6&gt;1,22*(J6/100)^2,"")</f>
        <v/>
      </c>
      <c r="K8" s="240" t="str">
        <f>IF(K6&gt;1,22*(K6/100)^2,"")</f>
        <v/>
      </c>
      <c r="L8" s="240" t="str">
        <f>IF(L6&gt;1,22*(L6/100)^2,"")</f>
        <v/>
      </c>
      <c r="M8" s="240" t="str">
        <f>IF(M6&gt;1,22*(M6/100)^2,"")</f>
        <v/>
      </c>
      <c r="N8" s="241" t="str">
        <f>IF(N6&gt;1,22*(N6/100)^2,"")</f>
        <v/>
      </c>
      <c r="O8" s="227"/>
      <c r="P8" s="235" t="s">
        <v>4501</v>
      </c>
      <c r="Q8" s="236" t="s">
        <v>4501</v>
      </c>
      <c r="R8" s="237" t="s">
        <v>4501</v>
      </c>
    </row>
    <row r="9" spans="1:24" ht="33" customHeight="1">
      <c r="A9" s="763"/>
      <c r="B9" s="764"/>
      <c r="C9" s="765"/>
      <c r="D9" s="768"/>
      <c r="E9" s="743" t="s">
        <v>4510</v>
      </c>
      <c r="F9" s="753"/>
      <c r="G9" s="753"/>
      <c r="H9" s="242"/>
      <c r="I9" s="243" t="s">
        <v>4511</v>
      </c>
      <c r="J9" s="232"/>
      <c r="K9" s="233"/>
      <c r="L9" s="233"/>
      <c r="M9" s="233"/>
      <c r="N9" s="234"/>
      <c r="O9" s="227"/>
      <c r="P9" s="235" t="s">
        <v>4506</v>
      </c>
      <c r="Q9" s="236" t="s">
        <v>4496</v>
      </c>
      <c r="R9" s="237" t="s">
        <v>4506</v>
      </c>
    </row>
    <row r="10" spans="1:24" ht="33" customHeight="1">
      <c r="A10" s="763"/>
      <c r="B10" s="764"/>
      <c r="C10" s="765"/>
      <c r="D10" s="769"/>
      <c r="E10" s="745" t="s">
        <v>4512</v>
      </c>
      <c r="F10" s="752"/>
      <c r="G10" s="752"/>
      <c r="H10" s="244" t="s">
        <v>4513</v>
      </c>
      <c r="I10" s="245" t="s">
        <v>4514</v>
      </c>
      <c r="J10" s="246" t="str">
        <f>IF(ISERROR(IF(ISERROR(J7/J9),"",J7/J9)-1),"",IF(ISERROR(J7/J9),"",J7/J9)-1)</f>
        <v/>
      </c>
      <c r="K10" s="247" t="str">
        <f>IF(ISERROR(IF(ISERROR(K7/K9),"",K7/K9)-1),"",IF(ISERROR(K7/K9),"",K7/K9)-1)</f>
        <v/>
      </c>
      <c r="L10" s="247" t="str">
        <f>IF(ISERROR(IF(ISERROR(L7/L9),"",L7/L9)-1),"",IF(ISERROR(L7/L9),"",L7/L9)-1)</f>
        <v/>
      </c>
      <c r="M10" s="247" t="str">
        <f>IF(ISERROR(IF(ISERROR(M7/M9),"",M7/M9)-1),"",IF(ISERROR(M7/M9),"",M7/M9)-1)</f>
        <v/>
      </c>
      <c r="N10" s="248" t="str">
        <f>IF(ISERROR(IF(ISERROR(N7/N9),"",N7/N9)-1),"",IF(ISERROR(N7/N9),"",N7/N9)-1)</f>
        <v/>
      </c>
      <c r="O10" s="249"/>
      <c r="P10" s="235" t="s">
        <v>4506</v>
      </c>
      <c r="Q10" s="236" t="s">
        <v>4515</v>
      </c>
      <c r="R10" s="237" t="s">
        <v>4501</v>
      </c>
      <c r="S10" s="191" t="s">
        <v>4516</v>
      </c>
      <c r="W10" s="250"/>
      <c r="X10" s="251"/>
    </row>
    <row r="11" spans="1:24" ht="33" customHeight="1">
      <c r="A11" s="763"/>
      <c r="B11" s="764"/>
      <c r="C11" s="765"/>
      <c r="D11" s="611" t="s">
        <v>4517</v>
      </c>
      <c r="E11" s="611"/>
      <c r="F11" s="611"/>
      <c r="G11" s="612"/>
      <c r="H11" s="252" t="s">
        <v>4518</v>
      </c>
      <c r="I11" s="253"/>
      <c r="J11" s="254" t="str">
        <f>IF(J7&gt;1,+J7/(J6/100)^2,"")</f>
        <v/>
      </c>
      <c r="K11" s="255" t="str">
        <f>IF(K7&gt;1,+K7/(K6/100)^2,"")</f>
        <v/>
      </c>
      <c r="L11" s="255" t="str">
        <f>IF(L7&gt;1,+L7/(L6/100)^2,"")</f>
        <v/>
      </c>
      <c r="M11" s="255" t="str">
        <f>IF(M7&gt;1,+M7/(M6/100)^2,"")</f>
        <v/>
      </c>
      <c r="N11" s="256" t="str">
        <f>IF(N7&gt;1,+N7/(N6/100)^2,"")</f>
        <v/>
      </c>
      <c r="O11" s="257"/>
      <c r="P11" s="235" t="s">
        <v>4519</v>
      </c>
      <c r="Q11" s="258" t="s">
        <v>4520</v>
      </c>
      <c r="R11" s="237" t="s">
        <v>4506</v>
      </c>
      <c r="W11" s="259"/>
      <c r="X11" s="260"/>
    </row>
    <row r="12" spans="1:24" ht="33" customHeight="1">
      <c r="A12" s="763"/>
      <c r="B12" s="764"/>
      <c r="C12" s="765"/>
      <c r="D12" s="611" t="s">
        <v>4521</v>
      </c>
      <c r="E12" s="611"/>
      <c r="F12" s="611"/>
      <c r="G12" s="261" t="s">
        <v>4522</v>
      </c>
      <c r="H12" s="262" t="s">
        <v>4523</v>
      </c>
      <c r="I12" s="728" t="s">
        <v>4524</v>
      </c>
      <c r="J12" s="232"/>
      <c r="K12" s="233"/>
      <c r="L12" s="233"/>
      <c r="M12" s="233"/>
      <c r="N12" s="234"/>
      <c r="O12" s="227"/>
      <c r="P12" s="263" t="s">
        <v>4525</v>
      </c>
      <c r="Q12" s="264" t="s">
        <v>4526</v>
      </c>
      <c r="R12" s="265" t="s">
        <v>4515</v>
      </c>
      <c r="S12" s="191" t="s">
        <v>4527</v>
      </c>
      <c r="X12" s="260"/>
    </row>
    <row r="13" spans="1:24" ht="33" customHeight="1">
      <c r="A13" s="763"/>
      <c r="B13" s="707"/>
      <c r="C13" s="708"/>
      <c r="D13" s="611"/>
      <c r="E13" s="611"/>
      <c r="F13" s="611"/>
      <c r="G13" s="266" t="s">
        <v>4528</v>
      </c>
      <c r="H13" s="267" t="s">
        <v>4529</v>
      </c>
      <c r="I13" s="729"/>
      <c r="J13" s="268"/>
      <c r="K13" s="269"/>
      <c r="L13" s="269"/>
      <c r="M13" s="269"/>
      <c r="N13" s="270"/>
      <c r="O13" s="227"/>
      <c r="P13" s="271" t="s">
        <v>4530</v>
      </c>
      <c r="Q13" s="272" t="s">
        <v>4531</v>
      </c>
      <c r="R13" s="273" t="s">
        <v>4506</v>
      </c>
      <c r="T13" s="274"/>
      <c r="X13" s="260"/>
    </row>
    <row r="14" spans="1:24" ht="33" customHeight="1">
      <c r="A14" s="763"/>
      <c r="B14" s="723" t="s">
        <v>4532</v>
      </c>
      <c r="C14" s="723" t="s">
        <v>4533</v>
      </c>
      <c r="D14" s="736" t="s">
        <v>4534</v>
      </c>
      <c r="E14" s="644" t="s">
        <v>4535</v>
      </c>
      <c r="F14" s="645"/>
      <c r="G14" s="646"/>
      <c r="H14" s="262" t="s">
        <v>4536</v>
      </c>
      <c r="I14" s="243" t="s">
        <v>4537</v>
      </c>
      <c r="J14" s="275"/>
      <c r="K14" s="276"/>
      <c r="L14" s="276"/>
      <c r="M14" s="276"/>
      <c r="N14" s="277"/>
      <c r="O14" s="278"/>
      <c r="P14" s="235" t="s">
        <v>4538</v>
      </c>
      <c r="Q14" s="236" t="s">
        <v>4539</v>
      </c>
      <c r="R14" s="237" t="s">
        <v>4540</v>
      </c>
      <c r="X14" s="260"/>
    </row>
    <row r="15" spans="1:24" ht="33" customHeight="1">
      <c r="A15" s="763"/>
      <c r="B15" s="723"/>
      <c r="C15" s="723"/>
      <c r="D15" s="770"/>
      <c r="E15" s="647" t="s">
        <v>4871</v>
      </c>
      <c r="F15" s="648"/>
      <c r="G15" s="649"/>
      <c r="H15" s="262" t="s">
        <v>4541</v>
      </c>
      <c r="I15" s="243" t="s">
        <v>4542</v>
      </c>
      <c r="J15" s="279"/>
      <c r="K15" s="280"/>
      <c r="L15" s="280"/>
      <c r="M15" s="280"/>
      <c r="N15" s="281"/>
      <c r="O15" s="278"/>
      <c r="P15" s="235"/>
      <c r="Q15" s="236"/>
      <c r="R15" s="237"/>
      <c r="X15" s="260"/>
    </row>
    <row r="16" spans="1:24" ht="33" customHeight="1">
      <c r="A16" s="763"/>
      <c r="B16" s="723"/>
      <c r="C16" s="723"/>
      <c r="D16" s="746" t="s">
        <v>4543</v>
      </c>
      <c r="E16" s="746"/>
      <c r="F16" s="746"/>
      <c r="G16" s="747"/>
      <c r="H16" s="282" t="s">
        <v>4866</v>
      </c>
      <c r="I16" s="283" t="s">
        <v>4544</v>
      </c>
      <c r="J16" s="284"/>
      <c r="K16" s="285"/>
      <c r="L16" s="285"/>
      <c r="M16" s="285"/>
      <c r="N16" s="281"/>
      <c r="O16" s="278"/>
      <c r="P16" s="235" t="s">
        <v>4545</v>
      </c>
      <c r="Q16" s="236" t="s">
        <v>4546</v>
      </c>
      <c r="R16" s="237" t="s">
        <v>4547</v>
      </c>
      <c r="X16" s="260"/>
    </row>
    <row r="17" spans="1:24" ht="33" customHeight="1">
      <c r="A17" s="763"/>
      <c r="B17" s="723"/>
      <c r="C17" s="723"/>
      <c r="D17" s="748" t="s">
        <v>4548</v>
      </c>
      <c r="E17" s="748"/>
      <c r="F17" s="748"/>
      <c r="G17" s="749"/>
      <c r="H17" s="282" t="s">
        <v>4549</v>
      </c>
      <c r="I17" s="283" t="s">
        <v>4550</v>
      </c>
      <c r="J17" s="284"/>
      <c r="K17" s="285"/>
      <c r="L17" s="285"/>
      <c r="M17" s="285"/>
      <c r="N17" s="281"/>
      <c r="O17" s="278"/>
      <c r="P17" s="235" t="s">
        <v>4551</v>
      </c>
      <c r="Q17" s="236" t="s">
        <v>4552</v>
      </c>
      <c r="R17" s="237" t="s">
        <v>4553</v>
      </c>
      <c r="X17" s="260"/>
    </row>
    <row r="18" spans="1:24" ht="33" customHeight="1">
      <c r="A18" s="763"/>
      <c r="B18" s="723"/>
      <c r="C18" s="723"/>
      <c r="D18" s="748" t="s">
        <v>4554</v>
      </c>
      <c r="E18" s="748"/>
      <c r="F18" s="748"/>
      <c r="G18" s="749"/>
      <c r="H18" s="282" t="s">
        <v>4549</v>
      </c>
      <c r="I18" s="283" t="s">
        <v>4550</v>
      </c>
      <c r="J18" s="284"/>
      <c r="K18" s="285"/>
      <c r="L18" s="285"/>
      <c r="M18" s="285"/>
      <c r="N18" s="281"/>
      <c r="O18" s="278"/>
      <c r="P18" s="235" t="s">
        <v>4551</v>
      </c>
      <c r="Q18" s="236" t="s">
        <v>4555</v>
      </c>
      <c r="R18" s="237" t="s">
        <v>4553</v>
      </c>
      <c r="X18" s="260"/>
    </row>
    <row r="19" spans="1:24" ht="33" customHeight="1">
      <c r="A19" s="763"/>
      <c r="B19" s="723"/>
      <c r="C19" s="723"/>
      <c r="D19" s="750" t="s">
        <v>4556</v>
      </c>
      <c r="E19" s="750"/>
      <c r="F19" s="750"/>
      <c r="G19" s="751"/>
      <c r="H19" s="244" t="s">
        <v>4557</v>
      </c>
      <c r="I19" s="245" t="s">
        <v>4550</v>
      </c>
      <c r="J19" s="286"/>
      <c r="K19" s="287"/>
      <c r="L19" s="287"/>
      <c r="M19" s="287"/>
      <c r="N19" s="288"/>
      <c r="O19" s="278"/>
      <c r="P19" s="235" t="s">
        <v>4558</v>
      </c>
      <c r="Q19" s="236" t="s">
        <v>4559</v>
      </c>
      <c r="R19" s="237" t="s">
        <v>4560</v>
      </c>
      <c r="X19" s="260"/>
    </row>
    <row r="20" spans="1:24" ht="33" customHeight="1">
      <c r="A20" s="763"/>
      <c r="B20" s="723"/>
      <c r="C20" s="723" t="s">
        <v>4561</v>
      </c>
      <c r="D20" s="723" t="s">
        <v>4562</v>
      </c>
      <c r="E20" s="742" t="s">
        <v>4563</v>
      </c>
      <c r="F20" s="742"/>
      <c r="G20" s="743"/>
      <c r="H20" s="262" t="s">
        <v>4564</v>
      </c>
      <c r="I20" s="728" t="s">
        <v>4565</v>
      </c>
      <c r="J20" s="275"/>
      <c r="K20" s="276"/>
      <c r="L20" s="276"/>
      <c r="M20" s="276"/>
      <c r="N20" s="277"/>
      <c r="O20" s="278"/>
      <c r="P20" s="235" t="s">
        <v>4566</v>
      </c>
      <c r="Q20" s="236" t="s">
        <v>4567</v>
      </c>
      <c r="R20" s="237" t="s">
        <v>4568</v>
      </c>
      <c r="X20" s="260"/>
    </row>
    <row r="21" spans="1:24" ht="33" customHeight="1">
      <c r="A21" s="763"/>
      <c r="B21" s="723"/>
      <c r="C21" s="723"/>
      <c r="D21" s="723"/>
      <c r="E21" s="744" t="s">
        <v>4569</v>
      </c>
      <c r="F21" s="744"/>
      <c r="G21" s="745"/>
      <c r="H21" s="244" t="s">
        <v>4570</v>
      </c>
      <c r="I21" s="729"/>
      <c r="J21" s="286"/>
      <c r="K21" s="287"/>
      <c r="L21" s="287"/>
      <c r="M21" s="287"/>
      <c r="N21" s="288"/>
      <c r="O21" s="278"/>
      <c r="P21" s="235" t="s">
        <v>4571</v>
      </c>
      <c r="Q21" s="236" t="s">
        <v>4572</v>
      </c>
      <c r="R21" s="237" t="s">
        <v>4573</v>
      </c>
      <c r="X21" s="260"/>
    </row>
    <row r="22" spans="1:24" ht="33" customHeight="1">
      <c r="A22" s="763"/>
      <c r="B22" s="723"/>
      <c r="C22" s="723"/>
      <c r="D22" s="611" t="s">
        <v>4574</v>
      </c>
      <c r="E22" s="611"/>
      <c r="F22" s="611"/>
      <c r="G22" s="612"/>
      <c r="H22" s="252" t="s">
        <v>4575</v>
      </c>
      <c r="I22" s="289" t="s">
        <v>4544</v>
      </c>
      <c r="J22" s="290"/>
      <c r="K22" s="291"/>
      <c r="L22" s="291"/>
      <c r="M22" s="291"/>
      <c r="N22" s="292"/>
      <c r="O22" s="227"/>
      <c r="P22" s="235" t="s">
        <v>4576</v>
      </c>
      <c r="Q22" s="236" t="s">
        <v>4577</v>
      </c>
      <c r="R22" s="293" t="s">
        <v>4578</v>
      </c>
      <c r="X22" s="260"/>
    </row>
    <row r="23" spans="1:24" ht="63.75" customHeight="1">
      <c r="A23" s="763"/>
      <c r="B23" s="723"/>
      <c r="C23" s="723" t="s">
        <v>4579</v>
      </c>
      <c r="D23" s="736" t="s">
        <v>4580</v>
      </c>
      <c r="E23" s="644" t="s">
        <v>4581</v>
      </c>
      <c r="F23" s="645"/>
      <c r="G23" s="646"/>
      <c r="H23" s="262" t="s">
        <v>4582</v>
      </c>
      <c r="I23" s="243" t="s">
        <v>4544</v>
      </c>
      <c r="J23" s="294"/>
      <c r="K23" s="295"/>
      <c r="L23" s="295"/>
      <c r="M23" s="295"/>
      <c r="N23" s="296"/>
      <c r="O23" s="278"/>
      <c r="P23" s="297" t="s">
        <v>4583</v>
      </c>
      <c r="Q23" s="264" t="s">
        <v>4584</v>
      </c>
      <c r="R23" s="265" t="s">
        <v>4585</v>
      </c>
      <c r="X23" s="260"/>
    </row>
    <row r="24" spans="1:24" ht="38.25" customHeight="1">
      <c r="A24" s="763"/>
      <c r="B24" s="723"/>
      <c r="C24" s="723"/>
      <c r="D24" s="737"/>
      <c r="E24" s="647" t="s">
        <v>4586</v>
      </c>
      <c r="F24" s="648"/>
      <c r="G24" s="649"/>
      <c r="H24" s="244" t="s">
        <v>4587</v>
      </c>
      <c r="I24" s="245" t="s">
        <v>4537</v>
      </c>
      <c r="J24" s="286"/>
      <c r="K24" s="287"/>
      <c r="L24" s="287"/>
      <c r="M24" s="287"/>
      <c r="N24" s="288"/>
      <c r="O24" s="278"/>
      <c r="P24" s="298" t="s">
        <v>4587</v>
      </c>
      <c r="Q24" s="272" t="s">
        <v>4588</v>
      </c>
      <c r="R24" s="273" t="s">
        <v>4589</v>
      </c>
      <c r="X24" s="260"/>
    </row>
    <row r="25" spans="1:24" ht="33" customHeight="1">
      <c r="A25" s="763"/>
      <c r="B25" s="723"/>
      <c r="C25" s="723"/>
      <c r="D25" s="738" t="s">
        <v>4590</v>
      </c>
      <c r="E25" s="739"/>
      <c r="F25" s="740"/>
      <c r="G25" s="741"/>
      <c r="H25" s="262" t="s">
        <v>4591</v>
      </c>
      <c r="I25" s="299" t="s">
        <v>4592</v>
      </c>
      <c r="J25" s="232"/>
      <c r="K25" s="233"/>
      <c r="L25" s="233"/>
      <c r="M25" s="233"/>
      <c r="N25" s="234"/>
      <c r="O25" s="227"/>
      <c r="P25" s="300" t="s">
        <v>4593</v>
      </c>
      <c r="Q25" s="301" t="s">
        <v>4594</v>
      </c>
      <c r="R25" s="302" t="s">
        <v>4595</v>
      </c>
      <c r="X25" s="260"/>
    </row>
    <row r="26" spans="1:24" ht="33" customHeight="1">
      <c r="A26" s="763"/>
      <c r="B26" s="723"/>
      <c r="C26" s="723"/>
      <c r="D26" s="718" t="s">
        <v>4596</v>
      </c>
      <c r="E26" s="718"/>
      <c r="F26" s="718"/>
      <c r="G26" s="719"/>
      <c r="H26" s="303" t="s">
        <v>4597</v>
      </c>
      <c r="I26" s="304" t="s">
        <v>4598</v>
      </c>
      <c r="J26" s="305"/>
      <c r="K26" s="306"/>
      <c r="L26" s="306"/>
      <c r="M26" s="306"/>
      <c r="N26" s="307"/>
      <c r="O26" s="308"/>
      <c r="P26" s="235" t="s">
        <v>4597</v>
      </c>
      <c r="Q26" s="309"/>
      <c r="R26" s="237" t="s">
        <v>4599</v>
      </c>
      <c r="S26" s="310" t="s">
        <v>4597</v>
      </c>
      <c r="T26" s="305">
        <v>0</v>
      </c>
      <c r="U26" s="305" t="s">
        <v>4600</v>
      </c>
      <c r="V26" s="305" t="s">
        <v>4601</v>
      </c>
      <c r="W26" s="305" t="s">
        <v>4602</v>
      </c>
      <c r="X26" s="260"/>
    </row>
    <row r="27" spans="1:24" ht="33" customHeight="1">
      <c r="A27" s="763"/>
      <c r="B27" s="723"/>
      <c r="C27" s="723" t="s">
        <v>4603</v>
      </c>
      <c r="D27" s="724" t="s">
        <v>4604</v>
      </c>
      <c r="E27" s="725"/>
      <c r="F27" s="725"/>
      <c r="G27" s="261" t="s">
        <v>4522</v>
      </c>
      <c r="H27" s="262" t="s">
        <v>4605</v>
      </c>
      <c r="I27" s="728" t="s">
        <v>4537</v>
      </c>
      <c r="J27" s="311"/>
      <c r="K27" s="312"/>
      <c r="L27" s="312"/>
      <c r="M27" s="312"/>
      <c r="N27" s="313"/>
      <c r="O27" s="227"/>
      <c r="P27" s="263" t="s">
        <v>4606</v>
      </c>
      <c r="Q27" s="314" t="s">
        <v>4607</v>
      </c>
      <c r="R27" s="265" t="s">
        <v>4608</v>
      </c>
      <c r="S27" s="310" t="s">
        <v>4609</v>
      </c>
      <c r="T27" s="305" t="s">
        <v>4610</v>
      </c>
      <c r="U27" s="305" t="s">
        <v>4611</v>
      </c>
      <c r="V27" s="305" t="s">
        <v>4612</v>
      </c>
      <c r="W27" s="305" t="s">
        <v>4613</v>
      </c>
      <c r="X27" s="251"/>
    </row>
    <row r="28" spans="1:24" ht="33" customHeight="1">
      <c r="A28" s="763"/>
      <c r="B28" s="723"/>
      <c r="C28" s="723"/>
      <c r="D28" s="726"/>
      <c r="E28" s="727"/>
      <c r="F28" s="727"/>
      <c r="G28" s="266" t="s">
        <v>4528</v>
      </c>
      <c r="H28" s="244" t="s">
        <v>4614</v>
      </c>
      <c r="I28" s="729"/>
      <c r="J28" s="315"/>
      <c r="K28" s="316"/>
      <c r="L28" s="316"/>
      <c r="M28" s="316"/>
      <c r="N28" s="317"/>
      <c r="O28" s="227"/>
      <c r="P28" s="271" t="s">
        <v>4615</v>
      </c>
      <c r="Q28" s="318">
        <v>1</v>
      </c>
      <c r="R28" s="319" t="s">
        <v>4616</v>
      </c>
      <c r="S28" s="310" t="s">
        <v>4617</v>
      </c>
      <c r="T28" s="305" t="s">
        <v>4618</v>
      </c>
      <c r="U28" s="305" t="s">
        <v>4619</v>
      </c>
      <c r="V28" s="305" t="s">
        <v>4620</v>
      </c>
      <c r="W28" s="305" t="s">
        <v>4621</v>
      </c>
      <c r="X28" s="251"/>
    </row>
    <row r="29" spans="1:24" ht="33" customHeight="1">
      <c r="A29" s="763"/>
      <c r="B29" s="723"/>
      <c r="C29" s="723"/>
      <c r="D29" s="730" t="s">
        <v>4622</v>
      </c>
      <c r="E29" s="730"/>
      <c r="F29" s="730"/>
      <c r="G29" s="731"/>
      <c r="H29" s="262" t="s">
        <v>4623</v>
      </c>
      <c r="I29" s="320"/>
      <c r="J29" s="542"/>
      <c r="K29" s="543"/>
      <c r="L29" s="543"/>
      <c r="M29" s="543"/>
      <c r="N29" s="233"/>
      <c r="O29" s="278"/>
      <c r="P29" s="321" t="s">
        <v>4624</v>
      </c>
      <c r="Q29" s="322" t="s">
        <v>4625</v>
      </c>
      <c r="R29" s="237" t="s">
        <v>4626</v>
      </c>
      <c r="S29" s="310" t="s">
        <v>4627</v>
      </c>
      <c r="T29" s="305" t="s">
        <v>4628</v>
      </c>
      <c r="U29" s="305" t="s">
        <v>4629</v>
      </c>
      <c r="V29" s="305" t="s">
        <v>4630</v>
      </c>
      <c r="W29" s="305"/>
      <c r="X29" s="251"/>
    </row>
    <row r="30" spans="1:24" ht="33" customHeight="1">
      <c r="A30" s="763"/>
      <c r="B30" s="723"/>
      <c r="C30" s="723"/>
      <c r="D30" s="732" t="s">
        <v>4631</v>
      </c>
      <c r="E30" s="732"/>
      <c r="F30" s="732"/>
      <c r="G30" s="733"/>
      <c r="H30" s="323" t="s">
        <v>4632</v>
      </c>
      <c r="I30" s="324" t="s">
        <v>4598</v>
      </c>
      <c r="J30" s="325"/>
      <c r="K30" s="326"/>
      <c r="L30" s="326"/>
      <c r="M30" s="326"/>
      <c r="N30" s="327"/>
      <c r="O30" s="308"/>
      <c r="P30" s="235" t="s">
        <v>4633</v>
      </c>
      <c r="Q30" s="328"/>
      <c r="R30" s="237" t="s">
        <v>4634</v>
      </c>
      <c r="S30" s="310" t="s">
        <v>4635</v>
      </c>
      <c r="T30" s="305" t="s">
        <v>4636</v>
      </c>
      <c r="U30" s="305" t="s">
        <v>4637</v>
      </c>
      <c r="V30" s="305" t="s">
        <v>4638</v>
      </c>
    </row>
    <row r="31" spans="1:24" ht="33" customHeight="1">
      <c r="A31" s="763"/>
      <c r="B31" s="723"/>
      <c r="C31" s="723"/>
      <c r="D31" s="734" t="s">
        <v>4639</v>
      </c>
      <c r="E31" s="734"/>
      <c r="F31" s="734"/>
      <c r="G31" s="735"/>
      <c r="H31" s="329" t="s">
        <v>4640</v>
      </c>
      <c r="I31" s="330" t="s">
        <v>4598</v>
      </c>
      <c r="J31" s="331"/>
      <c r="K31" s="332"/>
      <c r="L31" s="332"/>
      <c r="M31" s="332"/>
      <c r="N31" s="333"/>
      <c r="O31" s="308"/>
      <c r="P31" s="235" t="s">
        <v>4633</v>
      </c>
      <c r="Q31" s="328"/>
      <c r="R31" s="237" t="s">
        <v>4641</v>
      </c>
      <c r="S31" s="310"/>
      <c r="T31" s="305"/>
      <c r="U31" s="305"/>
      <c r="V31" s="305"/>
    </row>
    <row r="32" spans="1:24" ht="33" customHeight="1">
      <c r="A32" s="763"/>
      <c r="B32" s="711" t="s">
        <v>4642</v>
      </c>
      <c r="C32" s="712"/>
      <c r="D32" s="611" t="s">
        <v>4643</v>
      </c>
      <c r="E32" s="611"/>
      <c r="F32" s="611"/>
      <c r="G32" s="612"/>
      <c r="H32" s="252" t="s">
        <v>4644</v>
      </c>
      <c r="I32" s="289" t="s">
        <v>4542</v>
      </c>
      <c r="J32" s="334"/>
      <c r="K32" s="335"/>
      <c r="L32" s="335"/>
      <c r="M32" s="335"/>
      <c r="N32" s="336"/>
      <c r="O32" s="278"/>
      <c r="P32" s="235" t="s">
        <v>4645</v>
      </c>
      <c r="Q32" s="236" t="s">
        <v>4646</v>
      </c>
      <c r="R32" s="237" t="s">
        <v>4647</v>
      </c>
    </row>
    <row r="33" spans="1:18" ht="33" customHeight="1">
      <c r="A33" s="679"/>
      <c r="B33" s="609"/>
      <c r="C33" s="610"/>
      <c r="D33" s="613" t="s">
        <v>4648</v>
      </c>
      <c r="E33" s="613"/>
      <c r="F33" s="613"/>
      <c r="G33" s="614"/>
      <c r="H33" s="252" t="s">
        <v>4649</v>
      </c>
      <c r="I33" s="289" t="s">
        <v>4542</v>
      </c>
      <c r="J33" s="337"/>
      <c r="K33" s="335"/>
      <c r="L33" s="335"/>
      <c r="M33" s="335"/>
      <c r="N33" s="336"/>
      <c r="O33" s="278"/>
      <c r="P33" s="235"/>
      <c r="Q33" s="338"/>
      <c r="R33" s="339"/>
    </row>
    <row r="34" spans="1:18" ht="33" customHeight="1">
      <c r="A34" s="713" t="s">
        <v>4650</v>
      </c>
      <c r="B34" s="715" t="s">
        <v>4651</v>
      </c>
      <c r="C34" s="340" t="s">
        <v>4652</v>
      </c>
      <c r="D34" s="718" t="s">
        <v>4653</v>
      </c>
      <c r="E34" s="718"/>
      <c r="F34" s="718"/>
      <c r="G34" s="719"/>
      <c r="H34" s="341" t="s">
        <v>4654</v>
      </c>
      <c r="I34" s="304" t="s">
        <v>4598</v>
      </c>
      <c r="J34" s="342"/>
      <c r="K34" s="343"/>
      <c r="L34" s="343"/>
      <c r="M34" s="343"/>
      <c r="N34" s="344"/>
      <c r="O34" s="345"/>
      <c r="P34" s="346" t="s">
        <v>4602</v>
      </c>
      <c r="Q34" s="688" t="s">
        <v>4655</v>
      </c>
      <c r="R34" s="689"/>
    </row>
    <row r="35" spans="1:18" ht="33" customHeight="1">
      <c r="A35" s="713"/>
      <c r="B35" s="716"/>
      <c r="C35" s="690" t="s">
        <v>4656</v>
      </c>
      <c r="D35" s="693" t="s">
        <v>4657</v>
      </c>
      <c r="E35" s="696" t="s">
        <v>4658</v>
      </c>
      <c r="F35" s="697"/>
      <c r="G35" s="698"/>
      <c r="H35" s="347" t="s">
        <v>4659</v>
      </c>
      <c r="I35" s="304" t="s">
        <v>4598</v>
      </c>
      <c r="J35" s="544"/>
      <c r="K35" s="545"/>
      <c r="L35" s="545"/>
      <c r="M35" s="545"/>
      <c r="N35" s="343"/>
      <c r="O35" s="348"/>
      <c r="P35" s="346" t="s">
        <v>4660</v>
      </c>
      <c r="Q35" s="349"/>
      <c r="R35" s="350" t="s">
        <v>4661</v>
      </c>
    </row>
    <row r="36" spans="1:18" ht="33" customHeight="1">
      <c r="A36" s="713"/>
      <c r="B36" s="716"/>
      <c r="C36" s="691"/>
      <c r="D36" s="694"/>
      <c r="E36" s="699" t="s">
        <v>4662</v>
      </c>
      <c r="F36" s="700"/>
      <c r="G36" s="701"/>
      <c r="H36" s="351" t="s">
        <v>4663</v>
      </c>
      <c r="I36" s="352" t="s">
        <v>4664</v>
      </c>
      <c r="J36" s="353"/>
      <c r="K36" s="354"/>
      <c r="L36" s="354"/>
      <c r="M36" s="354"/>
      <c r="N36" s="355"/>
      <c r="O36" s="348"/>
      <c r="P36" s="346" t="s">
        <v>4600</v>
      </c>
      <c r="Q36" s="356" t="s">
        <v>4665</v>
      </c>
      <c r="R36" s="350" t="s">
        <v>4666</v>
      </c>
    </row>
    <row r="37" spans="1:18" ht="33" customHeight="1">
      <c r="A37" s="713"/>
      <c r="B37" s="717"/>
      <c r="C37" s="692"/>
      <c r="D37" s="695"/>
      <c r="E37" s="702"/>
      <c r="F37" s="703"/>
      <c r="G37" s="704"/>
      <c r="H37" s="357" t="s">
        <v>4667</v>
      </c>
      <c r="I37" s="330" t="s">
        <v>4598</v>
      </c>
      <c r="J37" s="358"/>
      <c r="K37" s="359"/>
      <c r="L37" s="359"/>
      <c r="M37" s="359"/>
      <c r="N37" s="360"/>
      <c r="O37" s="348"/>
      <c r="P37" s="346" t="s">
        <v>4668</v>
      </c>
      <c r="Q37" s="356" t="s">
        <v>4669</v>
      </c>
      <c r="R37" s="350" t="s">
        <v>4670</v>
      </c>
    </row>
    <row r="38" spans="1:18" ht="33" customHeight="1">
      <c r="A38" s="713"/>
      <c r="B38" s="705" t="s">
        <v>4671</v>
      </c>
      <c r="C38" s="706"/>
      <c r="D38" s="709" t="s">
        <v>4672</v>
      </c>
      <c r="E38" s="709"/>
      <c r="F38" s="709"/>
      <c r="G38" s="261" t="s">
        <v>4522</v>
      </c>
      <c r="H38" s="242" t="s">
        <v>4673</v>
      </c>
      <c r="I38" s="686" t="s">
        <v>4674</v>
      </c>
      <c r="J38" s="232"/>
      <c r="K38" s="361"/>
      <c r="L38" s="233"/>
      <c r="M38" s="233"/>
      <c r="N38" s="234"/>
      <c r="O38" s="227"/>
      <c r="P38" s="362" t="s">
        <v>4675</v>
      </c>
      <c r="Q38" s="363" t="s">
        <v>4676</v>
      </c>
      <c r="R38" s="364" t="s">
        <v>4677</v>
      </c>
    </row>
    <row r="39" spans="1:18" ht="33" customHeight="1">
      <c r="A39" s="713"/>
      <c r="B39" s="707"/>
      <c r="C39" s="708"/>
      <c r="D39" s="709"/>
      <c r="E39" s="709"/>
      <c r="F39" s="709"/>
      <c r="G39" s="266" t="s">
        <v>4528</v>
      </c>
      <c r="H39" s="365" t="s">
        <v>4678</v>
      </c>
      <c r="I39" s="710"/>
      <c r="J39" s="268"/>
      <c r="K39" s="366"/>
      <c r="L39" s="269"/>
      <c r="M39" s="269"/>
      <c r="N39" s="270"/>
      <c r="O39" s="227"/>
      <c r="P39" s="367" t="s">
        <v>4679</v>
      </c>
      <c r="Q39" s="368" t="s">
        <v>4680</v>
      </c>
      <c r="R39" s="369" t="s">
        <v>4681</v>
      </c>
    </row>
    <row r="40" spans="1:18" ht="33" customHeight="1">
      <c r="A40" s="713"/>
      <c r="B40" s="705" t="s">
        <v>4682</v>
      </c>
      <c r="C40" s="706"/>
      <c r="D40" s="709" t="s">
        <v>4683</v>
      </c>
      <c r="E40" s="709"/>
      <c r="F40" s="709"/>
      <c r="G40" s="261" t="s">
        <v>4522</v>
      </c>
      <c r="H40" s="242" t="s">
        <v>4684</v>
      </c>
      <c r="I40" s="686" t="s">
        <v>4685</v>
      </c>
      <c r="J40" s="232"/>
      <c r="K40" s="233"/>
      <c r="L40" s="233"/>
      <c r="M40" s="233"/>
      <c r="N40" s="234"/>
      <c r="O40" s="227"/>
      <c r="P40" s="370" t="s">
        <v>4686</v>
      </c>
      <c r="Q40" s="363" t="s">
        <v>4687</v>
      </c>
      <c r="R40" s="371" t="s">
        <v>4688</v>
      </c>
    </row>
    <row r="41" spans="1:18" ht="33" customHeight="1" thickBot="1">
      <c r="A41" s="714"/>
      <c r="B41" s="720"/>
      <c r="C41" s="721"/>
      <c r="D41" s="722"/>
      <c r="E41" s="722"/>
      <c r="F41" s="722"/>
      <c r="G41" s="372" t="s">
        <v>4528</v>
      </c>
      <c r="H41" s="373" t="s">
        <v>4689</v>
      </c>
      <c r="I41" s="687"/>
      <c r="J41" s="374"/>
      <c r="K41" s="375"/>
      <c r="L41" s="375"/>
      <c r="M41" s="375"/>
      <c r="N41" s="376"/>
      <c r="O41" s="227"/>
      <c r="P41" s="377" t="s">
        <v>4690</v>
      </c>
      <c r="Q41" s="378" t="s">
        <v>4691</v>
      </c>
      <c r="R41" s="379" t="s">
        <v>4692</v>
      </c>
    </row>
    <row r="42" spans="1:18" ht="21.75" customHeight="1">
      <c r="A42" s="380" t="s">
        <v>4693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2"/>
      <c r="P42" s="383"/>
      <c r="Q42" s="383"/>
      <c r="R42" s="383"/>
    </row>
    <row r="43" spans="1:18" ht="21.75" customHeight="1">
      <c r="A43" s="384" t="s">
        <v>4694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2"/>
      <c r="P43" s="382"/>
      <c r="Q43" s="382"/>
      <c r="R43" s="382"/>
    </row>
    <row r="44" spans="1:18" ht="21.75" customHeight="1">
      <c r="A44" s="386" t="s">
        <v>4695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</row>
    <row r="45" spans="1:18" ht="21.75" customHeight="1">
      <c r="A45" s="387" t="s">
        <v>4696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193"/>
    </row>
  </sheetData>
  <sheetProtection selectLockedCells="1"/>
  <mergeCells count="58">
    <mergeCell ref="A4:G5"/>
    <mergeCell ref="H4:H5"/>
    <mergeCell ref="A6:A33"/>
    <mergeCell ref="B6:C13"/>
    <mergeCell ref="D6:G6"/>
    <mergeCell ref="D7:D10"/>
    <mergeCell ref="E7:G7"/>
    <mergeCell ref="B14:B31"/>
    <mergeCell ref="C14:C19"/>
    <mergeCell ref="D14:D15"/>
    <mergeCell ref="D19:G19"/>
    <mergeCell ref="I7:I8"/>
    <mergeCell ref="E8:G8"/>
    <mergeCell ref="E9:G9"/>
    <mergeCell ref="E10:G10"/>
    <mergeCell ref="D11:G11"/>
    <mergeCell ref="D12:F13"/>
    <mergeCell ref="I12:I13"/>
    <mergeCell ref="E14:G14"/>
    <mergeCell ref="E15:G15"/>
    <mergeCell ref="D16:G16"/>
    <mergeCell ref="D17:G17"/>
    <mergeCell ref="D18:G18"/>
    <mergeCell ref="C20:C22"/>
    <mergeCell ref="D20:D21"/>
    <mergeCell ref="E20:G20"/>
    <mergeCell ref="I20:I21"/>
    <mergeCell ref="E21:G21"/>
    <mergeCell ref="D22:G22"/>
    <mergeCell ref="C23:C26"/>
    <mergeCell ref="D23:D24"/>
    <mergeCell ref="E23:G23"/>
    <mergeCell ref="E24:G24"/>
    <mergeCell ref="D25:G25"/>
    <mergeCell ref="D26:G26"/>
    <mergeCell ref="C27:C31"/>
    <mergeCell ref="D27:F28"/>
    <mergeCell ref="I27:I28"/>
    <mergeCell ref="D29:G29"/>
    <mergeCell ref="D30:G30"/>
    <mergeCell ref="D31:G31"/>
    <mergeCell ref="B32:C33"/>
    <mergeCell ref="D32:G32"/>
    <mergeCell ref="D33:G33"/>
    <mergeCell ref="A34:A41"/>
    <mergeCell ref="B34:B37"/>
    <mergeCell ref="D34:G34"/>
    <mergeCell ref="B40:C41"/>
    <mergeCell ref="D40:F41"/>
    <mergeCell ref="I40:I41"/>
    <mergeCell ref="Q34:R34"/>
    <mergeCell ref="C35:C37"/>
    <mergeCell ref="D35:D37"/>
    <mergeCell ref="E35:G35"/>
    <mergeCell ref="E36:G37"/>
    <mergeCell ref="B38:C39"/>
    <mergeCell ref="D38:F39"/>
    <mergeCell ref="I38:I39"/>
  </mergeCells>
  <phoneticPr fontId="1"/>
  <conditionalFormatting sqref="J12:O12">
    <cfRule type="cellIs" dxfId="145" priority="67" stopIfTrue="1" operator="greaterThanOrEqual">
      <formula>84.95</formula>
    </cfRule>
  </conditionalFormatting>
  <conditionalFormatting sqref="J13:O13">
    <cfRule type="cellIs" dxfId="144" priority="66" stopIfTrue="1" operator="greaterThanOrEqual">
      <formula>89.95</formula>
    </cfRule>
  </conditionalFormatting>
  <conditionalFormatting sqref="J14:O15">
    <cfRule type="cellIs" dxfId="143" priority="64" stopIfTrue="1" operator="greaterThanOrEqual">
      <formula>300</formula>
    </cfRule>
    <cfRule type="cellIs" dxfId="142" priority="65" stopIfTrue="1" operator="between">
      <formula>175</formula>
      <formula>299</formula>
    </cfRule>
  </conditionalFormatting>
  <conditionalFormatting sqref="J11:O11">
    <cfRule type="cellIs" dxfId="141" priority="62" stopIfTrue="1" operator="between">
      <formula>0</formula>
      <formula>24.94</formula>
    </cfRule>
    <cfRule type="cellIs" dxfId="140" priority="63" stopIfTrue="1" operator="between">
      <formula>24.95</formula>
      <formula>100</formula>
    </cfRule>
  </conditionalFormatting>
  <conditionalFormatting sqref="J16:O16">
    <cfRule type="cellIs" dxfId="139" priority="60" stopIfTrue="1" operator="between">
      <formula>34</formula>
      <formula>0.1</formula>
    </cfRule>
    <cfRule type="cellIs" dxfId="138" priority="61" stopIfTrue="1" operator="between">
      <formula>35</formula>
      <formula>39</formula>
    </cfRule>
  </conditionalFormatting>
  <conditionalFormatting sqref="J17:O18">
    <cfRule type="cellIs" dxfId="137" priority="58" stopIfTrue="1" operator="greaterThanOrEqual">
      <formula>51</formula>
    </cfRule>
    <cfRule type="cellIs" dxfId="136" priority="59" stopIfTrue="1" operator="between">
      <formula>31</formula>
      <formula>50</formula>
    </cfRule>
  </conditionalFormatting>
  <conditionalFormatting sqref="J19:O19">
    <cfRule type="cellIs" dxfId="135" priority="56" stopIfTrue="1" operator="greaterThanOrEqual">
      <formula>101</formula>
    </cfRule>
    <cfRule type="cellIs" dxfId="134" priority="57" stopIfTrue="1" operator="between">
      <formula>51</formula>
      <formula>100</formula>
    </cfRule>
  </conditionalFormatting>
  <conditionalFormatting sqref="J20:O20">
    <cfRule type="cellIs" dxfId="133" priority="54" stopIfTrue="1" operator="greaterThanOrEqual">
      <formula>140</formula>
    </cfRule>
    <cfRule type="cellIs" dxfId="132" priority="55" stopIfTrue="1" operator="between">
      <formula>130</formula>
      <formula>139</formula>
    </cfRule>
  </conditionalFormatting>
  <conditionalFormatting sqref="J21:O21">
    <cfRule type="cellIs" dxfId="131" priority="52" stopIfTrue="1" operator="greaterThanOrEqual">
      <formula>90</formula>
    </cfRule>
    <cfRule type="cellIs" dxfId="130" priority="53" stopIfTrue="1" operator="between">
      <formula>85</formula>
      <formula>89</formula>
    </cfRule>
  </conditionalFormatting>
  <conditionalFormatting sqref="J22:O22">
    <cfRule type="cellIs" dxfId="129" priority="50" stopIfTrue="1" operator="greaterThanOrEqual">
      <formula>8</formula>
    </cfRule>
    <cfRule type="cellIs" dxfId="128" priority="51" stopIfTrue="1" operator="between">
      <formula>7</formula>
      <formula>7.9</formula>
    </cfRule>
  </conditionalFormatting>
  <conditionalFormatting sqref="J23:O23">
    <cfRule type="cellIs" dxfId="127" priority="48" stopIfTrue="1" operator="greaterThanOrEqual">
      <formula>126</formula>
    </cfRule>
    <cfRule type="cellIs" dxfId="126" priority="49" stopIfTrue="1" operator="between">
      <formula>100</formula>
      <formula>125</formula>
    </cfRule>
  </conditionalFormatting>
  <conditionalFormatting sqref="J25:O25">
    <cfRule type="cellIs" dxfId="125" priority="46" stopIfTrue="1" operator="greaterThanOrEqual">
      <formula>6.5</formula>
    </cfRule>
    <cfRule type="cellIs" dxfId="124" priority="47" stopIfTrue="1" operator="between">
      <formula>5.6</formula>
      <formula>6.4</formula>
    </cfRule>
  </conditionalFormatting>
  <conditionalFormatting sqref="J27:O27">
    <cfRule type="cellIs" dxfId="123" priority="44" stopIfTrue="1" operator="greaterThanOrEqual">
      <formula>1.4</formula>
    </cfRule>
    <cfRule type="cellIs" dxfId="122" priority="45" stopIfTrue="1" operator="between">
      <formula>1.2</formula>
      <formula>1.3</formula>
    </cfRule>
  </conditionalFormatting>
  <conditionalFormatting sqref="J28:O28">
    <cfRule type="cellIs" dxfId="121" priority="42" stopIfTrue="1" operator="greaterThanOrEqual">
      <formula>1.1</formula>
    </cfRule>
    <cfRule type="cellIs" dxfId="120" priority="43" stopIfTrue="1" operator="equal">
      <formula>1</formula>
    </cfRule>
  </conditionalFormatting>
  <conditionalFormatting sqref="J29:O29">
    <cfRule type="cellIs" dxfId="119" priority="40" stopIfTrue="1" operator="between">
      <formula>44</formula>
      <formula>1</formula>
    </cfRule>
    <cfRule type="cellIs" dxfId="118" priority="41" stopIfTrue="1" operator="between">
      <formula>59</formula>
      <formula>44</formula>
    </cfRule>
  </conditionalFormatting>
  <conditionalFormatting sqref="J38:O38">
    <cfRule type="cellIs" dxfId="117" priority="35" stopIfTrue="1" operator="greaterThanOrEqual">
      <formula>51</formula>
    </cfRule>
    <cfRule type="cellIs" dxfId="116" priority="36" stopIfTrue="1" operator="between">
      <formula>1</formula>
      <formula>38.9</formula>
    </cfRule>
    <cfRule type="cellIs" dxfId="115" priority="37" stopIfTrue="1" operator="between">
      <formula>49</formula>
      <formula>50.9</formula>
    </cfRule>
  </conditionalFormatting>
  <conditionalFormatting sqref="J39:O39">
    <cfRule type="cellIs" dxfId="114" priority="32" stopIfTrue="1" operator="greaterThanOrEqual">
      <formula>48</formula>
    </cfRule>
    <cfRule type="cellIs" dxfId="113" priority="33" stopIfTrue="1" operator="between">
      <formula>1</formula>
      <formula>35.9</formula>
    </cfRule>
    <cfRule type="cellIs" dxfId="112" priority="34" stopIfTrue="1" operator="between">
      <formula>44</formula>
      <formula>47.9</formula>
    </cfRule>
  </conditionalFormatting>
  <conditionalFormatting sqref="J40:O40">
    <cfRule type="cellIs" dxfId="111" priority="30" stopIfTrue="1" operator="between">
      <formula>12</formula>
      <formula>0.1</formula>
    </cfRule>
    <cfRule type="cellIs" dxfId="110" priority="31" stopIfTrue="1" operator="between">
      <formula>12.1</formula>
      <formula>13</formula>
    </cfRule>
  </conditionalFormatting>
  <conditionalFormatting sqref="J41:O41">
    <cfRule type="cellIs" dxfId="109" priority="28" stopIfTrue="1" operator="between">
      <formula>11</formula>
      <formula>0.1</formula>
    </cfRule>
    <cfRule type="cellIs" dxfId="108" priority="29" stopIfTrue="1" operator="between">
      <formula>11.1</formula>
      <formula>12</formula>
    </cfRule>
  </conditionalFormatting>
  <conditionalFormatting sqref="J35:O35">
    <cfRule type="cellIs" dxfId="107" priority="27" stopIfTrue="1" operator="equal">
      <formula>"Ⅱa"</formula>
    </cfRule>
  </conditionalFormatting>
  <conditionalFormatting sqref="K35:O35">
    <cfRule type="cellIs" dxfId="106" priority="25" stopIfTrue="1" operator="equal">
      <formula>"Ⅲ"</formula>
    </cfRule>
    <cfRule type="cellIs" dxfId="105" priority="26" stopIfTrue="1" operator="equal">
      <formula>"Ⅱb"</formula>
    </cfRule>
  </conditionalFormatting>
  <conditionalFormatting sqref="J24:O24">
    <cfRule type="cellIs" dxfId="104" priority="24" stopIfTrue="1" operator="greaterThanOrEqual">
      <formula>140</formula>
    </cfRule>
  </conditionalFormatting>
  <conditionalFormatting sqref="J10:O10">
    <cfRule type="cellIs" dxfId="103" priority="22" stopIfTrue="1" operator="between">
      <formula>0.1495</formula>
      <formula>100</formula>
    </cfRule>
  </conditionalFormatting>
  <conditionalFormatting sqref="J36:O36">
    <cfRule type="cellIs" dxfId="102" priority="18" stopIfTrue="1" operator="equal">
      <formula>$U$30</formula>
    </cfRule>
    <cfRule type="cellIs" dxfId="101" priority="19" stopIfTrue="1" operator="equal">
      <formula>$U$29</formula>
    </cfRule>
    <cfRule type="cellIs" dxfId="100" priority="20" stopIfTrue="1" operator="equal">
      <formula>$U$28</formula>
    </cfRule>
    <cfRule type="cellIs" dxfId="99" priority="21" stopIfTrue="1" operator="equal">
      <formula>$U$27</formula>
    </cfRule>
  </conditionalFormatting>
  <conditionalFormatting sqref="J37:O37">
    <cfRule type="cellIs" dxfId="98" priority="14" stopIfTrue="1" operator="equal">
      <formula>$V$30</formula>
    </cfRule>
    <cfRule type="cellIs" dxfId="97" priority="15" stopIfTrue="1" operator="equal">
      <formula>$V$29</formula>
    </cfRule>
    <cfRule type="cellIs" dxfId="96" priority="16" stopIfTrue="1" operator="equal">
      <formula>$V$28</formula>
    </cfRule>
    <cfRule type="cellIs" dxfId="95" priority="17" stopIfTrue="1" operator="equal">
      <formula>$V$27</formula>
    </cfRule>
  </conditionalFormatting>
  <conditionalFormatting sqref="J26:O26">
    <cfRule type="cellIs" dxfId="94" priority="10" stopIfTrue="1" operator="equal">
      <formula>$S$30</formula>
    </cfRule>
    <cfRule type="cellIs" dxfId="93" priority="11" stopIfTrue="1" operator="equal">
      <formula>$S$29</formula>
    </cfRule>
    <cfRule type="cellIs" dxfId="92" priority="12" stopIfTrue="1" operator="equal">
      <formula>$S$28</formula>
    </cfRule>
    <cfRule type="cellIs" dxfId="91" priority="13" stopIfTrue="1" operator="equal">
      <formula>$S$27</formula>
    </cfRule>
  </conditionalFormatting>
  <conditionalFormatting sqref="J30:O31">
    <cfRule type="cellIs" dxfId="90" priority="7" stopIfTrue="1" operator="equal">
      <formula>$S$30</formula>
    </cfRule>
    <cfRule type="cellIs" dxfId="89" priority="8" stopIfTrue="1" operator="equal">
      <formula>$S$29</formula>
    </cfRule>
    <cfRule type="cellIs" dxfId="88" priority="9" stopIfTrue="1" operator="equal">
      <formula>$S$28</formula>
    </cfRule>
  </conditionalFormatting>
  <conditionalFormatting sqref="J34:N34">
    <cfRule type="cellIs" dxfId="87" priority="6" stopIfTrue="1" operator="equal">
      <formula>$W$28</formula>
    </cfRule>
  </conditionalFormatting>
  <conditionalFormatting sqref="J5:N5 J8:N8">
    <cfRule type="notContainsBlanks" dxfId="86" priority="68" stopIfTrue="1">
      <formula>LEN(TRIM(J5))&gt;0</formula>
    </cfRule>
  </conditionalFormatting>
  <conditionalFormatting sqref="J10:N10">
    <cfRule type="cellIs" dxfId="85" priority="5" stopIfTrue="1" operator="lessThanOrEqual">
      <formula>0.1495</formula>
    </cfRule>
  </conditionalFormatting>
  <conditionalFormatting sqref="J35:N35">
    <cfRule type="cellIs" dxfId="84" priority="4" operator="equal">
      <formula>"Ⅱb"</formula>
    </cfRule>
    <cfRule type="cellIs" dxfId="83" priority="3" operator="equal">
      <formula>"Ⅲ"</formula>
    </cfRule>
  </conditionalFormatting>
  <conditionalFormatting sqref="J32:N32">
    <cfRule type="cellIs" dxfId="82" priority="39" stopIfTrue="1" operator="between">
      <formula>120</formula>
      <formula>139</formula>
    </cfRule>
    <cfRule type="cellIs" dxfId="81" priority="38" stopIfTrue="1" operator="greaterThanOrEqual">
      <formula>140</formula>
    </cfRule>
  </conditionalFormatting>
  <conditionalFormatting sqref="J33:N33">
    <cfRule type="cellIs" dxfId="80" priority="2" operator="between">
      <formula>150</formula>
      <formula>169</formula>
    </cfRule>
    <cfRule type="cellIs" dxfId="79" priority="1" operator="greaterThanOrEqual">
      <formula>170</formula>
    </cfRule>
  </conditionalFormatting>
  <dataValidations count="5">
    <dataValidation type="list" allowBlank="1" showInputMessage="1" showErrorMessage="1" sqref="J34:N34 JF34:JJ34 TB34:TF34 ACX34:ADB34 AMT34:AMX34 AWP34:AWT34 BGL34:BGP34 BQH34:BQL34 CAD34:CAH34 CJZ34:CKD34 CTV34:CTZ34 DDR34:DDV34 DNN34:DNR34 DXJ34:DXN34 EHF34:EHJ34 ERB34:ERF34 FAX34:FBB34 FKT34:FKX34 FUP34:FUT34 GEL34:GEP34 GOH34:GOL34 GYD34:GYH34 HHZ34:HID34 HRV34:HRZ34 IBR34:IBV34 ILN34:ILR34 IVJ34:IVN34 JFF34:JFJ34 JPB34:JPF34 JYX34:JZB34 KIT34:KIX34 KSP34:KST34 LCL34:LCP34 LMH34:LML34 LWD34:LWH34 MFZ34:MGD34 MPV34:MPZ34 MZR34:MZV34 NJN34:NJR34 NTJ34:NTN34 ODF34:ODJ34 ONB34:ONF34 OWX34:OXB34 PGT34:PGX34 PQP34:PQT34 QAL34:QAP34 QKH34:QKL34 QUD34:QUH34 RDZ34:RED34 RNV34:RNZ34 RXR34:RXV34 SHN34:SHR34 SRJ34:SRN34 TBF34:TBJ34 TLB34:TLF34 TUX34:TVB34 UET34:UEX34 UOP34:UOT34 UYL34:UYP34 VIH34:VIL34 VSD34:VSH34 WBZ34:WCD34 WLV34:WLZ34 WVR34:WVV34 J65570:N65570 JF65570:JJ65570 TB65570:TF65570 ACX65570:ADB65570 AMT65570:AMX65570 AWP65570:AWT65570 BGL65570:BGP65570 BQH65570:BQL65570 CAD65570:CAH65570 CJZ65570:CKD65570 CTV65570:CTZ65570 DDR65570:DDV65570 DNN65570:DNR65570 DXJ65570:DXN65570 EHF65570:EHJ65570 ERB65570:ERF65570 FAX65570:FBB65570 FKT65570:FKX65570 FUP65570:FUT65570 GEL65570:GEP65570 GOH65570:GOL65570 GYD65570:GYH65570 HHZ65570:HID65570 HRV65570:HRZ65570 IBR65570:IBV65570 ILN65570:ILR65570 IVJ65570:IVN65570 JFF65570:JFJ65570 JPB65570:JPF65570 JYX65570:JZB65570 KIT65570:KIX65570 KSP65570:KST65570 LCL65570:LCP65570 LMH65570:LML65570 LWD65570:LWH65570 MFZ65570:MGD65570 MPV65570:MPZ65570 MZR65570:MZV65570 NJN65570:NJR65570 NTJ65570:NTN65570 ODF65570:ODJ65570 ONB65570:ONF65570 OWX65570:OXB65570 PGT65570:PGX65570 PQP65570:PQT65570 QAL65570:QAP65570 QKH65570:QKL65570 QUD65570:QUH65570 RDZ65570:RED65570 RNV65570:RNZ65570 RXR65570:RXV65570 SHN65570:SHR65570 SRJ65570:SRN65570 TBF65570:TBJ65570 TLB65570:TLF65570 TUX65570:TVB65570 UET65570:UEX65570 UOP65570:UOT65570 UYL65570:UYP65570 VIH65570:VIL65570 VSD65570:VSH65570 WBZ65570:WCD65570 WLV65570:WLZ65570 WVR65570:WVV65570 J131106:N131106 JF131106:JJ131106 TB131106:TF131106 ACX131106:ADB131106 AMT131106:AMX131106 AWP131106:AWT131106 BGL131106:BGP131106 BQH131106:BQL131106 CAD131106:CAH131106 CJZ131106:CKD131106 CTV131106:CTZ131106 DDR131106:DDV131106 DNN131106:DNR131106 DXJ131106:DXN131106 EHF131106:EHJ131106 ERB131106:ERF131106 FAX131106:FBB131106 FKT131106:FKX131106 FUP131106:FUT131106 GEL131106:GEP131106 GOH131106:GOL131106 GYD131106:GYH131106 HHZ131106:HID131106 HRV131106:HRZ131106 IBR131106:IBV131106 ILN131106:ILR131106 IVJ131106:IVN131106 JFF131106:JFJ131106 JPB131106:JPF131106 JYX131106:JZB131106 KIT131106:KIX131106 KSP131106:KST131106 LCL131106:LCP131106 LMH131106:LML131106 LWD131106:LWH131106 MFZ131106:MGD131106 MPV131106:MPZ131106 MZR131106:MZV131106 NJN131106:NJR131106 NTJ131106:NTN131106 ODF131106:ODJ131106 ONB131106:ONF131106 OWX131106:OXB131106 PGT131106:PGX131106 PQP131106:PQT131106 QAL131106:QAP131106 QKH131106:QKL131106 QUD131106:QUH131106 RDZ131106:RED131106 RNV131106:RNZ131106 RXR131106:RXV131106 SHN131106:SHR131106 SRJ131106:SRN131106 TBF131106:TBJ131106 TLB131106:TLF131106 TUX131106:TVB131106 UET131106:UEX131106 UOP131106:UOT131106 UYL131106:UYP131106 VIH131106:VIL131106 VSD131106:VSH131106 WBZ131106:WCD131106 WLV131106:WLZ131106 WVR131106:WVV131106 J196642:N196642 JF196642:JJ196642 TB196642:TF196642 ACX196642:ADB196642 AMT196642:AMX196642 AWP196642:AWT196642 BGL196642:BGP196642 BQH196642:BQL196642 CAD196642:CAH196642 CJZ196642:CKD196642 CTV196642:CTZ196642 DDR196642:DDV196642 DNN196642:DNR196642 DXJ196642:DXN196642 EHF196642:EHJ196642 ERB196642:ERF196642 FAX196642:FBB196642 FKT196642:FKX196642 FUP196642:FUT196642 GEL196642:GEP196642 GOH196642:GOL196642 GYD196642:GYH196642 HHZ196642:HID196642 HRV196642:HRZ196642 IBR196642:IBV196642 ILN196642:ILR196642 IVJ196642:IVN196642 JFF196642:JFJ196642 JPB196642:JPF196642 JYX196642:JZB196642 KIT196642:KIX196642 KSP196642:KST196642 LCL196642:LCP196642 LMH196642:LML196642 LWD196642:LWH196642 MFZ196642:MGD196642 MPV196642:MPZ196642 MZR196642:MZV196642 NJN196642:NJR196642 NTJ196642:NTN196642 ODF196642:ODJ196642 ONB196642:ONF196642 OWX196642:OXB196642 PGT196642:PGX196642 PQP196642:PQT196642 QAL196642:QAP196642 QKH196642:QKL196642 QUD196642:QUH196642 RDZ196642:RED196642 RNV196642:RNZ196642 RXR196642:RXV196642 SHN196642:SHR196642 SRJ196642:SRN196642 TBF196642:TBJ196642 TLB196642:TLF196642 TUX196642:TVB196642 UET196642:UEX196642 UOP196642:UOT196642 UYL196642:UYP196642 VIH196642:VIL196642 VSD196642:VSH196642 WBZ196642:WCD196642 WLV196642:WLZ196642 WVR196642:WVV196642 J262178:N262178 JF262178:JJ262178 TB262178:TF262178 ACX262178:ADB262178 AMT262178:AMX262178 AWP262178:AWT262178 BGL262178:BGP262178 BQH262178:BQL262178 CAD262178:CAH262178 CJZ262178:CKD262178 CTV262178:CTZ262178 DDR262178:DDV262178 DNN262178:DNR262178 DXJ262178:DXN262178 EHF262178:EHJ262178 ERB262178:ERF262178 FAX262178:FBB262178 FKT262178:FKX262178 FUP262178:FUT262178 GEL262178:GEP262178 GOH262178:GOL262178 GYD262178:GYH262178 HHZ262178:HID262178 HRV262178:HRZ262178 IBR262178:IBV262178 ILN262178:ILR262178 IVJ262178:IVN262178 JFF262178:JFJ262178 JPB262178:JPF262178 JYX262178:JZB262178 KIT262178:KIX262178 KSP262178:KST262178 LCL262178:LCP262178 LMH262178:LML262178 LWD262178:LWH262178 MFZ262178:MGD262178 MPV262178:MPZ262178 MZR262178:MZV262178 NJN262178:NJR262178 NTJ262178:NTN262178 ODF262178:ODJ262178 ONB262178:ONF262178 OWX262178:OXB262178 PGT262178:PGX262178 PQP262178:PQT262178 QAL262178:QAP262178 QKH262178:QKL262178 QUD262178:QUH262178 RDZ262178:RED262178 RNV262178:RNZ262178 RXR262178:RXV262178 SHN262178:SHR262178 SRJ262178:SRN262178 TBF262178:TBJ262178 TLB262178:TLF262178 TUX262178:TVB262178 UET262178:UEX262178 UOP262178:UOT262178 UYL262178:UYP262178 VIH262178:VIL262178 VSD262178:VSH262178 WBZ262178:WCD262178 WLV262178:WLZ262178 WVR262178:WVV262178 J327714:N327714 JF327714:JJ327714 TB327714:TF327714 ACX327714:ADB327714 AMT327714:AMX327714 AWP327714:AWT327714 BGL327714:BGP327714 BQH327714:BQL327714 CAD327714:CAH327714 CJZ327714:CKD327714 CTV327714:CTZ327714 DDR327714:DDV327714 DNN327714:DNR327714 DXJ327714:DXN327714 EHF327714:EHJ327714 ERB327714:ERF327714 FAX327714:FBB327714 FKT327714:FKX327714 FUP327714:FUT327714 GEL327714:GEP327714 GOH327714:GOL327714 GYD327714:GYH327714 HHZ327714:HID327714 HRV327714:HRZ327714 IBR327714:IBV327714 ILN327714:ILR327714 IVJ327714:IVN327714 JFF327714:JFJ327714 JPB327714:JPF327714 JYX327714:JZB327714 KIT327714:KIX327714 KSP327714:KST327714 LCL327714:LCP327714 LMH327714:LML327714 LWD327714:LWH327714 MFZ327714:MGD327714 MPV327714:MPZ327714 MZR327714:MZV327714 NJN327714:NJR327714 NTJ327714:NTN327714 ODF327714:ODJ327714 ONB327714:ONF327714 OWX327714:OXB327714 PGT327714:PGX327714 PQP327714:PQT327714 QAL327714:QAP327714 QKH327714:QKL327714 QUD327714:QUH327714 RDZ327714:RED327714 RNV327714:RNZ327714 RXR327714:RXV327714 SHN327714:SHR327714 SRJ327714:SRN327714 TBF327714:TBJ327714 TLB327714:TLF327714 TUX327714:TVB327714 UET327714:UEX327714 UOP327714:UOT327714 UYL327714:UYP327714 VIH327714:VIL327714 VSD327714:VSH327714 WBZ327714:WCD327714 WLV327714:WLZ327714 WVR327714:WVV327714 J393250:N393250 JF393250:JJ393250 TB393250:TF393250 ACX393250:ADB393250 AMT393250:AMX393250 AWP393250:AWT393250 BGL393250:BGP393250 BQH393250:BQL393250 CAD393250:CAH393250 CJZ393250:CKD393250 CTV393250:CTZ393250 DDR393250:DDV393250 DNN393250:DNR393250 DXJ393250:DXN393250 EHF393250:EHJ393250 ERB393250:ERF393250 FAX393250:FBB393250 FKT393250:FKX393250 FUP393250:FUT393250 GEL393250:GEP393250 GOH393250:GOL393250 GYD393250:GYH393250 HHZ393250:HID393250 HRV393250:HRZ393250 IBR393250:IBV393250 ILN393250:ILR393250 IVJ393250:IVN393250 JFF393250:JFJ393250 JPB393250:JPF393250 JYX393250:JZB393250 KIT393250:KIX393250 KSP393250:KST393250 LCL393250:LCP393250 LMH393250:LML393250 LWD393250:LWH393250 MFZ393250:MGD393250 MPV393250:MPZ393250 MZR393250:MZV393250 NJN393250:NJR393250 NTJ393250:NTN393250 ODF393250:ODJ393250 ONB393250:ONF393250 OWX393250:OXB393250 PGT393250:PGX393250 PQP393250:PQT393250 QAL393250:QAP393250 QKH393250:QKL393250 QUD393250:QUH393250 RDZ393250:RED393250 RNV393250:RNZ393250 RXR393250:RXV393250 SHN393250:SHR393250 SRJ393250:SRN393250 TBF393250:TBJ393250 TLB393250:TLF393250 TUX393250:TVB393250 UET393250:UEX393250 UOP393250:UOT393250 UYL393250:UYP393250 VIH393250:VIL393250 VSD393250:VSH393250 WBZ393250:WCD393250 WLV393250:WLZ393250 WVR393250:WVV393250 J458786:N458786 JF458786:JJ458786 TB458786:TF458786 ACX458786:ADB458786 AMT458786:AMX458786 AWP458786:AWT458786 BGL458786:BGP458786 BQH458786:BQL458786 CAD458786:CAH458786 CJZ458786:CKD458786 CTV458786:CTZ458786 DDR458786:DDV458786 DNN458786:DNR458786 DXJ458786:DXN458786 EHF458786:EHJ458786 ERB458786:ERF458786 FAX458786:FBB458786 FKT458786:FKX458786 FUP458786:FUT458786 GEL458786:GEP458786 GOH458786:GOL458786 GYD458786:GYH458786 HHZ458786:HID458786 HRV458786:HRZ458786 IBR458786:IBV458786 ILN458786:ILR458786 IVJ458786:IVN458786 JFF458786:JFJ458786 JPB458786:JPF458786 JYX458786:JZB458786 KIT458786:KIX458786 KSP458786:KST458786 LCL458786:LCP458786 LMH458786:LML458786 LWD458786:LWH458786 MFZ458786:MGD458786 MPV458786:MPZ458786 MZR458786:MZV458786 NJN458786:NJR458786 NTJ458786:NTN458786 ODF458786:ODJ458786 ONB458786:ONF458786 OWX458786:OXB458786 PGT458786:PGX458786 PQP458786:PQT458786 QAL458786:QAP458786 QKH458786:QKL458786 QUD458786:QUH458786 RDZ458786:RED458786 RNV458786:RNZ458786 RXR458786:RXV458786 SHN458786:SHR458786 SRJ458786:SRN458786 TBF458786:TBJ458786 TLB458786:TLF458786 TUX458786:TVB458786 UET458786:UEX458786 UOP458786:UOT458786 UYL458786:UYP458786 VIH458786:VIL458786 VSD458786:VSH458786 WBZ458786:WCD458786 WLV458786:WLZ458786 WVR458786:WVV458786 J524322:N524322 JF524322:JJ524322 TB524322:TF524322 ACX524322:ADB524322 AMT524322:AMX524322 AWP524322:AWT524322 BGL524322:BGP524322 BQH524322:BQL524322 CAD524322:CAH524322 CJZ524322:CKD524322 CTV524322:CTZ524322 DDR524322:DDV524322 DNN524322:DNR524322 DXJ524322:DXN524322 EHF524322:EHJ524322 ERB524322:ERF524322 FAX524322:FBB524322 FKT524322:FKX524322 FUP524322:FUT524322 GEL524322:GEP524322 GOH524322:GOL524322 GYD524322:GYH524322 HHZ524322:HID524322 HRV524322:HRZ524322 IBR524322:IBV524322 ILN524322:ILR524322 IVJ524322:IVN524322 JFF524322:JFJ524322 JPB524322:JPF524322 JYX524322:JZB524322 KIT524322:KIX524322 KSP524322:KST524322 LCL524322:LCP524322 LMH524322:LML524322 LWD524322:LWH524322 MFZ524322:MGD524322 MPV524322:MPZ524322 MZR524322:MZV524322 NJN524322:NJR524322 NTJ524322:NTN524322 ODF524322:ODJ524322 ONB524322:ONF524322 OWX524322:OXB524322 PGT524322:PGX524322 PQP524322:PQT524322 QAL524322:QAP524322 QKH524322:QKL524322 QUD524322:QUH524322 RDZ524322:RED524322 RNV524322:RNZ524322 RXR524322:RXV524322 SHN524322:SHR524322 SRJ524322:SRN524322 TBF524322:TBJ524322 TLB524322:TLF524322 TUX524322:TVB524322 UET524322:UEX524322 UOP524322:UOT524322 UYL524322:UYP524322 VIH524322:VIL524322 VSD524322:VSH524322 WBZ524322:WCD524322 WLV524322:WLZ524322 WVR524322:WVV524322 J589858:N589858 JF589858:JJ589858 TB589858:TF589858 ACX589858:ADB589858 AMT589858:AMX589858 AWP589858:AWT589858 BGL589858:BGP589858 BQH589858:BQL589858 CAD589858:CAH589858 CJZ589858:CKD589858 CTV589858:CTZ589858 DDR589858:DDV589858 DNN589858:DNR589858 DXJ589858:DXN589858 EHF589858:EHJ589858 ERB589858:ERF589858 FAX589858:FBB589858 FKT589858:FKX589858 FUP589858:FUT589858 GEL589858:GEP589858 GOH589858:GOL589858 GYD589858:GYH589858 HHZ589858:HID589858 HRV589858:HRZ589858 IBR589858:IBV589858 ILN589858:ILR589858 IVJ589858:IVN589858 JFF589858:JFJ589858 JPB589858:JPF589858 JYX589858:JZB589858 KIT589858:KIX589858 KSP589858:KST589858 LCL589858:LCP589858 LMH589858:LML589858 LWD589858:LWH589858 MFZ589858:MGD589858 MPV589858:MPZ589858 MZR589858:MZV589858 NJN589858:NJR589858 NTJ589858:NTN589858 ODF589858:ODJ589858 ONB589858:ONF589858 OWX589858:OXB589858 PGT589858:PGX589858 PQP589858:PQT589858 QAL589858:QAP589858 QKH589858:QKL589858 QUD589858:QUH589858 RDZ589858:RED589858 RNV589858:RNZ589858 RXR589858:RXV589858 SHN589858:SHR589858 SRJ589858:SRN589858 TBF589858:TBJ589858 TLB589858:TLF589858 TUX589858:TVB589858 UET589858:UEX589858 UOP589858:UOT589858 UYL589858:UYP589858 VIH589858:VIL589858 VSD589858:VSH589858 WBZ589858:WCD589858 WLV589858:WLZ589858 WVR589858:WVV589858 J655394:N655394 JF655394:JJ655394 TB655394:TF655394 ACX655394:ADB655394 AMT655394:AMX655394 AWP655394:AWT655394 BGL655394:BGP655394 BQH655394:BQL655394 CAD655394:CAH655394 CJZ655394:CKD655394 CTV655394:CTZ655394 DDR655394:DDV655394 DNN655394:DNR655394 DXJ655394:DXN655394 EHF655394:EHJ655394 ERB655394:ERF655394 FAX655394:FBB655394 FKT655394:FKX655394 FUP655394:FUT655394 GEL655394:GEP655394 GOH655394:GOL655394 GYD655394:GYH655394 HHZ655394:HID655394 HRV655394:HRZ655394 IBR655394:IBV655394 ILN655394:ILR655394 IVJ655394:IVN655394 JFF655394:JFJ655394 JPB655394:JPF655394 JYX655394:JZB655394 KIT655394:KIX655394 KSP655394:KST655394 LCL655394:LCP655394 LMH655394:LML655394 LWD655394:LWH655394 MFZ655394:MGD655394 MPV655394:MPZ655394 MZR655394:MZV655394 NJN655394:NJR655394 NTJ655394:NTN655394 ODF655394:ODJ655394 ONB655394:ONF655394 OWX655394:OXB655394 PGT655394:PGX655394 PQP655394:PQT655394 QAL655394:QAP655394 QKH655394:QKL655394 QUD655394:QUH655394 RDZ655394:RED655394 RNV655394:RNZ655394 RXR655394:RXV655394 SHN655394:SHR655394 SRJ655394:SRN655394 TBF655394:TBJ655394 TLB655394:TLF655394 TUX655394:TVB655394 UET655394:UEX655394 UOP655394:UOT655394 UYL655394:UYP655394 VIH655394:VIL655394 VSD655394:VSH655394 WBZ655394:WCD655394 WLV655394:WLZ655394 WVR655394:WVV655394 J720930:N720930 JF720930:JJ720930 TB720930:TF720930 ACX720930:ADB720930 AMT720930:AMX720930 AWP720930:AWT720930 BGL720930:BGP720930 BQH720930:BQL720930 CAD720930:CAH720930 CJZ720930:CKD720930 CTV720930:CTZ720930 DDR720930:DDV720930 DNN720930:DNR720930 DXJ720930:DXN720930 EHF720930:EHJ720930 ERB720930:ERF720930 FAX720930:FBB720930 FKT720930:FKX720930 FUP720930:FUT720930 GEL720930:GEP720930 GOH720930:GOL720930 GYD720930:GYH720930 HHZ720930:HID720930 HRV720930:HRZ720930 IBR720930:IBV720930 ILN720930:ILR720930 IVJ720930:IVN720930 JFF720930:JFJ720930 JPB720930:JPF720930 JYX720930:JZB720930 KIT720930:KIX720930 KSP720930:KST720930 LCL720930:LCP720930 LMH720930:LML720930 LWD720930:LWH720930 MFZ720930:MGD720930 MPV720930:MPZ720930 MZR720930:MZV720930 NJN720930:NJR720930 NTJ720930:NTN720930 ODF720930:ODJ720930 ONB720930:ONF720930 OWX720930:OXB720930 PGT720930:PGX720930 PQP720930:PQT720930 QAL720930:QAP720930 QKH720930:QKL720930 QUD720930:QUH720930 RDZ720930:RED720930 RNV720930:RNZ720930 RXR720930:RXV720930 SHN720930:SHR720930 SRJ720930:SRN720930 TBF720930:TBJ720930 TLB720930:TLF720930 TUX720930:TVB720930 UET720930:UEX720930 UOP720930:UOT720930 UYL720930:UYP720930 VIH720930:VIL720930 VSD720930:VSH720930 WBZ720930:WCD720930 WLV720930:WLZ720930 WVR720930:WVV720930 J786466:N786466 JF786466:JJ786466 TB786466:TF786466 ACX786466:ADB786466 AMT786466:AMX786466 AWP786466:AWT786466 BGL786466:BGP786466 BQH786466:BQL786466 CAD786466:CAH786466 CJZ786466:CKD786466 CTV786466:CTZ786466 DDR786466:DDV786466 DNN786466:DNR786466 DXJ786466:DXN786466 EHF786466:EHJ786466 ERB786466:ERF786466 FAX786466:FBB786466 FKT786466:FKX786466 FUP786466:FUT786466 GEL786466:GEP786466 GOH786466:GOL786466 GYD786466:GYH786466 HHZ786466:HID786466 HRV786466:HRZ786466 IBR786466:IBV786466 ILN786466:ILR786466 IVJ786466:IVN786466 JFF786466:JFJ786466 JPB786466:JPF786466 JYX786466:JZB786466 KIT786466:KIX786466 KSP786466:KST786466 LCL786466:LCP786466 LMH786466:LML786466 LWD786466:LWH786466 MFZ786466:MGD786466 MPV786466:MPZ786466 MZR786466:MZV786466 NJN786466:NJR786466 NTJ786466:NTN786466 ODF786466:ODJ786466 ONB786466:ONF786466 OWX786466:OXB786466 PGT786466:PGX786466 PQP786466:PQT786466 QAL786466:QAP786466 QKH786466:QKL786466 QUD786466:QUH786466 RDZ786466:RED786466 RNV786466:RNZ786466 RXR786466:RXV786466 SHN786466:SHR786466 SRJ786466:SRN786466 TBF786466:TBJ786466 TLB786466:TLF786466 TUX786466:TVB786466 UET786466:UEX786466 UOP786466:UOT786466 UYL786466:UYP786466 VIH786466:VIL786466 VSD786466:VSH786466 WBZ786466:WCD786466 WLV786466:WLZ786466 WVR786466:WVV786466 J852002:N852002 JF852002:JJ852002 TB852002:TF852002 ACX852002:ADB852002 AMT852002:AMX852002 AWP852002:AWT852002 BGL852002:BGP852002 BQH852002:BQL852002 CAD852002:CAH852002 CJZ852002:CKD852002 CTV852002:CTZ852002 DDR852002:DDV852002 DNN852002:DNR852002 DXJ852002:DXN852002 EHF852002:EHJ852002 ERB852002:ERF852002 FAX852002:FBB852002 FKT852002:FKX852002 FUP852002:FUT852002 GEL852002:GEP852002 GOH852002:GOL852002 GYD852002:GYH852002 HHZ852002:HID852002 HRV852002:HRZ852002 IBR852002:IBV852002 ILN852002:ILR852002 IVJ852002:IVN852002 JFF852002:JFJ852002 JPB852002:JPF852002 JYX852002:JZB852002 KIT852002:KIX852002 KSP852002:KST852002 LCL852002:LCP852002 LMH852002:LML852002 LWD852002:LWH852002 MFZ852002:MGD852002 MPV852002:MPZ852002 MZR852002:MZV852002 NJN852002:NJR852002 NTJ852002:NTN852002 ODF852002:ODJ852002 ONB852002:ONF852002 OWX852002:OXB852002 PGT852002:PGX852002 PQP852002:PQT852002 QAL852002:QAP852002 QKH852002:QKL852002 QUD852002:QUH852002 RDZ852002:RED852002 RNV852002:RNZ852002 RXR852002:RXV852002 SHN852002:SHR852002 SRJ852002:SRN852002 TBF852002:TBJ852002 TLB852002:TLF852002 TUX852002:TVB852002 UET852002:UEX852002 UOP852002:UOT852002 UYL852002:UYP852002 VIH852002:VIL852002 VSD852002:VSH852002 WBZ852002:WCD852002 WLV852002:WLZ852002 WVR852002:WVV852002 J917538:N917538 JF917538:JJ917538 TB917538:TF917538 ACX917538:ADB917538 AMT917538:AMX917538 AWP917538:AWT917538 BGL917538:BGP917538 BQH917538:BQL917538 CAD917538:CAH917538 CJZ917538:CKD917538 CTV917538:CTZ917538 DDR917538:DDV917538 DNN917538:DNR917538 DXJ917538:DXN917538 EHF917538:EHJ917538 ERB917538:ERF917538 FAX917538:FBB917538 FKT917538:FKX917538 FUP917538:FUT917538 GEL917538:GEP917538 GOH917538:GOL917538 GYD917538:GYH917538 HHZ917538:HID917538 HRV917538:HRZ917538 IBR917538:IBV917538 ILN917538:ILR917538 IVJ917538:IVN917538 JFF917538:JFJ917538 JPB917538:JPF917538 JYX917538:JZB917538 KIT917538:KIX917538 KSP917538:KST917538 LCL917538:LCP917538 LMH917538:LML917538 LWD917538:LWH917538 MFZ917538:MGD917538 MPV917538:MPZ917538 MZR917538:MZV917538 NJN917538:NJR917538 NTJ917538:NTN917538 ODF917538:ODJ917538 ONB917538:ONF917538 OWX917538:OXB917538 PGT917538:PGX917538 PQP917538:PQT917538 QAL917538:QAP917538 QKH917538:QKL917538 QUD917538:QUH917538 RDZ917538:RED917538 RNV917538:RNZ917538 RXR917538:RXV917538 SHN917538:SHR917538 SRJ917538:SRN917538 TBF917538:TBJ917538 TLB917538:TLF917538 TUX917538:TVB917538 UET917538:UEX917538 UOP917538:UOT917538 UYL917538:UYP917538 VIH917538:VIL917538 VSD917538:VSH917538 WBZ917538:WCD917538 WLV917538:WLZ917538 WVR917538:WVV917538 J983074:N983074 JF983074:JJ983074 TB983074:TF983074 ACX983074:ADB983074 AMT983074:AMX983074 AWP983074:AWT983074 BGL983074:BGP983074 BQH983074:BQL983074 CAD983074:CAH983074 CJZ983074:CKD983074 CTV983074:CTZ983074 DDR983074:DDV983074 DNN983074:DNR983074 DXJ983074:DXN983074 EHF983074:EHJ983074 ERB983074:ERF983074 FAX983074:FBB983074 FKT983074:FKX983074 FUP983074:FUT983074 GEL983074:GEP983074 GOH983074:GOL983074 GYD983074:GYH983074 HHZ983074:HID983074 HRV983074:HRZ983074 IBR983074:IBV983074 ILN983074:ILR983074 IVJ983074:IVN983074 JFF983074:JFJ983074 JPB983074:JPF983074 JYX983074:JZB983074 KIT983074:KIX983074 KSP983074:KST983074 LCL983074:LCP983074 LMH983074:LML983074 LWD983074:LWH983074 MFZ983074:MGD983074 MPV983074:MPZ983074 MZR983074:MZV983074 NJN983074:NJR983074 NTJ983074:NTN983074 ODF983074:ODJ983074 ONB983074:ONF983074 OWX983074:OXB983074 PGT983074:PGX983074 PQP983074:PQT983074 QAL983074:QAP983074 QKH983074:QKL983074 QUD983074:QUH983074 RDZ983074:RED983074 RNV983074:RNZ983074 RXR983074:RXV983074 SHN983074:SHR983074 SRJ983074:SRN983074 TBF983074:TBJ983074 TLB983074:TLF983074 TUX983074:TVB983074 UET983074:UEX983074 UOP983074:UOT983074 UYL983074:UYP983074 VIH983074:VIL983074 VSD983074:VSH983074 WBZ983074:WCD983074 WLV983074:WLZ983074 WVR983074:WVV983074">
      <formula1>$W$26:$W$29</formula1>
    </dataValidation>
    <dataValidation type="list" allowBlank="1" showInputMessage="1" showErrorMessage="1" sqref="J26:O26 JF26:JK26 TB26:TG26 ACX26:ADC26 AMT26:AMY26 AWP26:AWU26 BGL26:BGQ26 BQH26:BQM26 CAD26:CAI26 CJZ26:CKE26 CTV26:CUA26 DDR26:DDW26 DNN26:DNS26 DXJ26:DXO26 EHF26:EHK26 ERB26:ERG26 FAX26:FBC26 FKT26:FKY26 FUP26:FUU26 GEL26:GEQ26 GOH26:GOM26 GYD26:GYI26 HHZ26:HIE26 HRV26:HSA26 IBR26:IBW26 ILN26:ILS26 IVJ26:IVO26 JFF26:JFK26 JPB26:JPG26 JYX26:JZC26 KIT26:KIY26 KSP26:KSU26 LCL26:LCQ26 LMH26:LMM26 LWD26:LWI26 MFZ26:MGE26 MPV26:MQA26 MZR26:MZW26 NJN26:NJS26 NTJ26:NTO26 ODF26:ODK26 ONB26:ONG26 OWX26:OXC26 PGT26:PGY26 PQP26:PQU26 QAL26:QAQ26 QKH26:QKM26 QUD26:QUI26 RDZ26:REE26 RNV26:ROA26 RXR26:RXW26 SHN26:SHS26 SRJ26:SRO26 TBF26:TBK26 TLB26:TLG26 TUX26:TVC26 UET26:UEY26 UOP26:UOU26 UYL26:UYQ26 VIH26:VIM26 VSD26:VSI26 WBZ26:WCE26 WLV26:WMA26 WVR26:WVW26 J65562:O65562 JF65562:JK65562 TB65562:TG65562 ACX65562:ADC65562 AMT65562:AMY65562 AWP65562:AWU65562 BGL65562:BGQ65562 BQH65562:BQM65562 CAD65562:CAI65562 CJZ65562:CKE65562 CTV65562:CUA65562 DDR65562:DDW65562 DNN65562:DNS65562 DXJ65562:DXO65562 EHF65562:EHK65562 ERB65562:ERG65562 FAX65562:FBC65562 FKT65562:FKY65562 FUP65562:FUU65562 GEL65562:GEQ65562 GOH65562:GOM65562 GYD65562:GYI65562 HHZ65562:HIE65562 HRV65562:HSA65562 IBR65562:IBW65562 ILN65562:ILS65562 IVJ65562:IVO65562 JFF65562:JFK65562 JPB65562:JPG65562 JYX65562:JZC65562 KIT65562:KIY65562 KSP65562:KSU65562 LCL65562:LCQ65562 LMH65562:LMM65562 LWD65562:LWI65562 MFZ65562:MGE65562 MPV65562:MQA65562 MZR65562:MZW65562 NJN65562:NJS65562 NTJ65562:NTO65562 ODF65562:ODK65562 ONB65562:ONG65562 OWX65562:OXC65562 PGT65562:PGY65562 PQP65562:PQU65562 QAL65562:QAQ65562 QKH65562:QKM65562 QUD65562:QUI65562 RDZ65562:REE65562 RNV65562:ROA65562 RXR65562:RXW65562 SHN65562:SHS65562 SRJ65562:SRO65562 TBF65562:TBK65562 TLB65562:TLG65562 TUX65562:TVC65562 UET65562:UEY65562 UOP65562:UOU65562 UYL65562:UYQ65562 VIH65562:VIM65562 VSD65562:VSI65562 WBZ65562:WCE65562 WLV65562:WMA65562 WVR65562:WVW65562 J131098:O131098 JF131098:JK131098 TB131098:TG131098 ACX131098:ADC131098 AMT131098:AMY131098 AWP131098:AWU131098 BGL131098:BGQ131098 BQH131098:BQM131098 CAD131098:CAI131098 CJZ131098:CKE131098 CTV131098:CUA131098 DDR131098:DDW131098 DNN131098:DNS131098 DXJ131098:DXO131098 EHF131098:EHK131098 ERB131098:ERG131098 FAX131098:FBC131098 FKT131098:FKY131098 FUP131098:FUU131098 GEL131098:GEQ131098 GOH131098:GOM131098 GYD131098:GYI131098 HHZ131098:HIE131098 HRV131098:HSA131098 IBR131098:IBW131098 ILN131098:ILS131098 IVJ131098:IVO131098 JFF131098:JFK131098 JPB131098:JPG131098 JYX131098:JZC131098 KIT131098:KIY131098 KSP131098:KSU131098 LCL131098:LCQ131098 LMH131098:LMM131098 LWD131098:LWI131098 MFZ131098:MGE131098 MPV131098:MQA131098 MZR131098:MZW131098 NJN131098:NJS131098 NTJ131098:NTO131098 ODF131098:ODK131098 ONB131098:ONG131098 OWX131098:OXC131098 PGT131098:PGY131098 PQP131098:PQU131098 QAL131098:QAQ131098 QKH131098:QKM131098 QUD131098:QUI131098 RDZ131098:REE131098 RNV131098:ROA131098 RXR131098:RXW131098 SHN131098:SHS131098 SRJ131098:SRO131098 TBF131098:TBK131098 TLB131098:TLG131098 TUX131098:TVC131098 UET131098:UEY131098 UOP131098:UOU131098 UYL131098:UYQ131098 VIH131098:VIM131098 VSD131098:VSI131098 WBZ131098:WCE131098 WLV131098:WMA131098 WVR131098:WVW131098 J196634:O196634 JF196634:JK196634 TB196634:TG196634 ACX196634:ADC196634 AMT196634:AMY196634 AWP196634:AWU196634 BGL196634:BGQ196634 BQH196634:BQM196634 CAD196634:CAI196634 CJZ196634:CKE196634 CTV196634:CUA196634 DDR196634:DDW196634 DNN196634:DNS196634 DXJ196634:DXO196634 EHF196634:EHK196634 ERB196634:ERG196634 FAX196634:FBC196634 FKT196634:FKY196634 FUP196634:FUU196634 GEL196634:GEQ196634 GOH196634:GOM196634 GYD196634:GYI196634 HHZ196634:HIE196634 HRV196634:HSA196634 IBR196634:IBW196634 ILN196634:ILS196634 IVJ196634:IVO196634 JFF196634:JFK196634 JPB196634:JPG196634 JYX196634:JZC196634 KIT196634:KIY196634 KSP196634:KSU196634 LCL196634:LCQ196634 LMH196634:LMM196634 LWD196634:LWI196634 MFZ196634:MGE196634 MPV196634:MQA196634 MZR196634:MZW196634 NJN196634:NJS196634 NTJ196634:NTO196634 ODF196634:ODK196634 ONB196634:ONG196634 OWX196634:OXC196634 PGT196634:PGY196634 PQP196634:PQU196634 QAL196634:QAQ196634 QKH196634:QKM196634 QUD196634:QUI196634 RDZ196634:REE196634 RNV196634:ROA196634 RXR196634:RXW196634 SHN196634:SHS196634 SRJ196634:SRO196634 TBF196634:TBK196634 TLB196634:TLG196634 TUX196634:TVC196634 UET196634:UEY196634 UOP196634:UOU196634 UYL196634:UYQ196634 VIH196634:VIM196634 VSD196634:VSI196634 WBZ196634:WCE196634 WLV196634:WMA196634 WVR196634:WVW196634 J262170:O262170 JF262170:JK262170 TB262170:TG262170 ACX262170:ADC262170 AMT262170:AMY262170 AWP262170:AWU262170 BGL262170:BGQ262170 BQH262170:BQM262170 CAD262170:CAI262170 CJZ262170:CKE262170 CTV262170:CUA262170 DDR262170:DDW262170 DNN262170:DNS262170 DXJ262170:DXO262170 EHF262170:EHK262170 ERB262170:ERG262170 FAX262170:FBC262170 FKT262170:FKY262170 FUP262170:FUU262170 GEL262170:GEQ262170 GOH262170:GOM262170 GYD262170:GYI262170 HHZ262170:HIE262170 HRV262170:HSA262170 IBR262170:IBW262170 ILN262170:ILS262170 IVJ262170:IVO262170 JFF262170:JFK262170 JPB262170:JPG262170 JYX262170:JZC262170 KIT262170:KIY262170 KSP262170:KSU262170 LCL262170:LCQ262170 LMH262170:LMM262170 LWD262170:LWI262170 MFZ262170:MGE262170 MPV262170:MQA262170 MZR262170:MZW262170 NJN262170:NJS262170 NTJ262170:NTO262170 ODF262170:ODK262170 ONB262170:ONG262170 OWX262170:OXC262170 PGT262170:PGY262170 PQP262170:PQU262170 QAL262170:QAQ262170 QKH262170:QKM262170 QUD262170:QUI262170 RDZ262170:REE262170 RNV262170:ROA262170 RXR262170:RXW262170 SHN262170:SHS262170 SRJ262170:SRO262170 TBF262170:TBK262170 TLB262170:TLG262170 TUX262170:TVC262170 UET262170:UEY262170 UOP262170:UOU262170 UYL262170:UYQ262170 VIH262170:VIM262170 VSD262170:VSI262170 WBZ262170:WCE262170 WLV262170:WMA262170 WVR262170:WVW262170 J327706:O327706 JF327706:JK327706 TB327706:TG327706 ACX327706:ADC327706 AMT327706:AMY327706 AWP327706:AWU327706 BGL327706:BGQ327706 BQH327706:BQM327706 CAD327706:CAI327706 CJZ327706:CKE327706 CTV327706:CUA327706 DDR327706:DDW327706 DNN327706:DNS327706 DXJ327706:DXO327706 EHF327706:EHK327706 ERB327706:ERG327706 FAX327706:FBC327706 FKT327706:FKY327706 FUP327706:FUU327706 GEL327706:GEQ327706 GOH327706:GOM327706 GYD327706:GYI327706 HHZ327706:HIE327706 HRV327706:HSA327706 IBR327706:IBW327706 ILN327706:ILS327706 IVJ327706:IVO327706 JFF327706:JFK327706 JPB327706:JPG327706 JYX327706:JZC327706 KIT327706:KIY327706 KSP327706:KSU327706 LCL327706:LCQ327706 LMH327706:LMM327706 LWD327706:LWI327706 MFZ327706:MGE327706 MPV327706:MQA327706 MZR327706:MZW327706 NJN327706:NJS327706 NTJ327706:NTO327706 ODF327706:ODK327706 ONB327706:ONG327706 OWX327706:OXC327706 PGT327706:PGY327706 PQP327706:PQU327706 QAL327706:QAQ327706 QKH327706:QKM327706 QUD327706:QUI327706 RDZ327706:REE327706 RNV327706:ROA327706 RXR327706:RXW327706 SHN327706:SHS327706 SRJ327706:SRO327706 TBF327706:TBK327706 TLB327706:TLG327706 TUX327706:TVC327706 UET327706:UEY327706 UOP327706:UOU327706 UYL327706:UYQ327706 VIH327706:VIM327706 VSD327706:VSI327706 WBZ327706:WCE327706 WLV327706:WMA327706 WVR327706:WVW327706 J393242:O393242 JF393242:JK393242 TB393242:TG393242 ACX393242:ADC393242 AMT393242:AMY393242 AWP393242:AWU393242 BGL393242:BGQ393242 BQH393242:BQM393242 CAD393242:CAI393242 CJZ393242:CKE393242 CTV393242:CUA393242 DDR393242:DDW393242 DNN393242:DNS393242 DXJ393242:DXO393242 EHF393242:EHK393242 ERB393242:ERG393242 FAX393242:FBC393242 FKT393242:FKY393242 FUP393242:FUU393242 GEL393242:GEQ393242 GOH393242:GOM393242 GYD393242:GYI393242 HHZ393242:HIE393242 HRV393242:HSA393242 IBR393242:IBW393242 ILN393242:ILS393242 IVJ393242:IVO393242 JFF393242:JFK393242 JPB393242:JPG393242 JYX393242:JZC393242 KIT393242:KIY393242 KSP393242:KSU393242 LCL393242:LCQ393242 LMH393242:LMM393242 LWD393242:LWI393242 MFZ393242:MGE393242 MPV393242:MQA393242 MZR393242:MZW393242 NJN393242:NJS393242 NTJ393242:NTO393242 ODF393242:ODK393242 ONB393242:ONG393242 OWX393242:OXC393242 PGT393242:PGY393242 PQP393242:PQU393242 QAL393242:QAQ393242 QKH393242:QKM393242 QUD393242:QUI393242 RDZ393242:REE393242 RNV393242:ROA393242 RXR393242:RXW393242 SHN393242:SHS393242 SRJ393242:SRO393242 TBF393242:TBK393242 TLB393242:TLG393242 TUX393242:TVC393242 UET393242:UEY393242 UOP393242:UOU393242 UYL393242:UYQ393242 VIH393242:VIM393242 VSD393242:VSI393242 WBZ393242:WCE393242 WLV393242:WMA393242 WVR393242:WVW393242 J458778:O458778 JF458778:JK458778 TB458778:TG458778 ACX458778:ADC458778 AMT458778:AMY458778 AWP458778:AWU458778 BGL458778:BGQ458778 BQH458778:BQM458778 CAD458778:CAI458778 CJZ458778:CKE458778 CTV458778:CUA458778 DDR458778:DDW458778 DNN458778:DNS458778 DXJ458778:DXO458778 EHF458778:EHK458778 ERB458778:ERG458778 FAX458778:FBC458778 FKT458778:FKY458778 FUP458778:FUU458778 GEL458778:GEQ458778 GOH458778:GOM458778 GYD458778:GYI458778 HHZ458778:HIE458778 HRV458778:HSA458778 IBR458778:IBW458778 ILN458778:ILS458778 IVJ458778:IVO458778 JFF458778:JFK458778 JPB458778:JPG458778 JYX458778:JZC458778 KIT458778:KIY458778 KSP458778:KSU458778 LCL458778:LCQ458778 LMH458778:LMM458778 LWD458778:LWI458778 MFZ458778:MGE458778 MPV458778:MQA458778 MZR458778:MZW458778 NJN458778:NJS458778 NTJ458778:NTO458778 ODF458778:ODK458778 ONB458778:ONG458778 OWX458778:OXC458778 PGT458778:PGY458778 PQP458778:PQU458778 QAL458778:QAQ458778 QKH458778:QKM458778 QUD458778:QUI458778 RDZ458778:REE458778 RNV458778:ROA458778 RXR458778:RXW458778 SHN458778:SHS458778 SRJ458778:SRO458778 TBF458778:TBK458778 TLB458778:TLG458778 TUX458778:TVC458778 UET458778:UEY458778 UOP458778:UOU458778 UYL458778:UYQ458778 VIH458778:VIM458778 VSD458778:VSI458778 WBZ458778:WCE458778 WLV458778:WMA458778 WVR458778:WVW458778 J524314:O524314 JF524314:JK524314 TB524314:TG524314 ACX524314:ADC524314 AMT524314:AMY524314 AWP524314:AWU524314 BGL524314:BGQ524314 BQH524314:BQM524314 CAD524314:CAI524314 CJZ524314:CKE524314 CTV524314:CUA524314 DDR524314:DDW524314 DNN524314:DNS524314 DXJ524314:DXO524314 EHF524314:EHK524314 ERB524314:ERG524314 FAX524314:FBC524314 FKT524314:FKY524314 FUP524314:FUU524314 GEL524314:GEQ524314 GOH524314:GOM524314 GYD524314:GYI524314 HHZ524314:HIE524314 HRV524314:HSA524314 IBR524314:IBW524314 ILN524314:ILS524314 IVJ524314:IVO524314 JFF524314:JFK524314 JPB524314:JPG524314 JYX524314:JZC524314 KIT524314:KIY524314 KSP524314:KSU524314 LCL524314:LCQ524314 LMH524314:LMM524314 LWD524314:LWI524314 MFZ524314:MGE524314 MPV524314:MQA524314 MZR524314:MZW524314 NJN524314:NJS524314 NTJ524314:NTO524314 ODF524314:ODK524314 ONB524314:ONG524314 OWX524314:OXC524314 PGT524314:PGY524314 PQP524314:PQU524314 QAL524314:QAQ524314 QKH524314:QKM524314 QUD524314:QUI524314 RDZ524314:REE524314 RNV524314:ROA524314 RXR524314:RXW524314 SHN524314:SHS524314 SRJ524314:SRO524314 TBF524314:TBK524314 TLB524314:TLG524314 TUX524314:TVC524314 UET524314:UEY524314 UOP524314:UOU524314 UYL524314:UYQ524314 VIH524314:VIM524314 VSD524314:VSI524314 WBZ524314:WCE524314 WLV524314:WMA524314 WVR524314:WVW524314 J589850:O589850 JF589850:JK589850 TB589850:TG589850 ACX589850:ADC589850 AMT589850:AMY589850 AWP589850:AWU589850 BGL589850:BGQ589850 BQH589850:BQM589850 CAD589850:CAI589850 CJZ589850:CKE589850 CTV589850:CUA589850 DDR589850:DDW589850 DNN589850:DNS589850 DXJ589850:DXO589850 EHF589850:EHK589850 ERB589850:ERG589850 FAX589850:FBC589850 FKT589850:FKY589850 FUP589850:FUU589850 GEL589850:GEQ589850 GOH589850:GOM589850 GYD589850:GYI589850 HHZ589850:HIE589850 HRV589850:HSA589850 IBR589850:IBW589850 ILN589850:ILS589850 IVJ589850:IVO589850 JFF589850:JFK589850 JPB589850:JPG589850 JYX589850:JZC589850 KIT589850:KIY589850 KSP589850:KSU589850 LCL589850:LCQ589850 LMH589850:LMM589850 LWD589850:LWI589850 MFZ589850:MGE589850 MPV589850:MQA589850 MZR589850:MZW589850 NJN589850:NJS589850 NTJ589850:NTO589850 ODF589850:ODK589850 ONB589850:ONG589850 OWX589850:OXC589850 PGT589850:PGY589850 PQP589850:PQU589850 QAL589850:QAQ589850 QKH589850:QKM589850 QUD589850:QUI589850 RDZ589850:REE589850 RNV589850:ROA589850 RXR589850:RXW589850 SHN589850:SHS589850 SRJ589850:SRO589850 TBF589850:TBK589850 TLB589850:TLG589850 TUX589850:TVC589850 UET589850:UEY589850 UOP589850:UOU589850 UYL589850:UYQ589850 VIH589850:VIM589850 VSD589850:VSI589850 WBZ589850:WCE589850 WLV589850:WMA589850 WVR589850:WVW589850 J655386:O655386 JF655386:JK655386 TB655386:TG655386 ACX655386:ADC655386 AMT655386:AMY655386 AWP655386:AWU655386 BGL655386:BGQ655386 BQH655386:BQM655386 CAD655386:CAI655386 CJZ655386:CKE655386 CTV655386:CUA655386 DDR655386:DDW655386 DNN655386:DNS655386 DXJ655386:DXO655386 EHF655386:EHK655386 ERB655386:ERG655386 FAX655386:FBC655386 FKT655386:FKY655386 FUP655386:FUU655386 GEL655386:GEQ655386 GOH655386:GOM655386 GYD655386:GYI655386 HHZ655386:HIE655386 HRV655386:HSA655386 IBR655386:IBW655386 ILN655386:ILS655386 IVJ655386:IVO655386 JFF655386:JFK655386 JPB655386:JPG655386 JYX655386:JZC655386 KIT655386:KIY655386 KSP655386:KSU655386 LCL655386:LCQ655386 LMH655386:LMM655386 LWD655386:LWI655386 MFZ655386:MGE655386 MPV655386:MQA655386 MZR655386:MZW655386 NJN655386:NJS655386 NTJ655386:NTO655386 ODF655386:ODK655386 ONB655386:ONG655386 OWX655386:OXC655386 PGT655386:PGY655386 PQP655386:PQU655386 QAL655386:QAQ655386 QKH655386:QKM655386 QUD655386:QUI655386 RDZ655386:REE655386 RNV655386:ROA655386 RXR655386:RXW655386 SHN655386:SHS655386 SRJ655386:SRO655386 TBF655386:TBK655386 TLB655386:TLG655386 TUX655386:TVC655386 UET655386:UEY655386 UOP655386:UOU655386 UYL655386:UYQ655386 VIH655386:VIM655386 VSD655386:VSI655386 WBZ655386:WCE655386 WLV655386:WMA655386 WVR655386:WVW655386 J720922:O720922 JF720922:JK720922 TB720922:TG720922 ACX720922:ADC720922 AMT720922:AMY720922 AWP720922:AWU720922 BGL720922:BGQ720922 BQH720922:BQM720922 CAD720922:CAI720922 CJZ720922:CKE720922 CTV720922:CUA720922 DDR720922:DDW720922 DNN720922:DNS720922 DXJ720922:DXO720922 EHF720922:EHK720922 ERB720922:ERG720922 FAX720922:FBC720922 FKT720922:FKY720922 FUP720922:FUU720922 GEL720922:GEQ720922 GOH720922:GOM720922 GYD720922:GYI720922 HHZ720922:HIE720922 HRV720922:HSA720922 IBR720922:IBW720922 ILN720922:ILS720922 IVJ720922:IVO720922 JFF720922:JFK720922 JPB720922:JPG720922 JYX720922:JZC720922 KIT720922:KIY720922 KSP720922:KSU720922 LCL720922:LCQ720922 LMH720922:LMM720922 LWD720922:LWI720922 MFZ720922:MGE720922 MPV720922:MQA720922 MZR720922:MZW720922 NJN720922:NJS720922 NTJ720922:NTO720922 ODF720922:ODK720922 ONB720922:ONG720922 OWX720922:OXC720922 PGT720922:PGY720922 PQP720922:PQU720922 QAL720922:QAQ720922 QKH720922:QKM720922 QUD720922:QUI720922 RDZ720922:REE720922 RNV720922:ROA720922 RXR720922:RXW720922 SHN720922:SHS720922 SRJ720922:SRO720922 TBF720922:TBK720922 TLB720922:TLG720922 TUX720922:TVC720922 UET720922:UEY720922 UOP720922:UOU720922 UYL720922:UYQ720922 VIH720922:VIM720922 VSD720922:VSI720922 WBZ720922:WCE720922 WLV720922:WMA720922 WVR720922:WVW720922 J786458:O786458 JF786458:JK786458 TB786458:TG786458 ACX786458:ADC786458 AMT786458:AMY786458 AWP786458:AWU786458 BGL786458:BGQ786458 BQH786458:BQM786458 CAD786458:CAI786458 CJZ786458:CKE786458 CTV786458:CUA786458 DDR786458:DDW786458 DNN786458:DNS786458 DXJ786458:DXO786458 EHF786458:EHK786458 ERB786458:ERG786458 FAX786458:FBC786458 FKT786458:FKY786458 FUP786458:FUU786458 GEL786458:GEQ786458 GOH786458:GOM786458 GYD786458:GYI786458 HHZ786458:HIE786458 HRV786458:HSA786458 IBR786458:IBW786458 ILN786458:ILS786458 IVJ786458:IVO786458 JFF786458:JFK786458 JPB786458:JPG786458 JYX786458:JZC786458 KIT786458:KIY786458 KSP786458:KSU786458 LCL786458:LCQ786458 LMH786458:LMM786458 LWD786458:LWI786458 MFZ786458:MGE786458 MPV786458:MQA786458 MZR786458:MZW786458 NJN786458:NJS786458 NTJ786458:NTO786458 ODF786458:ODK786458 ONB786458:ONG786458 OWX786458:OXC786458 PGT786458:PGY786458 PQP786458:PQU786458 QAL786458:QAQ786458 QKH786458:QKM786458 QUD786458:QUI786458 RDZ786458:REE786458 RNV786458:ROA786458 RXR786458:RXW786458 SHN786458:SHS786458 SRJ786458:SRO786458 TBF786458:TBK786458 TLB786458:TLG786458 TUX786458:TVC786458 UET786458:UEY786458 UOP786458:UOU786458 UYL786458:UYQ786458 VIH786458:VIM786458 VSD786458:VSI786458 WBZ786458:WCE786458 WLV786458:WMA786458 WVR786458:WVW786458 J851994:O851994 JF851994:JK851994 TB851994:TG851994 ACX851994:ADC851994 AMT851994:AMY851994 AWP851994:AWU851994 BGL851994:BGQ851994 BQH851994:BQM851994 CAD851994:CAI851994 CJZ851994:CKE851994 CTV851994:CUA851994 DDR851994:DDW851994 DNN851994:DNS851994 DXJ851994:DXO851994 EHF851994:EHK851994 ERB851994:ERG851994 FAX851994:FBC851994 FKT851994:FKY851994 FUP851994:FUU851994 GEL851994:GEQ851994 GOH851994:GOM851994 GYD851994:GYI851994 HHZ851994:HIE851994 HRV851994:HSA851994 IBR851994:IBW851994 ILN851994:ILS851994 IVJ851994:IVO851994 JFF851994:JFK851994 JPB851994:JPG851994 JYX851994:JZC851994 KIT851994:KIY851994 KSP851994:KSU851994 LCL851994:LCQ851994 LMH851994:LMM851994 LWD851994:LWI851994 MFZ851994:MGE851994 MPV851994:MQA851994 MZR851994:MZW851994 NJN851994:NJS851994 NTJ851994:NTO851994 ODF851994:ODK851994 ONB851994:ONG851994 OWX851994:OXC851994 PGT851994:PGY851994 PQP851994:PQU851994 QAL851994:QAQ851994 QKH851994:QKM851994 QUD851994:QUI851994 RDZ851994:REE851994 RNV851994:ROA851994 RXR851994:RXW851994 SHN851994:SHS851994 SRJ851994:SRO851994 TBF851994:TBK851994 TLB851994:TLG851994 TUX851994:TVC851994 UET851994:UEY851994 UOP851994:UOU851994 UYL851994:UYQ851994 VIH851994:VIM851994 VSD851994:VSI851994 WBZ851994:WCE851994 WLV851994:WMA851994 WVR851994:WVW851994 J917530:O917530 JF917530:JK917530 TB917530:TG917530 ACX917530:ADC917530 AMT917530:AMY917530 AWP917530:AWU917530 BGL917530:BGQ917530 BQH917530:BQM917530 CAD917530:CAI917530 CJZ917530:CKE917530 CTV917530:CUA917530 DDR917530:DDW917530 DNN917530:DNS917530 DXJ917530:DXO917530 EHF917530:EHK917530 ERB917530:ERG917530 FAX917530:FBC917530 FKT917530:FKY917530 FUP917530:FUU917530 GEL917530:GEQ917530 GOH917530:GOM917530 GYD917530:GYI917530 HHZ917530:HIE917530 HRV917530:HSA917530 IBR917530:IBW917530 ILN917530:ILS917530 IVJ917530:IVO917530 JFF917530:JFK917530 JPB917530:JPG917530 JYX917530:JZC917530 KIT917530:KIY917530 KSP917530:KSU917530 LCL917530:LCQ917530 LMH917530:LMM917530 LWD917530:LWI917530 MFZ917530:MGE917530 MPV917530:MQA917530 MZR917530:MZW917530 NJN917530:NJS917530 NTJ917530:NTO917530 ODF917530:ODK917530 ONB917530:ONG917530 OWX917530:OXC917530 PGT917530:PGY917530 PQP917530:PQU917530 QAL917530:QAQ917530 QKH917530:QKM917530 QUD917530:QUI917530 RDZ917530:REE917530 RNV917530:ROA917530 RXR917530:RXW917530 SHN917530:SHS917530 SRJ917530:SRO917530 TBF917530:TBK917530 TLB917530:TLG917530 TUX917530:TVC917530 UET917530:UEY917530 UOP917530:UOU917530 UYL917530:UYQ917530 VIH917530:VIM917530 VSD917530:VSI917530 WBZ917530:WCE917530 WLV917530:WMA917530 WVR917530:WVW917530 J983066:O983066 JF983066:JK983066 TB983066:TG983066 ACX983066:ADC983066 AMT983066:AMY983066 AWP983066:AWU983066 BGL983066:BGQ983066 BQH983066:BQM983066 CAD983066:CAI983066 CJZ983066:CKE983066 CTV983066:CUA983066 DDR983066:DDW983066 DNN983066:DNS983066 DXJ983066:DXO983066 EHF983066:EHK983066 ERB983066:ERG983066 FAX983066:FBC983066 FKT983066:FKY983066 FUP983066:FUU983066 GEL983066:GEQ983066 GOH983066:GOM983066 GYD983066:GYI983066 HHZ983066:HIE983066 HRV983066:HSA983066 IBR983066:IBW983066 ILN983066:ILS983066 IVJ983066:IVO983066 JFF983066:JFK983066 JPB983066:JPG983066 JYX983066:JZC983066 KIT983066:KIY983066 KSP983066:KSU983066 LCL983066:LCQ983066 LMH983066:LMM983066 LWD983066:LWI983066 MFZ983066:MGE983066 MPV983066:MQA983066 MZR983066:MZW983066 NJN983066:NJS983066 NTJ983066:NTO983066 ODF983066:ODK983066 ONB983066:ONG983066 OWX983066:OXC983066 PGT983066:PGY983066 PQP983066:PQU983066 QAL983066:QAQ983066 QKH983066:QKM983066 QUD983066:QUI983066 RDZ983066:REE983066 RNV983066:ROA983066 RXR983066:RXW983066 SHN983066:SHS983066 SRJ983066:SRO983066 TBF983066:TBK983066 TLB983066:TLG983066 TUX983066:TVC983066 UET983066:UEY983066 UOP983066:UOU983066 UYL983066:UYQ983066 VIH983066:VIM983066 VSD983066:VSI983066 WBZ983066:WCE983066 WLV983066:WMA983066 WVR983066:WVW983066 J30:O31 JF30:JK31 TB30:TG31 ACX30:ADC31 AMT30:AMY31 AWP30:AWU31 BGL30:BGQ31 BQH30:BQM31 CAD30:CAI31 CJZ30:CKE31 CTV30:CUA31 DDR30:DDW31 DNN30:DNS31 DXJ30:DXO31 EHF30:EHK31 ERB30:ERG31 FAX30:FBC31 FKT30:FKY31 FUP30:FUU31 GEL30:GEQ31 GOH30:GOM31 GYD30:GYI31 HHZ30:HIE31 HRV30:HSA31 IBR30:IBW31 ILN30:ILS31 IVJ30:IVO31 JFF30:JFK31 JPB30:JPG31 JYX30:JZC31 KIT30:KIY31 KSP30:KSU31 LCL30:LCQ31 LMH30:LMM31 LWD30:LWI31 MFZ30:MGE31 MPV30:MQA31 MZR30:MZW31 NJN30:NJS31 NTJ30:NTO31 ODF30:ODK31 ONB30:ONG31 OWX30:OXC31 PGT30:PGY31 PQP30:PQU31 QAL30:QAQ31 QKH30:QKM31 QUD30:QUI31 RDZ30:REE31 RNV30:ROA31 RXR30:RXW31 SHN30:SHS31 SRJ30:SRO31 TBF30:TBK31 TLB30:TLG31 TUX30:TVC31 UET30:UEY31 UOP30:UOU31 UYL30:UYQ31 VIH30:VIM31 VSD30:VSI31 WBZ30:WCE31 WLV30:WMA31 WVR30:WVW31 J65566:O65567 JF65566:JK65567 TB65566:TG65567 ACX65566:ADC65567 AMT65566:AMY65567 AWP65566:AWU65567 BGL65566:BGQ65567 BQH65566:BQM65567 CAD65566:CAI65567 CJZ65566:CKE65567 CTV65566:CUA65567 DDR65566:DDW65567 DNN65566:DNS65567 DXJ65566:DXO65567 EHF65566:EHK65567 ERB65566:ERG65567 FAX65566:FBC65567 FKT65566:FKY65567 FUP65566:FUU65567 GEL65566:GEQ65567 GOH65566:GOM65567 GYD65566:GYI65567 HHZ65566:HIE65567 HRV65566:HSA65567 IBR65566:IBW65567 ILN65566:ILS65567 IVJ65566:IVO65567 JFF65566:JFK65567 JPB65566:JPG65567 JYX65566:JZC65567 KIT65566:KIY65567 KSP65566:KSU65567 LCL65566:LCQ65567 LMH65566:LMM65567 LWD65566:LWI65567 MFZ65566:MGE65567 MPV65566:MQA65567 MZR65566:MZW65567 NJN65566:NJS65567 NTJ65566:NTO65567 ODF65566:ODK65567 ONB65566:ONG65567 OWX65566:OXC65567 PGT65566:PGY65567 PQP65566:PQU65567 QAL65566:QAQ65567 QKH65566:QKM65567 QUD65566:QUI65567 RDZ65566:REE65567 RNV65566:ROA65567 RXR65566:RXW65567 SHN65566:SHS65567 SRJ65566:SRO65567 TBF65566:TBK65567 TLB65566:TLG65567 TUX65566:TVC65567 UET65566:UEY65567 UOP65566:UOU65567 UYL65566:UYQ65567 VIH65566:VIM65567 VSD65566:VSI65567 WBZ65566:WCE65567 WLV65566:WMA65567 WVR65566:WVW65567 J131102:O131103 JF131102:JK131103 TB131102:TG131103 ACX131102:ADC131103 AMT131102:AMY131103 AWP131102:AWU131103 BGL131102:BGQ131103 BQH131102:BQM131103 CAD131102:CAI131103 CJZ131102:CKE131103 CTV131102:CUA131103 DDR131102:DDW131103 DNN131102:DNS131103 DXJ131102:DXO131103 EHF131102:EHK131103 ERB131102:ERG131103 FAX131102:FBC131103 FKT131102:FKY131103 FUP131102:FUU131103 GEL131102:GEQ131103 GOH131102:GOM131103 GYD131102:GYI131103 HHZ131102:HIE131103 HRV131102:HSA131103 IBR131102:IBW131103 ILN131102:ILS131103 IVJ131102:IVO131103 JFF131102:JFK131103 JPB131102:JPG131103 JYX131102:JZC131103 KIT131102:KIY131103 KSP131102:KSU131103 LCL131102:LCQ131103 LMH131102:LMM131103 LWD131102:LWI131103 MFZ131102:MGE131103 MPV131102:MQA131103 MZR131102:MZW131103 NJN131102:NJS131103 NTJ131102:NTO131103 ODF131102:ODK131103 ONB131102:ONG131103 OWX131102:OXC131103 PGT131102:PGY131103 PQP131102:PQU131103 QAL131102:QAQ131103 QKH131102:QKM131103 QUD131102:QUI131103 RDZ131102:REE131103 RNV131102:ROA131103 RXR131102:RXW131103 SHN131102:SHS131103 SRJ131102:SRO131103 TBF131102:TBK131103 TLB131102:TLG131103 TUX131102:TVC131103 UET131102:UEY131103 UOP131102:UOU131103 UYL131102:UYQ131103 VIH131102:VIM131103 VSD131102:VSI131103 WBZ131102:WCE131103 WLV131102:WMA131103 WVR131102:WVW131103 J196638:O196639 JF196638:JK196639 TB196638:TG196639 ACX196638:ADC196639 AMT196638:AMY196639 AWP196638:AWU196639 BGL196638:BGQ196639 BQH196638:BQM196639 CAD196638:CAI196639 CJZ196638:CKE196639 CTV196638:CUA196639 DDR196638:DDW196639 DNN196638:DNS196639 DXJ196638:DXO196639 EHF196638:EHK196639 ERB196638:ERG196639 FAX196638:FBC196639 FKT196638:FKY196639 FUP196638:FUU196639 GEL196638:GEQ196639 GOH196638:GOM196639 GYD196638:GYI196639 HHZ196638:HIE196639 HRV196638:HSA196639 IBR196638:IBW196639 ILN196638:ILS196639 IVJ196638:IVO196639 JFF196638:JFK196639 JPB196638:JPG196639 JYX196638:JZC196639 KIT196638:KIY196639 KSP196638:KSU196639 LCL196638:LCQ196639 LMH196638:LMM196639 LWD196638:LWI196639 MFZ196638:MGE196639 MPV196638:MQA196639 MZR196638:MZW196639 NJN196638:NJS196639 NTJ196638:NTO196639 ODF196638:ODK196639 ONB196638:ONG196639 OWX196638:OXC196639 PGT196638:PGY196639 PQP196638:PQU196639 QAL196638:QAQ196639 QKH196638:QKM196639 QUD196638:QUI196639 RDZ196638:REE196639 RNV196638:ROA196639 RXR196638:RXW196639 SHN196638:SHS196639 SRJ196638:SRO196639 TBF196638:TBK196639 TLB196638:TLG196639 TUX196638:TVC196639 UET196638:UEY196639 UOP196638:UOU196639 UYL196638:UYQ196639 VIH196638:VIM196639 VSD196638:VSI196639 WBZ196638:WCE196639 WLV196638:WMA196639 WVR196638:WVW196639 J262174:O262175 JF262174:JK262175 TB262174:TG262175 ACX262174:ADC262175 AMT262174:AMY262175 AWP262174:AWU262175 BGL262174:BGQ262175 BQH262174:BQM262175 CAD262174:CAI262175 CJZ262174:CKE262175 CTV262174:CUA262175 DDR262174:DDW262175 DNN262174:DNS262175 DXJ262174:DXO262175 EHF262174:EHK262175 ERB262174:ERG262175 FAX262174:FBC262175 FKT262174:FKY262175 FUP262174:FUU262175 GEL262174:GEQ262175 GOH262174:GOM262175 GYD262174:GYI262175 HHZ262174:HIE262175 HRV262174:HSA262175 IBR262174:IBW262175 ILN262174:ILS262175 IVJ262174:IVO262175 JFF262174:JFK262175 JPB262174:JPG262175 JYX262174:JZC262175 KIT262174:KIY262175 KSP262174:KSU262175 LCL262174:LCQ262175 LMH262174:LMM262175 LWD262174:LWI262175 MFZ262174:MGE262175 MPV262174:MQA262175 MZR262174:MZW262175 NJN262174:NJS262175 NTJ262174:NTO262175 ODF262174:ODK262175 ONB262174:ONG262175 OWX262174:OXC262175 PGT262174:PGY262175 PQP262174:PQU262175 QAL262174:QAQ262175 QKH262174:QKM262175 QUD262174:QUI262175 RDZ262174:REE262175 RNV262174:ROA262175 RXR262174:RXW262175 SHN262174:SHS262175 SRJ262174:SRO262175 TBF262174:TBK262175 TLB262174:TLG262175 TUX262174:TVC262175 UET262174:UEY262175 UOP262174:UOU262175 UYL262174:UYQ262175 VIH262174:VIM262175 VSD262174:VSI262175 WBZ262174:WCE262175 WLV262174:WMA262175 WVR262174:WVW262175 J327710:O327711 JF327710:JK327711 TB327710:TG327711 ACX327710:ADC327711 AMT327710:AMY327711 AWP327710:AWU327711 BGL327710:BGQ327711 BQH327710:BQM327711 CAD327710:CAI327711 CJZ327710:CKE327711 CTV327710:CUA327711 DDR327710:DDW327711 DNN327710:DNS327711 DXJ327710:DXO327711 EHF327710:EHK327711 ERB327710:ERG327711 FAX327710:FBC327711 FKT327710:FKY327711 FUP327710:FUU327711 GEL327710:GEQ327711 GOH327710:GOM327711 GYD327710:GYI327711 HHZ327710:HIE327711 HRV327710:HSA327711 IBR327710:IBW327711 ILN327710:ILS327711 IVJ327710:IVO327711 JFF327710:JFK327711 JPB327710:JPG327711 JYX327710:JZC327711 KIT327710:KIY327711 KSP327710:KSU327711 LCL327710:LCQ327711 LMH327710:LMM327711 LWD327710:LWI327711 MFZ327710:MGE327711 MPV327710:MQA327711 MZR327710:MZW327711 NJN327710:NJS327711 NTJ327710:NTO327711 ODF327710:ODK327711 ONB327710:ONG327711 OWX327710:OXC327711 PGT327710:PGY327711 PQP327710:PQU327711 QAL327710:QAQ327711 QKH327710:QKM327711 QUD327710:QUI327711 RDZ327710:REE327711 RNV327710:ROA327711 RXR327710:RXW327711 SHN327710:SHS327711 SRJ327710:SRO327711 TBF327710:TBK327711 TLB327710:TLG327711 TUX327710:TVC327711 UET327710:UEY327711 UOP327710:UOU327711 UYL327710:UYQ327711 VIH327710:VIM327711 VSD327710:VSI327711 WBZ327710:WCE327711 WLV327710:WMA327711 WVR327710:WVW327711 J393246:O393247 JF393246:JK393247 TB393246:TG393247 ACX393246:ADC393247 AMT393246:AMY393247 AWP393246:AWU393247 BGL393246:BGQ393247 BQH393246:BQM393247 CAD393246:CAI393247 CJZ393246:CKE393247 CTV393246:CUA393247 DDR393246:DDW393247 DNN393246:DNS393247 DXJ393246:DXO393247 EHF393246:EHK393247 ERB393246:ERG393247 FAX393246:FBC393247 FKT393246:FKY393247 FUP393246:FUU393247 GEL393246:GEQ393247 GOH393246:GOM393247 GYD393246:GYI393247 HHZ393246:HIE393247 HRV393246:HSA393247 IBR393246:IBW393247 ILN393246:ILS393247 IVJ393246:IVO393247 JFF393246:JFK393247 JPB393246:JPG393247 JYX393246:JZC393247 KIT393246:KIY393247 KSP393246:KSU393247 LCL393246:LCQ393247 LMH393246:LMM393247 LWD393246:LWI393247 MFZ393246:MGE393247 MPV393246:MQA393247 MZR393246:MZW393247 NJN393246:NJS393247 NTJ393246:NTO393247 ODF393246:ODK393247 ONB393246:ONG393247 OWX393246:OXC393247 PGT393246:PGY393247 PQP393246:PQU393247 QAL393246:QAQ393247 QKH393246:QKM393247 QUD393246:QUI393247 RDZ393246:REE393247 RNV393246:ROA393247 RXR393246:RXW393247 SHN393246:SHS393247 SRJ393246:SRO393247 TBF393246:TBK393247 TLB393246:TLG393247 TUX393246:TVC393247 UET393246:UEY393247 UOP393246:UOU393247 UYL393246:UYQ393247 VIH393246:VIM393247 VSD393246:VSI393247 WBZ393246:WCE393247 WLV393246:WMA393247 WVR393246:WVW393247 J458782:O458783 JF458782:JK458783 TB458782:TG458783 ACX458782:ADC458783 AMT458782:AMY458783 AWP458782:AWU458783 BGL458782:BGQ458783 BQH458782:BQM458783 CAD458782:CAI458783 CJZ458782:CKE458783 CTV458782:CUA458783 DDR458782:DDW458783 DNN458782:DNS458783 DXJ458782:DXO458783 EHF458782:EHK458783 ERB458782:ERG458783 FAX458782:FBC458783 FKT458782:FKY458783 FUP458782:FUU458783 GEL458782:GEQ458783 GOH458782:GOM458783 GYD458782:GYI458783 HHZ458782:HIE458783 HRV458782:HSA458783 IBR458782:IBW458783 ILN458782:ILS458783 IVJ458782:IVO458783 JFF458782:JFK458783 JPB458782:JPG458783 JYX458782:JZC458783 KIT458782:KIY458783 KSP458782:KSU458783 LCL458782:LCQ458783 LMH458782:LMM458783 LWD458782:LWI458783 MFZ458782:MGE458783 MPV458782:MQA458783 MZR458782:MZW458783 NJN458782:NJS458783 NTJ458782:NTO458783 ODF458782:ODK458783 ONB458782:ONG458783 OWX458782:OXC458783 PGT458782:PGY458783 PQP458782:PQU458783 QAL458782:QAQ458783 QKH458782:QKM458783 QUD458782:QUI458783 RDZ458782:REE458783 RNV458782:ROA458783 RXR458782:RXW458783 SHN458782:SHS458783 SRJ458782:SRO458783 TBF458782:TBK458783 TLB458782:TLG458783 TUX458782:TVC458783 UET458782:UEY458783 UOP458782:UOU458783 UYL458782:UYQ458783 VIH458782:VIM458783 VSD458782:VSI458783 WBZ458782:WCE458783 WLV458782:WMA458783 WVR458782:WVW458783 J524318:O524319 JF524318:JK524319 TB524318:TG524319 ACX524318:ADC524319 AMT524318:AMY524319 AWP524318:AWU524319 BGL524318:BGQ524319 BQH524318:BQM524319 CAD524318:CAI524319 CJZ524318:CKE524319 CTV524318:CUA524319 DDR524318:DDW524319 DNN524318:DNS524319 DXJ524318:DXO524319 EHF524318:EHK524319 ERB524318:ERG524319 FAX524318:FBC524319 FKT524318:FKY524319 FUP524318:FUU524319 GEL524318:GEQ524319 GOH524318:GOM524319 GYD524318:GYI524319 HHZ524318:HIE524319 HRV524318:HSA524319 IBR524318:IBW524319 ILN524318:ILS524319 IVJ524318:IVO524319 JFF524318:JFK524319 JPB524318:JPG524319 JYX524318:JZC524319 KIT524318:KIY524319 KSP524318:KSU524319 LCL524318:LCQ524319 LMH524318:LMM524319 LWD524318:LWI524319 MFZ524318:MGE524319 MPV524318:MQA524319 MZR524318:MZW524319 NJN524318:NJS524319 NTJ524318:NTO524319 ODF524318:ODK524319 ONB524318:ONG524319 OWX524318:OXC524319 PGT524318:PGY524319 PQP524318:PQU524319 QAL524318:QAQ524319 QKH524318:QKM524319 QUD524318:QUI524319 RDZ524318:REE524319 RNV524318:ROA524319 RXR524318:RXW524319 SHN524318:SHS524319 SRJ524318:SRO524319 TBF524318:TBK524319 TLB524318:TLG524319 TUX524318:TVC524319 UET524318:UEY524319 UOP524318:UOU524319 UYL524318:UYQ524319 VIH524318:VIM524319 VSD524318:VSI524319 WBZ524318:WCE524319 WLV524318:WMA524319 WVR524318:WVW524319 J589854:O589855 JF589854:JK589855 TB589854:TG589855 ACX589854:ADC589855 AMT589854:AMY589855 AWP589854:AWU589855 BGL589854:BGQ589855 BQH589854:BQM589855 CAD589854:CAI589855 CJZ589854:CKE589855 CTV589854:CUA589855 DDR589854:DDW589855 DNN589854:DNS589855 DXJ589854:DXO589855 EHF589854:EHK589855 ERB589854:ERG589855 FAX589854:FBC589855 FKT589854:FKY589855 FUP589854:FUU589855 GEL589854:GEQ589855 GOH589854:GOM589855 GYD589854:GYI589855 HHZ589854:HIE589855 HRV589854:HSA589855 IBR589854:IBW589855 ILN589854:ILS589855 IVJ589854:IVO589855 JFF589854:JFK589855 JPB589854:JPG589855 JYX589854:JZC589855 KIT589854:KIY589855 KSP589854:KSU589855 LCL589854:LCQ589855 LMH589854:LMM589855 LWD589854:LWI589855 MFZ589854:MGE589855 MPV589854:MQA589855 MZR589854:MZW589855 NJN589854:NJS589855 NTJ589854:NTO589855 ODF589854:ODK589855 ONB589854:ONG589855 OWX589854:OXC589855 PGT589854:PGY589855 PQP589854:PQU589855 QAL589854:QAQ589855 QKH589854:QKM589855 QUD589854:QUI589855 RDZ589854:REE589855 RNV589854:ROA589855 RXR589854:RXW589855 SHN589854:SHS589855 SRJ589854:SRO589855 TBF589854:TBK589855 TLB589854:TLG589855 TUX589854:TVC589855 UET589854:UEY589855 UOP589854:UOU589855 UYL589854:UYQ589855 VIH589854:VIM589855 VSD589854:VSI589855 WBZ589854:WCE589855 WLV589854:WMA589855 WVR589854:WVW589855 J655390:O655391 JF655390:JK655391 TB655390:TG655391 ACX655390:ADC655391 AMT655390:AMY655391 AWP655390:AWU655391 BGL655390:BGQ655391 BQH655390:BQM655391 CAD655390:CAI655391 CJZ655390:CKE655391 CTV655390:CUA655391 DDR655390:DDW655391 DNN655390:DNS655391 DXJ655390:DXO655391 EHF655390:EHK655391 ERB655390:ERG655391 FAX655390:FBC655391 FKT655390:FKY655391 FUP655390:FUU655391 GEL655390:GEQ655391 GOH655390:GOM655391 GYD655390:GYI655391 HHZ655390:HIE655391 HRV655390:HSA655391 IBR655390:IBW655391 ILN655390:ILS655391 IVJ655390:IVO655391 JFF655390:JFK655391 JPB655390:JPG655391 JYX655390:JZC655391 KIT655390:KIY655391 KSP655390:KSU655391 LCL655390:LCQ655391 LMH655390:LMM655391 LWD655390:LWI655391 MFZ655390:MGE655391 MPV655390:MQA655391 MZR655390:MZW655391 NJN655390:NJS655391 NTJ655390:NTO655391 ODF655390:ODK655391 ONB655390:ONG655391 OWX655390:OXC655391 PGT655390:PGY655391 PQP655390:PQU655391 QAL655390:QAQ655391 QKH655390:QKM655391 QUD655390:QUI655391 RDZ655390:REE655391 RNV655390:ROA655391 RXR655390:RXW655391 SHN655390:SHS655391 SRJ655390:SRO655391 TBF655390:TBK655391 TLB655390:TLG655391 TUX655390:TVC655391 UET655390:UEY655391 UOP655390:UOU655391 UYL655390:UYQ655391 VIH655390:VIM655391 VSD655390:VSI655391 WBZ655390:WCE655391 WLV655390:WMA655391 WVR655390:WVW655391 J720926:O720927 JF720926:JK720927 TB720926:TG720927 ACX720926:ADC720927 AMT720926:AMY720927 AWP720926:AWU720927 BGL720926:BGQ720927 BQH720926:BQM720927 CAD720926:CAI720927 CJZ720926:CKE720927 CTV720926:CUA720927 DDR720926:DDW720927 DNN720926:DNS720927 DXJ720926:DXO720927 EHF720926:EHK720927 ERB720926:ERG720927 FAX720926:FBC720927 FKT720926:FKY720927 FUP720926:FUU720927 GEL720926:GEQ720927 GOH720926:GOM720927 GYD720926:GYI720927 HHZ720926:HIE720927 HRV720926:HSA720927 IBR720926:IBW720927 ILN720926:ILS720927 IVJ720926:IVO720927 JFF720926:JFK720927 JPB720926:JPG720927 JYX720926:JZC720927 KIT720926:KIY720927 KSP720926:KSU720927 LCL720926:LCQ720927 LMH720926:LMM720927 LWD720926:LWI720927 MFZ720926:MGE720927 MPV720926:MQA720927 MZR720926:MZW720927 NJN720926:NJS720927 NTJ720926:NTO720927 ODF720926:ODK720927 ONB720926:ONG720927 OWX720926:OXC720927 PGT720926:PGY720927 PQP720926:PQU720927 QAL720926:QAQ720927 QKH720926:QKM720927 QUD720926:QUI720927 RDZ720926:REE720927 RNV720926:ROA720927 RXR720926:RXW720927 SHN720926:SHS720927 SRJ720926:SRO720927 TBF720926:TBK720927 TLB720926:TLG720927 TUX720926:TVC720927 UET720926:UEY720927 UOP720926:UOU720927 UYL720926:UYQ720927 VIH720926:VIM720927 VSD720926:VSI720927 WBZ720926:WCE720927 WLV720926:WMA720927 WVR720926:WVW720927 J786462:O786463 JF786462:JK786463 TB786462:TG786463 ACX786462:ADC786463 AMT786462:AMY786463 AWP786462:AWU786463 BGL786462:BGQ786463 BQH786462:BQM786463 CAD786462:CAI786463 CJZ786462:CKE786463 CTV786462:CUA786463 DDR786462:DDW786463 DNN786462:DNS786463 DXJ786462:DXO786463 EHF786462:EHK786463 ERB786462:ERG786463 FAX786462:FBC786463 FKT786462:FKY786463 FUP786462:FUU786463 GEL786462:GEQ786463 GOH786462:GOM786463 GYD786462:GYI786463 HHZ786462:HIE786463 HRV786462:HSA786463 IBR786462:IBW786463 ILN786462:ILS786463 IVJ786462:IVO786463 JFF786462:JFK786463 JPB786462:JPG786463 JYX786462:JZC786463 KIT786462:KIY786463 KSP786462:KSU786463 LCL786462:LCQ786463 LMH786462:LMM786463 LWD786462:LWI786463 MFZ786462:MGE786463 MPV786462:MQA786463 MZR786462:MZW786463 NJN786462:NJS786463 NTJ786462:NTO786463 ODF786462:ODK786463 ONB786462:ONG786463 OWX786462:OXC786463 PGT786462:PGY786463 PQP786462:PQU786463 QAL786462:QAQ786463 QKH786462:QKM786463 QUD786462:QUI786463 RDZ786462:REE786463 RNV786462:ROA786463 RXR786462:RXW786463 SHN786462:SHS786463 SRJ786462:SRO786463 TBF786462:TBK786463 TLB786462:TLG786463 TUX786462:TVC786463 UET786462:UEY786463 UOP786462:UOU786463 UYL786462:UYQ786463 VIH786462:VIM786463 VSD786462:VSI786463 WBZ786462:WCE786463 WLV786462:WMA786463 WVR786462:WVW786463 J851998:O851999 JF851998:JK851999 TB851998:TG851999 ACX851998:ADC851999 AMT851998:AMY851999 AWP851998:AWU851999 BGL851998:BGQ851999 BQH851998:BQM851999 CAD851998:CAI851999 CJZ851998:CKE851999 CTV851998:CUA851999 DDR851998:DDW851999 DNN851998:DNS851999 DXJ851998:DXO851999 EHF851998:EHK851999 ERB851998:ERG851999 FAX851998:FBC851999 FKT851998:FKY851999 FUP851998:FUU851999 GEL851998:GEQ851999 GOH851998:GOM851999 GYD851998:GYI851999 HHZ851998:HIE851999 HRV851998:HSA851999 IBR851998:IBW851999 ILN851998:ILS851999 IVJ851998:IVO851999 JFF851998:JFK851999 JPB851998:JPG851999 JYX851998:JZC851999 KIT851998:KIY851999 KSP851998:KSU851999 LCL851998:LCQ851999 LMH851998:LMM851999 LWD851998:LWI851999 MFZ851998:MGE851999 MPV851998:MQA851999 MZR851998:MZW851999 NJN851998:NJS851999 NTJ851998:NTO851999 ODF851998:ODK851999 ONB851998:ONG851999 OWX851998:OXC851999 PGT851998:PGY851999 PQP851998:PQU851999 QAL851998:QAQ851999 QKH851998:QKM851999 QUD851998:QUI851999 RDZ851998:REE851999 RNV851998:ROA851999 RXR851998:RXW851999 SHN851998:SHS851999 SRJ851998:SRO851999 TBF851998:TBK851999 TLB851998:TLG851999 TUX851998:TVC851999 UET851998:UEY851999 UOP851998:UOU851999 UYL851998:UYQ851999 VIH851998:VIM851999 VSD851998:VSI851999 WBZ851998:WCE851999 WLV851998:WMA851999 WVR851998:WVW851999 J917534:O917535 JF917534:JK917535 TB917534:TG917535 ACX917534:ADC917535 AMT917534:AMY917535 AWP917534:AWU917535 BGL917534:BGQ917535 BQH917534:BQM917535 CAD917534:CAI917535 CJZ917534:CKE917535 CTV917534:CUA917535 DDR917534:DDW917535 DNN917534:DNS917535 DXJ917534:DXO917535 EHF917534:EHK917535 ERB917534:ERG917535 FAX917534:FBC917535 FKT917534:FKY917535 FUP917534:FUU917535 GEL917534:GEQ917535 GOH917534:GOM917535 GYD917534:GYI917535 HHZ917534:HIE917535 HRV917534:HSA917535 IBR917534:IBW917535 ILN917534:ILS917535 IVJ917534:IVO917535 JFF917534:JFK917535 JPB917534:JPG917535 JYX917534:JZC917535 KIT917534:KIY917535 KSP917534:KSU917535 LCL917534:LCQ917535 LMH917534:LMM917535 LWD917534:LWI917535 MFZ917534:MGE917535 MPV917534:MQA917535 MZR917534:MZW917535 NJN917534:NJS917535 NTJ917534:NTO917535 ODF917534:ODK917535 ONB917534:ONG917535 OWX917534:OXC917535 PGT917534:PGY917535 PQP917534:PQU917535 QAL917534:QAQ917535 QKH917534:QKM917535 QUD917534:QUI917535 RDZ917534:REE917535 RNV917534:ROA917535 RXR917534:RXW917535 SHN917534:SHS917535 SRJ917534:SRO917535 TBF917534:TBK917535 TLB917534:TLG917535 TUX917534:TVC917535 UET917534:UEY917535 UOP917534:UOU917535 UYL917534:UYQ917535 VIH917534:VIM917535 VSD917534:VSI917535 WBZ917534:WCE917535 WLV917534:WMA917535 WVR917534:WVW917535 J983070:O983071 JF983070:JK983071 TB983070:TG983071 ACX983070:ADC983071 AMT983070:AMY983071 AWP983070:AWU983071 BGL983070:BGQ983071 BQH983070:BQM983071 CAD983070:CAI983071 CJZ983070:CKE983071 CTV983070:CUA983071 DDR983070:DDW983071 DNN983070:DNS983071 DXJ983070:DXO983071 EHF983070:EHK983071 ERB983070:ERG983071 FAX983070:FBC983071 FKT983070:FKY983071 FUP983070:FUU983071 GEL983070:GEQ983071 GOH983070:GOM983071 GYD983070:GYI983071 HHZ983070:HIE983071 HRV983070:HSA983071 IBR983070:IBW983071 ILN983070:ILS983071 IVJ983070:IVO983071 JFF983070:JFK983071 JPB983070:JPG983071 JYX983070:JZC983071 KIT983070:KIY983071 KSP983070:KSU983071 LCL983070:LCQ983071 LMH983070:LMM983071 LWD983070:LWI983071 MFZ983070:MGE983071 MPV983070:MQA983071 MZR983070:MZW983071 NJN983070:NJS983071 NTJ983070:NTO983071 ODF983070:ODK983071 ONB983070:ONG983071 OWX983070:OXC983071 PGT983070:PGY983071 PQP983070:PQU983071 QAL983070:QAQ983071 QKH983070:QKM983071 QUD983070:QUI983071 RDZ983070:REE983071 RNV983070:ROA983071 RXR983070:RXW983071 SHN983070:SHS983071 SRJ983070:SRO983071 TBF983070:TBK983071 TLB983070:TLG983071 TUX983070:TVC983071 UET983070:UEY983071 UOP983070:UOU983071 UYL983070:UYQ983071 VIH983070:VIM983071 VSD983070:VSI983071 WBZ983070:WCE983071 WLV983070:WMA983071 WVR983070:WVW983071">
      <formula1>$S$26:$S$31</formula1>
    </dataValidation>
    <dataValidation type="list" allowBlank="1" showInputMessage="1" showErrorMessage="1" sqref="WVR983075:WVW983075 JF35:JK35 TB35:TG35 ACX35:ADC35 AMT35:AMY35 AWP35:AWU35 BGL35:BGQ35 BQH35:BQM35 CAD35:CAI35 CJZ35:CKE35 CTV35:CUA35 DDR35:DDW35 DNN35:DNS35 DXJ35:DXO35 EHF35:EHK35 ERB35:ERG35 FAX35:FBC35 FKT35:FKY35 FUP35:FUU35 GEL35:GEQ35 GOH35:GOM35 GYD35:GYI35 HHZ35:HIE35 HRV35:HSA35 IBR35:IBW35 ILN35:ILS35 IVJ35:IVO35 JFF35:JFK35 JPB35:JPG35 JYX35:JZC35 KIT35:KIY35 KSP35:KSU35 LCL35:LCQ35 LMH35:LMM35 LWD35:LWI35 MFZ35:MGE35 MPV35:MQA35 MZR35:MZW35 NJN35:NJS35 NTJ35:NTO35 ODF35:ODK35 ONB35:ONG35 OWX35:OXC35 PGT35:PGY35 PQP35:PQU35 QAL35:QAQ35 QKH35:QKM35 QUD35:QUI35 RDZ35:REE35 RNV35:ROA35 RXR35:RXW35 SHN35:SHS35 SRJ35:SRO35 TBF35:TBK35 TLB35:TLG35 TUX35:TVC35 UET35:UEY35 UOP35:UOU35 UYL35:UYQ35 VIH35:VIM35 VSD35:VSI35 WBZ35:WCE35 WLV35:WMA35 WVR35:WVW35 J65571:O65571 JF65571:JK65571 TB65571:TG65571 ACX65571:ADC65571 AMT65571:AMY65571 AWP65571:AWU65571 BGL65571:BGQ65571 BQH65571:BQM65571 CAD65571:CAI65571 CJZ65571:CKE65571 CTV65571:CUA65571 DDR65571:DDW65571 DNN65571:DNS65571 DXJ65571:DXO65571 EHF65571:EHK65571 ERB65571:ERG65571 FAX65571:FBC65571 FKT65571:FKY65571 FUP65571:FUU65571 GEL65571:GEQ65571 GOH65571:GOM65571 GYD65571:GYI65571 HHZ65571:HIE65571 HRV65571:HSA65571 IBR65571:IBW65571 ILN65571:ILS65571 IVJ65571:IVO65571 JFF65571:JFK65571 JPB65571:JPG65571 JYX65571:JZC65571 KIT65571:KIY65571 KSP65571:KSU65571 LCL65571:LCQ65571 LMH65571:LMM65571 LWD65571:LWI65571 MFZ65571:MGE65571 MPV65571:MQA65571 MZR65571:MZW65571 NJN65571:NJS65571 NTJ65571:NTO65571 ODF65571:ODK65571 ONB65571:ONG65571 OWX65571:OXC65571 PGT65571:PGY65571 PQP65571:PQU65571 QAL65571:QAQ65571 QKH65571:QKM65571 QUD65571:QUI65571 RDZ65571:REE65571 RNV65571:ROA65571 RXR65571:RXW65571 SHN65571:SHS65571 SRJ65571:SRO65571 TBF65571:TBK65571 TLB65571:TLG65571 TUX65571:TVC65571 UET65571:UEY65571 UOP65571:UOU65571 UYL65571:UYQ65571 VIH65571:VIM65571 VSD65571:VSI65571 WBZ65571:WCE65571 WLV65571:WMA65571 WVR65571:WVW65571 J131107:O131107 JF131107:JK131107 TB131107:TG131107 ACX131107:ADC131107 AMT131107:AMY131107 AWP131107:AWU131107 BGL131107:BGQ131107 BQH131107:BQM131107 CAD131107:CAI131107 CJZ131107:CKE131107 CTV131107:CUA131107 DDR131107:DDW131107 DNN131107:DNS131107 DXJ131107:DXO131107 EHF131107:EHK131107 ERB131107:ERG131107 FAX131107:FBC131107 FKT131107:FKY131107 FUP131107:FUU131107 GEL131107:GEQ131107 GOH131107:GOM131107 GYD131107:GYI131107 HHZ131107:HIE131107 HRV131107:HSA131107 IBR131107:IBW131107 ILN131107:ILS131107 IVJ131107:IVO131107 JFF131107:JFK131107 JPB131107:JPG131107 JYX131107:JZC131107 KIT131107:KIY131107 KSP131107:KSU131107 LCL131107:LCQ131107 LMH131107:LMM131107 LWD131107:LWI131107 MFZ131107:MGE131107 MPV131107:MQA131107 MZR131107:MZW131107 NJN131107:NJS131107 NTJ131107:NTO131107 ODF131107:ODK131107 ONB131107:ONG131107 OWX131107:OXC131107 PGT131107:PGY131107 PQP131107:PQU131107 QAL131107:QAQ131107 QKH131107:QKM131107 QUD131107:QUI131107 RDZ131107:REE131107 RNV131107:ROA131107 RXR131107:RXW131107 SHN131107:SHS131107 SRJ131107:SRO131107 TBF131107:TBK131107 TLB131107:TLG131107 TUX131107:TVC131107 UET131107:UEY131107 UOP131107:UOU131107 UYL131107:UYQ131107 VIH131107:VIM131107 VSD131107:VSI131107 WBZ131107:WCE131107 WLV131107:WMA131107 WVR131107:WVW131107 J196643:O196643 JF196643:JK196643 TB196643:TG196643 ACX196643:ADC196643 AMT196643:AMY196643 AWP196643:AWU196643 BGL196643:BGQ196643 BQH196643:BQM196643 CAD196643:CAI196643 CJZ196643:CKE196643 CTV196643:CUA196643 DDR196643:DDW196643 DNN196643:DNS196643 DXJ196643:DXO196643 EHF196643:EHK196643 ERB196643:ERG196643 FAX196643:FBC196643 FKT196643:FKY196643 FUP196643:FUU196643 GEL196643:GEQ196643 GOH196643:GOM196643 GYD196643:GYI196643 HHZ196643:HIE196643 HRV196643:HSA196643 IBR196643:IBW196643 ILN196643:ILS196643 IVJ196643:IVO196643 JFF196643:JFK196643 JPB196643:JPG196643 JYX196643:JZC196643 KIT196643:KIY196643 KSP196643:KSU196643 LCL196643:LCQ196643 LMH196643:LMM196643 LWD196643:LWI196643 MFZ196643:MGE196643 MPV196643:MQA196643 MZR196643:MZW196643 NJN196643:NJS196643 NTJ196643:NTO196643 ODF196643:ODK196643 ONB196643:ONG196643 OWX196643:OXC196643 PGT196643:PGY196643 PQP196643:PQU196643 QAL196643:QAQ196643 QKH196643:QKM196643 QUD196643:QUI196643 RDZ196643:REE196643 RNV196643:ROA196643 RXR196643:RXW196643 SHN196643:SHS196643 SRJ196643:SRO196643 TBF196643:TBK196643 TLB196643:TLG196643 TUX196643:TVC196643 UET196643:UEY196643 UOP196643:UOU196643 UYL196643:UYQ196643 VIH196643:VIM196643 VSD196643:VSI196643 WBZ196643:WCE196643 WLV196643:WMA196643 WVR196643:WVW196643 J262179:O262179 JF262179:JK262179 TB262179:TG262179 ACX262179:ADC262179 AMT262179:AMY262179 AWP262179:AWU262179 BGL262179:BGQ262179 BQH262179:BQM262179 CAD262179:CAI262179 CJZ262179:CKE262179 CTV262179:CUA262179 DDR262179:DDW262179 DNN262179:DNS262179 DXJ262179:DXO262179 EHF262179:EHK262179 ERB262179:ERG262179 FAX262179:FBC262179 FKT262179:FKY262179 FUP262179:FUU262179 GEL262179:GEQ262179 GOH262179:GOM262179 GYD262179:GYI262179 HHZ262179:HIE262179 HRV262179:HSA262179 IBR262179:IBW262179 ILN262179:ILS262179 IVJ262179:IVO262179 JFF262179:JFK262179 JPB262179:JPG262179 JYX262179:JZC262179 KIT262179:KIY262179 KSP262179:KSU262179 LCL262179:LCQ262179 LMH262179:LMM262179 LWD262179:LWI262179 MFZ262179:MGE262179 MPV262179:MQA262179 MZR262179:MZW262179 NJN262179:NJS262179 NTJ262179:NTO262179 ODF262179:ODK262179 ONB262179:ONG262179 OWX262179:OXC262179 PGT262179:PGY262179 PQP262179:PQU262179 QAL262179:QAQ262179 QKH262179:QKM262179 QUD262179:QUI262179 RDZ262179:REE262179 RNV262179:ROA262179 RXR262179:RXW262179 SHN262179:SHS262179 SRJ262179:SRO262179 TBF262179:TBK262179 TLB262179:TLG262179 TUX262179:TVC262179 UET262179:UEY262179 UOP262179:UOU262179 UYL262179:UYQ262179 VIH262179:VIM262179 VSD262179:VSI262179 WBZ262179:WCE262179 WLV262179:WMA262179 WVR262179:WVW262179 J327715:O327715 JF327715:JK327715 TB327715:TG327715 ACX327715:ADC327715 AMT327715:AMY327715 AWP327715:AWU327715 BGL327715:BGQ327715 BQH327715:BQM327715 CAD327715:CAI327715 CJZ327715:CKE327715 CTV327715:CUA327715 DDR327715:DDW327715 DNN327715:DNS327715 DXJ327715:DXO327715 EHF327715:EHK327715 ERB327715:ERG327715 FAX327715:FBC327715 FKT327715:FKY327715 FUP327715:FUU327715 GEL327715:GEQ327715 GOH327715:GOM327715 GYD327715:GYI327715 HHZ327715:HIE327715 HRV327715:HSA327715 IBR327715:IBW327715 ILN327715:ILS327715 IVJ327715:IVO327715 JFF327715:JFK327715 JPB327715:JPG327715 JYX327715:JZC327715 KIT327715:KIY327715 KSP327715:KSU327715 LCL327715:LCQ327715 LMH327715:LMM327715 LWD327715:LWI327715 MFZ327715:MGE327715 MPV327715:MQA327715 MZR327715:MZW327715 NJN327715:NJS327715 NTJ327715:NTO327715 ODF327715:ODK327715 ONB327715:ONG327715 OWX327715:OXC327715 PGT327715:PGY327715 PQP327715:PQU327715 QAL327715:QAQ327715 QKH327715:QKM327715 QUD327715:QUI327715 RDZ327715:REE327715 RNV327715:ROA327715 RXR327715:RXW327715 SHN327715:SHS327715 SRJ327715:SRO327715 TBF327715:TBK327715 TLB327715:TLG327715 TUX327715:TVC327715 UET327715:UEY327715 UOP327715:UOU327715 UYL327715:UYQ327715 VIH327715:VIM327715 VSD327715:VSI327715 WBZ327715:WCE327715 WLV327715:WMA327715 WVR327715:WVW327715 J393251:O393251 JF393251:JK393251 TB393251:TG393251 ACX393251:ADC393251 AMT393251:AMY393251 AWP393251:AWU393251 BGL393251:BGQ393251 BQH393251:BQM393251 CAD393251:CAI393251 CJZ393251:CKE393251 CTV393251:CUA393251 DDR393251:DDW393251 DNN393251:DNS393251 DXJ393251:DXO393251 EHF393251:EHK393251 ERB393251:ERG393251 FAX393251:FBC393251 FKT393251:FKY393251 FUP393251:FUU393251 GEL393251:GEQ393251 GOH393251:GOM393251 GYD393251:GYI393251 HHZ393251:HIE393251 HRV393251:HSA393251 IBR393251:IBW393251 ILN393251:ILS393251 IVJ393251:IVO393251 JFF393251:JFK393251 JPB393251:JPG393251 JYX393251:JZC393251 KIT393251:KIY393251 KSP393251:KSU393251 LCL393251:LCQ393251 LMH393251:LMM393251 LWD393251:LWI393251 MFZ393251:MGE393251 MPV393251:MQA393251 MZR393251:MZW393251 NJN393251:NJS393251 NTJ393251:NTO393251 ODF393251:ODK393251 ONB393251:ONG393251 OWX393251:OXC393251 PGT393251:PGY393251 PQP393251:PQU393251 QAL393251:QAQ393251 QKH393251:QKM393251 QUD393251:QUI393251 RDZ393251:REE393251 RNV393251:ROA393251 RXR393251:RXW393251 SHN393251:SHS393251 SRJ393251:SRO393251 TBF393251:TBK393251 TLB393251:TLG393251 TUX393251:TVC393251 UET393251:UEY393251 UOP393251:UOU393251 UYL393251:UYQ393251 VIH393251:VIM393251 VSD393251:VSI393251 WBZ393251:WCE393251 WLV393251:WMA393251 WVR393251:WVW393251 J458787:O458787 JF458787:JK458787 TB458787:TG458787 ACX458787:ADC458787 AMT458787:AMY458787 AWP458787:AWU458787 BGL458787:BGQ458787 BQH458787:BQM458787 CAD458787:CAI458787 CJZ458787:CKE458787 CTV458787:CUA458787 DDR458787:DDW458787 DNN458787:DNS458787 DXJ458787:DXO458787 EHF458787:EHK458787 ERB458787:ERG458787 FAX458787:FBC458787 FKT458787:FKY458787 FUP458787:FUU458787 GEL458787:GEQ458787 GOH458787:GOM458787 GYD458787:GYI458787 HHZ458787:HIE458787 HRV458787:HSA458787 IBR458787:IBW458787 ILN458787:ILS458787 IVJ458787:IVO458787 JFF458787:JFK458787 JPB458787:JPG458787 JYX458787:JZC458787 KIT458787:KIY458787 KSP458787:KSU458787 LCL458787:LCQ458787 LMH458787:LMM458787 LWD458787:LWI458787 MFZ458787:MGE458787 MPV458787:MQA458787 MZR458787:MZW458787 NJN458787:NJS458787 NTJ458787:NTO458787 ODF458787:ODK458787 ONB458787:ONG458787 OWX458787:OXC458787 PGT458787:PGY458787 PQP458787:PQU458787 QAL458787:QAQ458787 QKH458787:QKM458787 QUD458787:QUI458787 RDZ458787:REE458787 RNV458787:ROA458787 RXR458787:RXW458787 SHN458787:SHS458787 SRJ458787:SRO458787 TBF458787:TBK458787 TLB458787:TLG458787 TUX458787:TVC458787 UET458787:UEY458787 UOP458787:UOU458787 UYL458787:UYQ458787 VIH458787:VIM458787 VSD458787:VSI458787 WBZ458787:WCE458787 WLV458787:WMA458787 WVR458787:WVW458787 J524323:O524323 JF524323:JK524323 TB524323:TG524323 ACX524323:ADC524323 AMT524323:AMY524323 AWP524323:AWU524323 BGL524323:BGQ524323 BQH524323:BQM524323 CAD524323:CAI524323 CJZ524323:CKE524323 CTV524323:CUA524323 DDR524323:DDW524323 DNN524323:DNS524323 DXJ524323:DXO524323 EHF524323:EHK524323 ERB524323:ERG524323 FAX524323:FBC524323 FKT524323:FKY524323 FUP524323:FUU524323 GEL524323:GEQ524323 GOH524323:GOM524323 GYD524323:GYI524323 HHZ524323:HIE524323 HRV524323:HSA524323 IBR524323:IBW524323 ILN524323:ILS524323 IVJ524323:IVO524323 JFF524323:JFK524323 JPB524323:JPG524323 JYX524323:JZC524323 KIT524323:KIY524323 KSP524323:KSU524323 LCL524323:LCQ524323 LMH524323:LMM524323 LWD524323:LWI524323 MFZ524323:MGE524323 MPV524323:MQA524323 MZR524323:MZW524323 NJN524323:NJS524323 NTJ524323:NTO524323 ODF524323:ODK524323 ONB524323:ONG524323 OWX524323:OXC524323 PGT524323:PGY524323 PQP524323:PQU524323 QAL524323:QAQ524323 QKH524323:QKM524323 QUD524323:QUI524323 RDZ524323:REE524323 RNV524323:ROA524323 RXR524323:RXW524323 SHN524323:SHS524323 SRJ524323:SRO524323 TBF524323:TBK524323 TLB524323:TLG524323 TUX524323:TVC524323 UET524323:UEY524323 UOP524323:UOU524323 UYL524323:UYQ524323 VIH524323:VIM524323 VSD524323:VSI524323 WBZ524323:WCE524323 WLV524323:WMA524323 WVR524323:WVW524323 J589859:O589859 JF589859:JK589859 TB589859:TG589859 ACX589859:ADC589859 AMT589859:AMY589859 AWP589859:AWU589859 BGL589859:BGQ589859 BQH589859:BQM589859 CAD589859:CAI589859 CJZ589859:CKE589859 CTV589859:CUA589859 DDR589859:DDW589859 DNN589859:DNS589859 DXJ589859:DXO589859 EHF589859:EHK589859 ERB589859:ERG589859 FAX589859:FBC589859 FKT589859:FKY589859 FUP589859:FUU589859 GEL589859:GEQ589859 GOH589859:GOM589859 GYD589859:GYI589859 HHZ589859:HIE589859 HRV589859:HSA589859 IBR589859:IBW589859 ILN589859:ILS589859 IVJ589859:IVO589859 JFF589859:JFK589859 JPB589859:JPG589859 JYX589859:JZC589859 KIT589859:KIY589859 KSP589859:KSU589859 LCL589859:LCQ589859 LMH589859:LMM589859 LWD589859:LWI589859 MFZ589859:MGE589859 MPV589859:MQA589859 MZR589859:MZW589859 NJN589859:NJS589859 NTJ589859:NTO589859 ODF589859:ODK589859 ONB589859:ONG589859 OWX589859:OXC589859 PGT589859:PGY589859 PQP589859:PQU589859 QAL589859:QAQ589859 QKH589859:QKM589859 QUD589859:QUI589859 RDZ589859:REE589859 RNV589859:ROA589859 RXR589859:RXW589859 SHN589859:SHS589859 SRJ589859:SRO589859 TBF589859:TBK589859 TLB589859:TLG589859 TUX589859:TVC589859 UET589859:UEY589859 UOP589859:UOU589859 UYL589859:UYQ589859 VIH589859:VIM589859 VSD589859:VSI589859 WBZ589859:WCE589859 WLV589859:WMA589859 WVR589859:WVW589859 J655395:O655395 JF655395:JK655395 TB655395:TG655395 ACX655395:ADC655395 AMT655395:AMY655395 AWP655395:AWU655395 BGL655395:BGQ655395 BQH655395:BQM655395 CAD655395:CAI655395 CJZ655395:CKE655395 CTV655395:CUA655395 DDR655395:DDW655395 DNN655395:DNS655395 DXJ655395:DXO655395 EHF655395:EHK655395 ERB655395:ERG655395 FAX655395:FBC655395 FKT655395:FKY655395 FUP655395:FUU655395 GEL655395:GEQ655395 GOH655395:GOM655395 GYD655395:GYI655395 HHZ655395:HIE655395 HRV655395:HSA655395 IBR655395:IBW655395 ILN655395:ILS655395 IVJ655395:IVO655395 JFF655395:JFK655395 JPB655395:JPG655395 JYX655395:JZC655395 KIT655395:KIY655395 KSP655395:KSU655395 LCL655395:LCQ655395 LMH655395:LMM655395 LWD655395:LWI655395 MFZ655395:MGE655395 MPV655395:MQA655395 MZR655395:MZW655395 NJN655395:NJS655395 NTJ655395:NTO655395 ODF655395:ODK655395 ONB655395:ONG655395 OWX655395:OXC655395 PGT655395:PGY655395 PQP655395:PQU655395 QAL655395:QAQ655395 QKH655395:QKM655395 QUD655395:QUI655395 RDZ655395:REE655395 RNV655395:ROA655395 RXR655395:RXW655395 SHN655395:SHS655395 SRJ655395:SRO655395 TBF655395:TBK655395 TLB655395:TLG655395 TUX655395:TVC655395 UET655395:UEY655395 UOP655395:UOU655395 UYL655395:UYQ655395 VIH655395:VIM655395 VSD655395:VSI655395 WBZ655395:WCE655395 WLV655395:WMA655395 WVR655395:WVW655395 J720931:O720931 JF720931:JK720931 TB720931:TG720931 ACX720931:ADC720931 AMT720931:AMY720931 AWP720931:AWU720931 BGL720931:BGQ720931 BQH720931:BQM720931 CAD720931:CAI720931 CJZ720931:CKE720931 CTV720931:CUA720931 DDR720931:DDW720931 DNN720931:DNS720931 DXJ720931:DXO720931 EHF720931:EHK720931 ERB720931:ERG720931 FAX720931:FBC720931 FKT720931:FKY720931 FUP720931:FUU720931 GEL720931:GEQ720931 GOH720931:GOM720931 GYD720931:GYI720931 HHZ720931:HIE720931 HRV720931:HSA720931 IBR720931:IBW720931 ILN720931:ILS720931 IVJ720931:IVO720931 JFF720931:JFK720931 JPB720931:JPG720931 JYX720931:JZC720931 KIT720931:KIY720931 KSP720931:KSU720931 LCL720931:LCQ720931 LMH720931:LMM720931 LWD720931:LWI720931 MFZ720931:MGE720931 MPV720931:MQA720931 MZR720931:MZW720931 NJN720931:NJS720931 NTJ720931:NTO720931 ODF720931:ODK720931 ONB720931:ONG720931 OWX720931:OXC720931 PGT720931:PGY720931 PQP720931:PQU720931 QAL720931:QAQ720931 QKH720931:QKM720931 QUD720931:QUI720931 RDZ720931:REE720931 RNV720931:ROA720931 RXR720931:RXW720931 SHN720931:SHS720931 SRJ720931:SRO720931 TBF720931:TBK720931 TLB720931:TLG720931 TUX720931:TVC720931 UET720931:UEY720931 UOP720931:UOU720931 UYL720931:UYQ720931 VIH720931:VIM720931 VSD720931:VSI720931 WBZ720931:WCE720931 WLV720931:WMA720931 WVR720931:WVW720931 J786467:O786467 JF786467:JK786467 TB786467:TG786467 ACX786467:ADC786467 AMT786467:AMY786467 AWP786467:AWU786467 BGL786467:BGQ786467 BQH786467:BQM786467 CAD786467:CAI786467 CJZ786467:CKE786467 CTV786467:CUA786467 DDR786467:DDW786467 DNN786467:DNS786467 DXJ786467:DXO786467 EHF786467:EHK786467 ERB786467:ERG786467 FAX786467:FBC786467 FKT786467:FKY786467 FUP786467:FUU786467 GEL786467:GEQ786467 GOH786467:GOM786467 GYD786467:GYI786467 HHZ786467:HIE786467 HRV786467:HSA786467 IBR786467:IBW786467 ILN786467:ILS786467 IVJ786467:IVO786467 JFF786467:JFK786467 JPB786467:JPG786467 JYX786467:JZC786467 KIT786467:KIY786467 KSP786467:KSU786467 LCL786467:LCQ786467 LMH786467:LMM786467 LWD786467:LWI786467 MFZ786467:MGE786467 MPV786467:MQA786467 MZR786467:MZW786467 NJN786467:NJS786467 NTJ786467:NTO786467 ODF786467:ODK786467 ONB786467:ONG786467 OWX786467:OXC786467 PGT786467:PGY786467 PQP786467:PQU786467 QAL786467:QAQ786467 QKH786467:QKM786467 QUD786467:QUI786467 RDZ786467:REE786467 RNV786467:ROA786467 RXR786467:RXW786467 SHN786467:SHS786467 SRJ786467:SRO786467 TBF786467:TBK786467 TLB786467:TLG786467 TUX786467:TVC786467 UET786467:UEY786467 UOP786467:UOU786467 UYL786467:UYQ786467 VIH786467:VIM786467 VSD786467:VSI786467 WBZ786467:WCE786467 WLV786467:WMA786467 WVR786467:WVW786467 J852003:O852003 JF852003:JK852003 TB852003:TG852003 ACX852003:ADC852003 AMT852003:AMY852003 AWP852003:AWU852003 BGL852003:BGQ852003 BQH852003:BQM852003 CAD852003:CAI852003 CJZ852003:CKE852003 CTV852003:CUA852003 DDR852003:DDW852003 DNN852003:DNS852003 DXJ852003:DXO852003 EHF852003:EHK852003 ERB852003:ERG852003 FAX852003:FBC852003 FKT852003:FKY852003 FUP852003:FUU852003 GEL852003:GEQ852003 GOH852003:GOM852003 GYD852003:GYI852003 HHZ852003:HIE852003 HRV852003:HSA852003 IBR852003:IBW852003 ILN852003:ILS852003 IVJ852003:IVO852003 JFF852003:JFK852003 JPB852003:JPG852003 JYX852003:JZC852003 KIT852003:KIY852003 KSP852003:KSU852003 LCL852003:LCQ852003 LMH852003:LMM852003 LWD852003:LWI852003 MFZ852003:MGE852003 MPV852003:MQA852003 MZR852003:MZW852003 NJN852003:NJS852003 NTJ852003:NTO852003 ODF852003:ODK852003 ONB852003:ONG852003 OWX852003:OXC852003 PGT852003:PGY852003 PQP852003:PQU852003 QAL852003:QAQ852003 QKH852003:QKM852003 QUD852003:QUI852003 RDZ852003:REE852003 RNV852003:ROA852003 RXR852003:RXW852003 SHN852003:SHS852003 SRJ852003:SRO852003 TBF852003:TBK852003 TLB852003:TLG852003 TUX852003:TVC852003 UET852003:UEY852003 UOP852003:UOU852003 UYL852003:UYQ852003 VIH852003:VIM852003 VSD852003:VSI852003 WBZ852003:WCE852003 WLV852003:WMA852003 WVR852003:WVW852003 J917539:O917539 JF917539:JK917539 TB917539:TG917539 ACX917539:ADC917539 AMT917539:AMY917539 AWP917539:AWU917539 BGL917539:BGQ917539 BQH917539:BQM917539 CAD917539:CAI917539 CJZ917539:CKE917539 CTV917539:CUA917539 DDR917539:DDW917539 DNN917539:DNS917539 DXJ917539:DXO917539 EHF917539:EHK917539 ERB917539:ERG917539 FAX917539:FBC917539 FKT917539:FKY917539 FUP917539:FUU917539 GEL917539:GEQ917539 GOH917539:GOM917539 GYD917539:GYI917539 HHZ917539:HIE917539 HRV917539:HSA917539 IBR917539:IBW917539 ILN917539:ILS917539 IVJ917539:IVO917539 JFF917539:JFK917539 JPB917539:JPG917539 JYX917539:JZC917539 KIT917539:KIY917539 KSP917539:KSU917539 LCL917539:LCQ917539 LMH917539:LMM917539 LWD917539:LWI917539 MFZ917539:MGE917539 MPV917539:MQA917539 MZR917539:MZW917539 NJN917539:NJS917539 NTJ917539:NTO917539 ODF917539:ODK917539 ONB917539:ONG917539 OWX917539:OXC917539 PGT917539:PGY917539 PQP917539:PQU917539 QAL917539:QAQ917539 QKH917539:QKM917539 QUD917539:QUI917539 RDZ917539:REE917539 RNV917539:ROA917539 RXR917539:RXW917539 SHN917539:SHS917539 SRJ917539:SRO917539 TBF917539:TBK917539 TLB917539:TLG917539 TUX917539:TVC917539 UET917539:UEY917539 UOP917539:UOU917539 UYL917539:UYQ917539 VIH917539:VIM917539 VSD917539:VSI917539 WBZ917539:WCE917539 WLV917539:WMA917539 WVR917539:WVW917539 J983075:O983075 JF983075:JK983075 TB983075:TG983075 ACX983075:ADC983075 AMT983075:AMY983075 AWP983075:AWU983075 BGL983075:BGQ983075 BQH983075:BQM983075 CAD983075:CAI983075 CJZ983075:CKE983075 CTV983075:CUA983075 DDR983075:DDW983075 DNN983075:DNS983075 DXJ983075:DXO983075 EHF983075:EHK983075 ERB983075:ERG983075 FAX983075:FBC983075 FKT983075:FKY983075 FUP983075:FUU983075 GEL983075:GEQ983075 GOH983075:GOM983075 GYD983075:GYI983075 HHZ983075:HIE983075 HRV983075:HSA983075 IBR983075:IBW983075 ILN983075:ILS983075 IVJ983075:IVO983075 JFF983075:JFK983075 JPB983075:JPG983075 JYX983075:JZC983075 KIT983075:KIY983075 KSP983075:KSU983075 LCL983075:LCQ983075 LMH983075:LMM983075 LWD983075:LWI983075 MFZ983075:MGE983075 MPV983075:MQA983075 MZR983075:MZW983075 NJN983075:NJS983075 NTJ983075:NTO983075 ODF983075:ODK983075 ONB983075:ONG983075 OWX983075:OXC983075 PGT983075:PGY983075 PQP983075:PQU983075 QAL983075:QAQ983075 QKH983075:QKM983075 QUD983075:QUI983075 RDZ983075:REE983075 RNV983075:ROA983075 RXR983075:RXW983075 SHN983075:SHS983075 SRJ983075:SRO983075 TBF983075:TBK983075 TLB983075:TLG983075 TUX983075:TVC983075 UET983075:UEY983075 UOP983075:UOU983075 UYL983075:UYQ983075 VIH983075:VIM983075 VSD983075:VSI983075 WBZ983075:WCE983075 WLV983075:WMA983075 J35:O35">
      <formula1>$T$26:$T$31</formula1>
    </dataValidation>
    <dataValidation type="list" allowBlank="1" showInputMessage="1" showErrorMessage="1" sqref="J37:O37 JF37:JK37 TB37:TG37 ACX37:ADC37 AMT37:AMY37 AWP37:AWU37 BGL37:BGQ37 BQH37:BQM37 CAD37:CAI37 CJZ37:CKE37 CTV37:CUA37 DDR37:DDW37 DNN37:DNS37 DXJ37:DXO37 EHF37:EHK37 ERB37:ERG37 FAX37:FBC37 FKT37:FKY37 FUP37:FUU37 GEL37:GEQ37 GOH37:GOM37 GYD37:GYI37 HHZ37:HIE37 HRV37:HSA37 IBR37:IBW37 ILN37:ILS37 IVJ37:IVO37 JFF37:JFK37 JPB37:JPG37 JYX37:JZC37 KIT37:KIY37 KSP37:KSU37 LCL37:LCQ37 LMH37:LMM37 LWD37:LWI37 MFZ37:MGE37 MPV37:MQA37 MZR37:MZW37 NJN37:NJS37 NTJ37:NTO37 ODF37:ODK37 ONB37:ONG37 OWX37:OXC37 PGT37:PGY37 PQP37:PQU37 QAL37:QAQ37 QKH37:QKM37 QUD37:QUI37 RDZ37:REE37 RNV37:ROA37 RXR37:RXW37 SHN37:SHS37 SRJ37:SRO37 TBF37:TBK37 TLB37:TLG37 TUX37:TVC37 UET37:UEY37 UOP37:UOU37 UYL37:UYQ37 VIH37:VIM37 VSD37:VSI37 WBZ37:WCE37 WLV37:WMA37 WVR37:WVW37 J65573:O65573 JF65573:JK65573 TB65573:TG65573 ACX65573:ADC65573 AMT65573:AMY65573 AWP65573:AWU65573 BGL65573:BGQ65573 BQH65573:BQM65573 CAD65573:CAI65573 CJZ65573:CKE65573 CTV65573:CUA65573 DDR65573:DDW65573 DNN65573:DNS65573 DXJ65573:DXO65573 EHF65573:EHK65573 ERB65573:ERG65573 FAX65573:FBC65573 FKT65573:FKY65573 FUP65573:FUU65573 GEL65573:GEQ65573 GOH65573:GOM65573 GYD65573:GYI65573 HHZ65573:HIE65573 HRV65573:HSA65573 IBR65573:IBW65573 ILN65573:ILS65573 IVJ65573:IVO65573 JFF65573:JFK65573 JPB65573:JPG65573 JYX65573:JZC65573 KIT65573:KIY65573 KSP65573:KSU65573 LCL65573:LCQ65573 LMH65573:LMM65573 LWD65573:LWI65573 MFZ65573:MGE65573 MPV65573:MQA65573 MZR65573:MZW65573 NJN65573:NJS65573 NTJ65573:NTO65573 ODF65573:ODK65573 ONB65573:ONG65573 OWX65573:OXC65573 PGT65573:PGY65573 PQP65573:PQU65573 QAL65573:QAQ65573 QKH65573:QKM65573 QUD65573:QUI65573 RDZ65573:REE65573 RNV65573:ROA65573 RXR65573:RXW65573 SHN65573:SHS65573 SRJ65573:SRO65573 TBF65573:TBK65573 TLB65573:TLG65573 TUX65573:TVC65573 UET65573:UEY65573 UOP65573:UOU65573 UYL65573:UYQ65573 VIH65573:VIM65573 VSD65573:VSI65573 WBZ65573:WCE65573 WLV65573:WMA65573 WVR65573:WVW65573 J131109:O131109 JF131109:JK131109 TB131109:TG131109 ACX131109:ADC131109 AMT131109:AMY131109 AWP131109:AWU131109 BGL131109:BGQ131109 BQH131109:BQM131109 CAD131109:CAI131109 CJZ131109:CKE131109 CTV131109:CUA131109 DDR131109:DDW131109 DNN131109:DNS131109 DXJ131109:DXO131109 EHF131109:EHK131109 ERB131109:ERG131109 FAX131109:FBC131109 FKT131109:FKY131109 FUP131109:FUU131109 GEL131109:GEQ131109 GOH131109:GOM131109 GYD131109:GYI131109 HHZ131109:HIE131109 HRV131109:HSA131109 IBR131109:IBW131109 ILN131109:ILS131109 IVJ131109:IVO131109 JFF131109:JFK131109 JPB131109:JPG131109 JYX131109:JZC131109 KIT131109:KIY131109 KSP131109:KSU131109 LCL131109:LCQ131109 LMH131109:LMM131109 LWD131109:LWI131109 MFZ131109:MGE131109 MPV131109:MQA131109 MZR131109:MZW131109 NJN131109:NJS131109 NTJ131109:NTO131109 ODF131109:ODK131109 ONB131109:ONG131109 OWX131109:OXC131109 PGT131109:PGY131109 PQP131109:PQU131109 QAL131109:QAQ131109 QKH131109:QKM131109 QUD131109:QUI131109 RDZ131109:REE131109 RNV131109:ROA131109 RXR131109:RXW131109 SHN131109:SHS131109 SRJ131109:SRO131109 TBF131109:TBK131109 TLB131109:TLG131109 TUX131109:TVC131109 UET131109:UEY131109 UOP131109:UOU131109 UYL131109:UYQ131109 VIH131109:VIM131109 VSD131109:VSI131109 WBZ131109:WCE131109 WLV131109:WMA131109 WVR131109:WVW131109 J196645:O196645 JF196645:JK196645 TB196645:TG196645 ACX196645:ADC196645 AMT196645:AMY196645 AWP196645:AWU196645 BGL196645:BGQ196645 BQH196645:BQM196645 CAD196645:CAI196645 CJZ196645:CKE196645 CTV196645:CUA196645 DDR196645:DDW196645 DNN196645:DNS196645 DXJ196645:DXO196645 EHF196645:EHK196645 ERB196645:ERG196645 FAX196645:FBC196645 FKT196645:FKY196645 FUP196645:FUU196645 GEL196645:GEQ196645 GOH196645:GOM196645 GYD196645:GYI196645 HHZ196645:HIE196645 HRV196645:HSA196645 IBR196645:IBW196645 ILN196645:ILS196645 IVJ196645:IVO196645 JFF196645:JFK196645 JPB196645:JPG196645 JYX196645:JZC196645 KIT196645:KIY196645 KSP196645:KSU196645 LCL196645:LCQ196645 LMH196645:LMM196645 LWD196645:LWI196645 MFZ196645:MGE196645 MPV196645:MQA196645 MZR196645:MZW196645 NJN196645:NJS196645 NTJ196645:NTO196645 ODF196645:ODK196645 ONB196645:ONG196645 OWX196645:OXC196645 PGT196645:PGY196645 PQP196645:PQU196645 QAL196645:QAQ196645 QKH196645:QKM196645 QUD196645:QUI196645 RDZ196645:REE196645 RNV196645:ROA196645 RXR196645:RXW196645 SHN196645:SHS196645 SRJ196645:SRO196645 TBF196645:TBK196645 TLB196645:TLG196645 TUX196645:TVC196645 UET196645:UEY196645 UOP196645:UOU196645 UYL196645:UYQ196645 VIH196645:VIM196645 VSD196645:VSI196645 WBZ196645:WCE196645 WLV196645:WMA196645 WVR196645:WVW196645 J262181:O262181 JF262181:JK262181 TB262181:TG262181 ACX262181:ADC262181 AMT262181:AMY262181 AWP262181:AWU262181 BGL262181:BGQ262181 BQH262181:BQM262181 CAD262181:CAI262181 CJZ262181:CKE262181 CTV262181:CUA262181 DDR262181:DDW262181 DNN262181:DNS262181 DXJ262181:DXO262181 EHF262181:EHK262181 ERB262181:ERG262181 FAX262181:FBC262181 FKT262181:FKY262181 FUP262181:FUU262181 GEL262181:GEQ262181 GOH262181:GOM262181 GYD262181:GYI262181 HHZ262181:HIE262181 HRV262181:HSA262181 IBR262181:IBW262181 ILN262181:ILS262181 IVJ262181:IVO262181 JFF262181:JFK262181 JPB262181:JPG262181 JYX262181:JZC262181 KIT262181:KIY262181 KSP262181:KSU262181 LCL262181:LCQ262181 LMH262181:LMM262181 LWD262181:LWI262181 MFZ262181:MGE262181 MPV262181:MQA262181 MZR262181:MZW262181 NJN262181:NJS262181 NTJ262181:NTO262181 ODF262181:ODK262181 ONB262181:ONG262181 OWX262181:OXC262181 PGT262181:PGY262181 PQP262181:PQU262181 QAL262181:QAQ262181 QKH262181:QKM262181 QUD262181:QUI262181 RDZ262181:REE262181 RNV262181:ROA262181 RXR262181:RXW262181 SHN262181:SHS262181 SRJ262181:SRO262181 TBF262181:TBK262181 TLB262181:TLG262181 TUX262181:TVC262181 UET262181:UEY262181 UOP262181:UOU262181 UYL262181:UYQ262181 VIH262181:VIM262181 VSD262181:VSI262181 WBZ262181:WCE262181 WLV262181:WMA262181 WVR262181:WVW262181 J327717:O327717 JF327717:JK327717 TB327717:TG327717 ACX327717:ADC327717 AMT327717:AMY327717 AWP327717:AWU327717 BGL327717:BGQ327717 BQH327717:BQM327717 CAD327717:CAI327717 CJZ327717:CKE327717 CTV327717:CUA327717 DDR327717:DDW327717 DNN327717:DNS327717 DXJ327717:DXO327717 EHF327717:EHK327717 ERB327717:ERG327717 FAX327717:FBC327717 FKT327717:FKY327717 FUP327717:FUU327717 GEL327717:GEQ327717 GOH327717:GOM327717 GYD327717:GYI327717 HHZ327717:HIE327717 HRV327717:HSA327717 IBR327717:IBW327717 ILN327717:ILS327717 IVJ327717:IVO327717 JFF327717:JFK327717 JPB327717:JPG327717 JYX327717:JZC327717 KIT327717:KIY327717 KSP327717:KSU327717 LCL327717:LCQ327717 LMH327717:LMM327717 LWD327717:LWI327717 MFZ327717:MGE327717 MPV327717:MQA327717 MZR327717:MZW327717 NJN327717:NJS327717 NTJ327717:NTO327717 ODF327717:ODK327717 ONB327717:ONG327717 OWX327717:OXC327717 PGT327717:PGY327717 PQP327717:PQU327717 QAL327717:QAQ327717 QKH327717:QKM327717 QUD327717:QUI327717 RDZ327717:REE327717 RNV327717:ROA327717 RXR327717:RXW327717 SHN327717:SHS327717 SRJ327717:SRO327717 TBF327717:TBK327717 TLB327717:TLG327717 TUX327717:TVC327717 UET327717:UEY327717 UOP327717:UOU327717 UYL327717:UYQ327717 VIH327717:VIM327717 VSD327717:VSI327717 WBZ327717:WCE327717 WLV327717:WMA327717 WVR327717:WVW327717 J393253:O393253 JF393253:JK393253 TB393253:TG393253 ACX393253:ADC393253 AMT393253:AMY393253 AWP393253:AWU393253 BGL393253:BGQ393253 BQH393253:BQM393253 CAD393253:CAI393253 CJZ393253:CKE393253 CTV393253:CUA393253 DDR393253:DDW393253 DNN393253:DNS393253 DXJ393253:DXO393253 EHF393253:EHK393253 ERB393253:ERG393253 FAX393253:FBC393253 FKT393253:FKY393253 FUP393253:FUU393253 GEL393253:GEQ393253 GOH393253:GOM393253 GYD393253:GYI393253 HHZ393253:HIE393253 HRV393253:HSA393253 IBR393253:IBW393253 ILN393253:ILS393253 IVJ393253:IVO393253 JFF393253:JFK393253 JPB393253:JPG393253 JYX393253:JZC393253 KIT393253:KIY393253 KSP393253:KSU393253 LCL393253:LCQ393253 LMH393253:LMM393253 LWD393253:LWI393253 MFZ393253:MGE393253 MPV393253:MQA393253 MZR393253:MZW393253 NJN393253:NJS393253 NTJ393253:NTO393253 ODF393253:ODK393253 ONB393253:ONG393253 OWX393253:OXC393253 PGT393253:PGY393253 PQP393253:PQU393253 QAL393253:QAQ393253 QKH393253:QKM393253 QUD393253:QUI393253 RDZ393253:REE393253 RNV393253:ROA393253 RXR393253:RXW393253 SHN393253:SHS393253 SRJ393253:SRO393253 TBF393253:TBK393253 TLB393253:TLG393253 TUX393253:TVC393253 UET393253:UEY393253 UOP393253:UOU393253 UYL393253:UYQ393253 VIH393253:VIM393253 VSD393253:VSI393253 WBZ393253:WCE393253 WLV393253:WMA393253 WVR393253:WVW393253 J458789:O458789 JF458789:JK458789 TB458789:TG458789 ACX458789:ADC458789 AMT458789:AMY458789 AWP458789:AWU458789 BGL458789:BGQ458789 BQH458789:BQM458789 CAD458789:CAI458789 CJZ458789:CKE458789 CTV458789:CUA458789 DDR458789:DDW458789 DNN458789:DNS458789 DXJ458789:DXO458789 EHF458789:EHK458789 ERB458789:ERG458789 FAX458789:FBC458789 FKT458789:FKY458789 FUP458789:FUU458789 GEL458789:GEQ458789 GOH458789:GOM458789 GYD458789:GYI458789 HHZ458789:HIE458789 HRV458789:HSA458789 IBR458789:IBW458789 ILN458789:ILS458789 IVJ458789:IVO458789 JFF458789:JFK458789 JPB458789:JPG458789 JYX458789:JZC458789 KIT458789:KIY458789 KSP458789:KSU458789 LCL458789:LCQ458789 LMH458789:LMM458789 LWD458789:LWI458789 MFZ458789:MGE458789 MPV458789:MQA458789 MZR458789:MZW458789 NJN458789:NJS458789 NTJ458789:NTO458789 ODF458789:ODK458789 ONB458789:ONG458789 OWX458789:OXC458789 PGT458789:PGY458789 PQP458789:PQU458789 QAL458789:QAQ458789 QKH458789:QKM458789 QUD458789:QUI458789 RDZ458789:REE458789 RNV458789:ROA458789 RXR458789:RXW458789 SHN458789:SHS458789 SRJ458789:SRO458789 TBF458789:TBK458789 TLB458789:TLG458789 TUX458789:TVC458789 UET458789:UEY458789 UOP458789:UOU458789 UYL458789:UYQ458789 VIH458789:VIM458789 VSD458789:VSI458789 WBZ458789:WCE458789 WLV458789:WMA458789 WVR458789:WVW458789 J524325:O524325 JF524325:JK524325 TB524325:TG524325 ACX524325:ADC524325 AMT524325:AMY524325 AWP524325:AWU524325 BGL524325:BGQ524325 BQH524325:BQM524325 CAD524325:CAI524325 CJZ524325:CKE524325 CTV524325:CUA524325 DDR524325:DDW524325 DNN524325:DNS524325 DXJ524325:DXO524325 EHF524325:EHK524325 ERB524325:ERG524325 FAX524325:FBC524325 FKT524325:FKY524325 FUP524325:FUU524325 GEL524325:GEQ524325 GOH524325:GOM524325 GYD524325:GYI524325 HHZ524325:HIE524325 HRV524325:HSA524325 IBR524325:IBW524325 ILN524325:ILS524325 IVJ524325:IVO524325 JFF524325:JFK524325 JPB524325:JPG524325 JYX524325:JZC524325 KIT524325:KIY524325 KSP524325:KSU524325 LCL524325:LCQ524325 LMH524325:LMM524325 LWD524325:LWI524325 MFZ524325:MGE524325 MPV524325:MQA524325 MZR524325:MZW524325 NJN524325:NJS524325 NTJ524325:NTO524325 ODF524325:ODK524325 ONB524325:ONG524325 OWX524325:OXC524325 PGT524325:PGY524325 PQP524325:PQU524325 QAL524325:QAQ524325 QKH524325:QKM524325 QUD524325:QUI524325 RDZ524325:REE524325 RNV524325:ROA524325 RXR524325:RXW524325 SHN524325:SHS524325 SRJ524325:SRO524325 TBF524325:TBK524325 TLB524325:TLG524325 TUX524325:TVC524325 UET524325:UEY524325 UOP524325:UOU524325 UYL524325:UYQ524325 VIH524325:VIM524325 VSD524325:VSI524325 WBZ524325:WCE524325 WLV524325:WMA524325 WVR524325:WVW524325 J589861:O589861 JF589861:JK589861 TB589861:TG589861 ACX589861:ADC589861 AMT589861:AMY589861 AWP589861:AWU589861 BGL589861:BGQ589861 BQH589861:BQM589861 CAD589861:CAI589861 CJZ589861:CKE589861 CTV589861:CUA589861 DDR589861:DDW589861 DNN589861:DNS589861 DXJ589861:DXO589861 EHF589861:EHK589861 ERB589861:ERG589861 FAX589861:FBC589861 FKT589861:FKY589861 FUP589861:FUU589861 GEL589861:GEQ589861 GOH589861:GOM589861 GYD589861:GYI589861 HHZ589861:HIE589861 HRV589861:HSA589861 IBR589861:IBW589861 ILN589861:ILS589861 IVJ589861:IVO589861 JFF589861:JFK589861 JPB589861:JPG589861 JYX589861:JZC589861 KIT589861:KIY589861 KSP589861:KSU589861 LCL589861:LCQ589861 LMH589861:LMM589861 LWD589861:LWI589861 MFZ589861:MGE589861 MPV589861:MQA589861 MZR589861:MZW589861 NJN589861:NJS589861 NTJ589861:NTO589861 ODF589861:ODK589861 ONB589861:ONG589861 OWX589861:OXC589861 PGT589861:PGY589861 PQP589861:PQU589861 QAL589861:QAQ589861 QKH589861:QKM589861 QUD589861:QUI589861 RDZ589861:REE589861 RNV589861:ROA589861 RXR589861:RXW589861 SHN589861:SHS589861 SRJ589861:SRO589861 TBF589861:TBK589861 TLB589861:TLG589861 TUX589861:TVC589861 UET589861:UEY589861 UOP589861:UOU589861 UYL589861:UYQ589861 VIH589861:VIM589861 VSD589861:VSI589861 WBZ589861:WCE589861 WLV589861:WMA589861 WVR589861:WVW589861 J655397:O655397 JF655397:JK655397 TB655397:TG655397 ACX655397:ADC655397 AMT655397:AMY655397 AWP655397:AWU655397 BGL655397:BGQ655397 BQH655397:BQM655397 CAD655397:CAI655397 CJZ655397:CKE655397 CTV655397:CUA655397 DDR655397:DDW655397 DNN655397:DNS655397 DXJ655397:DXO655397 EHF655397:EHK655397 ERB655397:ERG655397 FAX655397:FBC655397 FKT655397:FKY655397 FUP655397:FUU655397 GEL655397:GEQ655397 GOH655397:GOM655397 GYD655397:GYI655397 HHZ655397:HIE655397 HRV655397:HSA655397 IBR655397:IBW655397 ILN655397:ILS655397 IVJ655397:IVO655397 JFF655397:JFK655397 JPB655397:JPG655397 JYX655397:JZC655397 KIT655397:KIY655397 KSP655397:KSU655397 LCL655397:LCQ655397 LMH655397:LMM655397 LWD655397:LWI655397 MFZ655397:MGE655397 MPV655397:MQA655397 MZR655397:MZW655397 NJN655397:NJS655397 NTJ655397:NTO655397 ODF655397:ODK655397 ONB655397:ONG655397 OWX655397:OXC655397 PGT655397:PGY655397 PQP655397:PQU655397 QAL655397:QAQ655397 QKH655397:QKM655397 QUD655397:QUI655397 RDZ655397:REE655397 RNV655397:ROA655397 RXR655397:RXW655397 SHN655397:SHS655397 SRJ655397:SRO655397 TBF655397:TBK655397 TLB655397:TLG655397 TUX655397:TVC655397 UET655397:UEY655397 UOP655397:UOU655397 UYL655397:UYQ655397 VIH655397:VIM655397 VSD655397:VSI655397 WBZ655397:WCE655397 WLV655397:WMA655397 WVR655397:WVW655397 J720933:O720933 JF720933:JK720933 TB720933:TG720933 ACX720933:ADC720933 AMT720933:AMY720933 AWP720933:AWU720933 BGL720933:BGQ720933 BQH720933:BQM720933 CAD720933:CAI720933 CJZ720933:CKE720933 CTV720933:CUA720933 DDR720933:DDW720933 DNN720933:DNS720933 DXJ720933:DXO720933 EHF720933:EHK720933 ERB720933:ERG720933 FAX720933:FBC720933 FKT720933:FKY720933 FUP720933:FUU720933 GEL720933:GEQ720933 GOH720933:GOM720933 GYD720933:GYI720933 HHZ720933:HIE720933 HRV720933:HSA720933 IBR720933:IBW720933 ILN720933:ILS720933 IVJ720933:IVO720933 JFF720933:JFK720933 JPB720933:JPG720933 JYX720933:JZC720933 KIT720933:KIY720933 KSP720933:KSU720933 LCL720933:LCQ720933 LMH720933:LMM720933 LWD720933:LWI720933 MFZ720933:MGE720933 MPV720933:MQA720933 MZR720933:MZW720933 NJN720933:NJS720933 NTJ720933:NTO720933 ODF720933:ODK720933 ONB720933:ONG720933 OWX720933:OXC720933 PGT720933:PGY720933 PQP720933:PQU720933 QAL720933:QAQ720933 QKH720933:QKM720933 QUD720933:QUI720933 RDZ720933:REE720933 RNV720933:ROA720933 RXR720933:RXW720933 SHN720933:SHS720933 SRJ720933:SRO720933 TBF720933:TBK720933 TLB720933:TLG720933 TUX720933:TVC720933 UET720933:UEY720933 UOP720933:UOU720933 UYL720933:UYQ720933 VIH720933:VIM720933 VSD720933:VSI720933 WBZ720933:WCE720933 WLV720933:WMA720933 WVR720933:WVW720933 J786469:O786469 JF786469:JK786469 TB786469:TG786469 ACX786469:ADC786469 AMT786469:AMY786469 AWP786469:AWU786469 BGL786469:BGQ786469 BQH786469:BQM786469 CAD786469:CAI786469 CJZ786469:CKE786469 CTV786469:CUA786469 DDR786469:DDW786469 DNN786469:DNS786469 DXJ786469:DXO786469 EHF786469:EHK786469 ERB786469:ERG786469 FAX786469:FBC786469 FKT786469:FKY786469 FUP786469:FUU786469 GEL786469:GEQ786469 GOH786469:GOM786469 GYD786469:GYI786469 HHZ786469:HIE786469 HRV786469:HSA786469 IBR786469:IBW786469 ILN786469:ILS786469 IVJ786469:IVO786469 JFF786469:JFK786469 JPB786469:JPG786469 JYX786469:JZC786469 KIT786469:KIY786469 KSP786469:KSU786469 LCL786469:LCQ786469 LMH786469:LMM786469 LWD786469:LWI786469 MFZ786469:MGE786469 MPV786469:MQA786469 MZR786469:MZW786469 NJN786469:NJS786469 NTJ786469:NTO786469 ODF786469:ODK786469 ONB786469:ONG786469 OWX786469:OXC786469 PGT786469:PGY786469 PQP786469:PQU786469 QAL786469:QAQ786469 QKH786469:QKM786469 QUD786469:QUI786469 RDZ786469:REE786469 RNV786469:ROA786469 RXR786469:RXW786469 SHN786469:SHS786469 SRJ786469:SRO786469 TBF786469:TBK786469 TLB786469:TLG786469 TUX786469:TVC786469 UET786469:UEY786469 UOP786469:UOU786469 UYL786469:UYQ786469 VIH786469:VIM786469 VSD786469:VSI786469 WBZ786469:WCE786469 WLV786469:WMA786469 WVR786469:WVW786469 J852005:O852005 JF852005:JK852005 TB852005:TG852005 ACX852005:ADC852005 AMT852005:AMY852005 AWP852005:AWU852005 BGL852005:BGQ852005 BQH852005:BQM852005 CAD852005:CAI852005 CJZ852005:CKE852005 CTV852005:CUA852005 DDR852005:DDW852005 DNN852005:DNS852005 DXJ852005:DXO852005 EHF852005:EHK852005 ERB852005:ERG852005 FAX852005:FBC852005 FKT852005:FKY852005 FUP852005:FUU852005 GEL852005:GEQ852005 GOH852005:GOM852005 GYD852005:GYI852005 HHZ852005:HIE852005 HRV852005:HSA852005 IBR852005:IBW852005 ILN852005:ILS852005 IVJ852005:IVO852005 JFF852005:JFK852005 JPB852005:JPG852005 JYX852005:JZC852005 KIT852005:KIY852005 KSP852005:KSU852005 LCL852005:LCQ852005 LMH852005:LMM852005 LWD852005:LWI852005 MFZ852005:MGE852005 MPV852005:MQA852005 MZR852005:MZW852005 NJN852005:NJS852005 NTJ852005:NTO852005 ODF852005:ODK852005 ONB852005:ONG852005 OWX852005:OXC852005 PGT852005:PGY852005 PQP852005:PQU852005 QAL852005:QAQ852005 QKH852005:QKM852005 QUD852005:QUI852005 RDZ852005:REE852005 RNV852005:ROA852005 RXR852005:RXW852005 SHN852005:SHS852005 SRJ852005:SRO852005 TBF852005:TBK852005 TLB852005:TLG852005 TUX852005:TVC852005 UET852005:UEY852005 UOP852005:UOU852005 UYL852005:UYQ852005 VIH852005:VIM852005 VSD852005:VSI852005 WBZ852005:WCE852005 WLV852005:WMA852005 WVR852005:WVW852005 J917541:O917541 JF917541:JK917541 TB917541:TG917541 ACX917541:ADC917541 AMT917541:AMY917541 AWP917541:AWU917541 BGL917541:BGQ917541 BQH917541:BQM917541 CAD917541:CAI917541 CJZ917541:CKE917541 CTV917541:CUA917541 DDR917541:DDW917541 DNN917541:DNS917541 DXJ917541:DXO917541 EHF917541:EHK917541 ERB917541:ERG917541 FAX917541:FBC917541 FKT917541:FKY917541 FUP917541:FUU917541 GEL917541:GEQ917541 GOH917541:GOM917541 GYD917541:GYI917541 HHZ917541:HIE917541 HRV917541:HSA917541 IBR917541:IBW917541 ILN917541:ILS917541 IVJ917541:IVO917541 JFF917541:JFK917541 JPB917541:JPG917541 JYX917541:JZC917541 KIT917541:KIY917541 KSP917541:KSU917541 LCL917541:LCQ917541 LMH917541:LMM917541 LWD917541:LWI917541 MFZ917541:MGE917541 MPV917541:MQA917541 MZR917541:MZW917541 NJN917541:NJS917541 NTJ917541:NTO917541 ODF917541:ODK917541 ONB917541:ONG917541 OWX917541:OXC917541 PGT917541:PGY917541 PQP917541:PQU917541 QAL917541:QAQ917541 QKH917541:QKM917541 QUD917541:QUI917541 RDZ917541:REE917541 RNV917541:ROA917541 RXR917541:RXW917541 SHN917541:SHS917541 SRJ917541:SRO917541 TBF917541:TBK917541 TLB917541:TLG917541 TUX917541:TVC917541 UET917541:UEY917541 UOP917541:UOU917541 UYL917541:UYQ917541 VIH917541:VIM917541 VSD917541:VSI917541 WBZ917541:WCE917541 WLV917541:WMA917541 WVR917541:WVW917541 J983077:O983077 JF983077:JK983077 TB983077:TG983077 ACX983077:ADC983077 AMT983077:AMY983077 AWP983077:AWU983077 BGL983077:BGQ983077 BQH983077:BQM983077 CAD983077:CAI983077 CJZ983077:CKE983077 CTV983077:CUA983077 DDR983077:DDW983077 DNN983077:DNS983077 DXJ983077:DXO983077 EHF983077:EHK983077 ERB983077:ERG983077 FAX983077:FBC983077 FKT983077:FKY983077 FUP983077:FUU983077 GEL983077:GEQ983077 GOH983077:GOM983077 GYD983077:GYI983077 HHZ983077:HIE983077 HRV983077:HSA983077 IBR983077:IBW983077 ILN983077:ILS983077 IVJ983077:IVO983077 JFF983077:JFK983077 JPB983077:JPG983077 JYX983077:JZC983077 KIT983077:KIY983077 KSP983077:KSU983077 LCL983077:LCQ983077 LMH983077:LMM983077 LWD983077:LWI983077 MFZ983077:MGE983077 MPV983077:MQA983077 MZR983077:MZW983077 NJN983077:NJS983077 NTJ983077:NTO983077 ODF983077:ODK983077 ONB983077:ONG983077 OWX983077:OXC983077 PGT983077:PGY983077 PQP983077:PQU983077 QAL983077:QAQ983077 QKH983077:QKM983077 QUD983077:QUI983077 RDZ983077:REE983077 RNV983077:ROA983077 RXR983077:RXW983077 SHN983077:SHS983077 SRJ983077:SRO983077 TBF983077:TBK983077 TLB983077:TLG983077 TUX983077:TVC983077 UET983077:UEY983077 UOP983077:UOU983077 UYL983077:UYQ983077 VIH983077:VIM983077 VSD983077:VSI983077 WBZ983077:WCE983077 WLV983077:WMA983077 WVR983077:WVW983077">
      <formula1>$V$26:$V$31</formula1>
    </dataValidation>
    <dataValidation type="list" allowBlank="1" showInputMessage="1" showErrorMessage="1" sqref="J36:O36 JF36:JK36 TB36:TG36 ACX36:ADC36 AMT36:AMY36 AWP36:AWU36 BGL36:BGQ36 BQH36:BQM36 CAD36:CAI36 CJZ36:CKE36 CTV36:CUA36 DDR36:DDW36 DNN36:DNS36 DXJ36:DXO36 EHF36:EHK36 ERB36:ERG36 FAX36:FBC36 FKT36:FKY36 FUP36:FUU36 GEL36:GEQ36 GOH36:GOM36 GYD36:GYI36 HHZ36:HIE36 HRV36:HSA36 IBR36:IBW36 ILN36:ILS36 IVJ36:IVO36 JFF36:JFK36 JPB36:JPG36 JYX36:JZC36 KIT36:KIY36 KSP36:KSU36 LCL36:LCQ36 LMH36:LMM36 LWD36:LWI36 MFZ36:MGE36 MPV36:MQA36 MZR36:MZW36 NJN36:NJS36 NTJ36:NTO36 ODF36:ODK36 ONB36:ONG36 OWX36:OXC36 PGT36:PGY36 PQP36:PQU36 QAL36:QAQ36 QKH36:QKM36 QUD36:QUI36 RDZ36:REE36 RNV36:ROA36 RXR36:RXW36 SHN36:SHS36 SRJ36:SRO36 TBF36:TBK36 TLB36:TLG36 TUX36:TVC36 UET36:UEY36 UOP36:UOU36 UYL36:UYQ36 VIH36:VIM36 VSD36:VSI36 WBZ36:WCE36 WLV36:WMA36 WVR36:WVW36 J65572:O65572 JF65572:JK65572 TB65572:TG65572 ACX65572:ADC65572 AMT65572:AMY65572 AWP65572:AWU65572 BGL65572:BGQ65572 BQH65572:BQM65572 CAD65572:CAI65572 CJZ65572:CKE65572 CTV65572:CUA65572 DDR65572:DDW65572 DNN65572:DNS65572 DXJ65572:DXO65572 EHF65572:EHK65572 ERB65572:ERG65572 FAX65572:FBC65572 FKT65572:FKY65572 FUP65572:FUU65572 GEL65572:GEQ65572 GOH65572:GOM65572 GYD65572:GYI65572 HHZ65572:HIE65572 HRV65572:HSA65572 IBR65572:IBW65572 ILN65572:ILS65572 IVJ65572:IVO65572 JFF65572:JFK65572 JPB65572:JPG65572 JYX65572:JZC65572 KIT65572:KIY65572 KSP65572:KSU65572 LCL65572:LCQ65572 LMH65572:LMM65572 LWD65572:LWI65572 MFZ65572:MGE65572 MPV65572:MQA65572 MZR65572:MZW65572 NJN65572:NJS65572 NTJ65572:NTO65572 ODF65572:ODK65572 ONB65572:ONG65572 OWX65572:OXC65572 PGT65572:PGY65572 PQP65572:PQU65572 QAL65572:QAQ65572 QKH65572:QKM65572 QUD65572:QUI65572 RDZ65572:REE65572 RNV65572:ROA65572 RXR65572:RXW65572 SHN65572:SHS65572 SRJ65572:SRO65572 TBF65572:TBK65572 TLB65572:TLG65572 TUX65572:TVC65572 UET65572:UEY65572 UOP65572:UOU65572 UYL65572:UYQ65572 VIH65572:VIM65572 VSD65572:VSI65572 WBZ65572:WCE65572 WLV65572:WMA65572 WVR65572:WVW65572 J131108:O131108 JF131108:JK131108 TB131108:TG131108 ACX131108:ADC131108 AMT131108:AMY131108 AWP131108:AWU131108 BGL131108:BGQ131108 BQH131108:BQM131108 CAD131108:CAI131108 CJZ131108:CKE131108 CTV131108:CUA131108 DDR131108:DDW131108 DNN131108:DNS131108 DXJ131108:DXO131108 EHF131108:EHK131108 ERB131108:ERG131108 FAX131108:FBC131108 FKT131108:FKY131108 FUP131108:FUU131108 GEL131108:GEQ131108 GOH131108:GOM131108 GYD131108:GYI131108 HHZ131108:HIE131108 HRV131108:HSA131108 IBR131108:IBW131108 ILN131108:ILS131108 IVJ131108:IVO131108 JFF131108:JFK131108 JPB131108:JPG131108 JYX131108:JZC131108 KIT131108:KIY131108 KSP131108:KSU131108 LCL131108:LCQ131108 LMH131108:LMM131108 LWD131108:LWI131108 MFZ131108:MGE131108 MPV131108:MQA131108 MZR131108:MZW131108 NJN131108:NJS131108 NTJ131108:NTO131108 ODF131108:ODK131108 ONB131108:ONG131108 OWX131108:OXC131108 PGT131108:PGY131108 PQP131108:PQU131108 QAL131108:QAQ131108 QKH131108:QKM131108 QUD131108:QUI131108 RDZ131108:REE131108 RNV131108:ROA131108 RXR131108:RXW131108 SHN131108:SHS131108 SRJ131108:SRO131108 TBF131108:TBK131108 TLB131108:TLG131108 TUX131108:TVC131108 UET131108:UEY131108 UOP131108:UOU131108 UYL131108:UYQ131108 VIH131108:VIM131108 VSD131108:VSI131108 WBZ131108:WCE131108 WLV131108:WMA131108 WVR131108:WVW131108 J196644:O196644 JF196644:JK196644 TB196644:TG196644 ACX196644:ADC196644 AMT196644:AMY196644 AWP196644:AWU196644 BGL196644:BGQ196644 BQH196644:BQM196644 CAD196644:CAI196644 CJZ196644:CKE196644 CTV196644:CUA196644 DDR196644:DDW196644 DNN196644:DNS196644 DXJ196644:DXO196644 EHF196644:EHK196644 ERB196644:ERG196644 FAX196644:FBC196644 FKT196644:FKY196644 FUP196644:FUU196644 GEL196644:GEQ196644 GOH196644:GOM196644 GYD196644:GYI196644 HHZ196644:HIE196644 HRV196644:HSA196644 IBR196644:IBW196644 ILN196644:ILS196644 IVJ196644:IVO196644 JFF196644:JFK196644 JPB196644:JPG196644 JYX196644:JZC196644 KIT196644:KIY196644 KSP196644:KSU196644 LCL196644:LCQ196644 LMH196644:LMM196644 LWD196644:LWI196644 MFZ196644:MGE196644 MPV196644:MQA196644 MZR196644:MZW196644 NJN196644:NJS196644 NTJ196644:NTO196644 ODF196644:ODK196644 ONB196644:ONG196644 OWX196644:OXC196644 PGT196644:PGY196644 PQP196644:PQU196644 QAL196644:QAQ196644 QKH196644:QKM196644 QUD196644:QUI196644 RDZ196644:REE196644 RNV196644:ROA196644 RXR196644:RXW196644 SHN196644:SHS196644 SRJ196644:SRO196644 TBF196644:TBK196644 TLB196644:TLG196644 TUX196644:TVC196644 UET196644:UEY196644 UOP196644:UOU196644 UYL196644:UYQ196644 VIH196644:VIM196644 VSD196644:VSI196644 WBZ196644:WCE196644 WLV196644:WMA196644 WVR196644:WVW196644 J262180:O262180 JF262180:JK262180 TB262180:TG262180 ACX262180:ADC262180 AMT262180:AMY262180 AWP262180:AWU262180 BGL262180:BGQ262180 BQH262180:BQM262180 CAD262180:CAI262180 CJZ262180:CKE262180 CTV262180:CUA262180 DDR262180:DDW262180 DNN262180:DNS262180 DXJ262180:DXO262180 EHF262180:EHK262180 ERB262180:ERG262180 FAX262180:FBC262180 FKT262180:FKY262180 FUP262180:FUU262180 GEL262180:GEQ262180 GOH262180:GOM262180 GYD262180:GYI262180 HHZ262180:HIE262180 HRV262180:HSA262180 IBR262180:IBW262180 ILN262180:ILS262180 IVJ262180:IVO262180 JFF262180:JFK262180 JPB262180:JPG262180 JYX262180:JZC262180 KIT262180:KIY262180 KSP262180:KSU262180 LCL262180:LCQ262180 LMH262180:LMM262180 LWD262180:LWI262180 MFZ262180:MGE262180 MPV262180:MQA262180 MZR262180:MZW262180 NJN262180:NJS262180 NTJ262180:NTO262180 ODF262180:ODK262180 ONB262180:ONG262180 OWX262180:OXC262180 PGT262180:PGY262180 PQP262180:PQU262180 QAL262180:QAQ262180 QKH262180:QKM262180 QUD262180:QUI262180 RDZ262180:REE262180 RNV262180:ROA262180 RXR262180:RXW262180 SHN262180:SHS262180 SRJ262180:SRO262180 TBF262180:TBK262180 TLB262180:TLG262180 TUX262180:TVC262180 UET262180:UEY262180 UOP262180:UOU262180 UYL262180:UYQ262180 VIH262180:VIM262180 VSD262180:VSI262180 WBZ262180:WCE262180 WLV262180:WMA262180 WVR262180:WVW262180 J327716:O327716 JF327716:JK327716 TB327716:TG327716 ACX327716:ADC327716 AMT327716:AMY327716 AWP327716:AWU327716 BGL327716:BGQ327716 BQH327716:BQM327716 CAD327716:CAI327716 CJZ327716:CKE327716 CTV327716:CUA327716 DDR327716:DDW327716 DNN327716:DNS327716 DXJ327716:DXO327716 EHF327716:EHK327716 ERB327716:ERG327716 FAX327716:FBC327716 FKT327716:FKY327716 FUP327716:FUU327716 GEL327716:GEQ327716 GOH327716:GOM327716 GYD327716:GYI327716 HHZ327716:HIE327716 HRV327716:HSA327716 IBR327716:IBW327716 ILN327716:ILS327716 IVJ327716:IVO327716 JFF327716:JFK327716 JPB327716:JPG327716 JYX327716:JZC327716 KIT327716:KIY327716 KSP327716:KSU327716 LCL327716:LCQ327716 LMH327716:LMM327716 LWD327716:LWI327716 MFZ327716:MGE327716 MPV327716:MQA327716 MZR327716:MZW327716 NJN327716:NJS327716 NTJ327716:NTO327716 ODF327716:ODK327716 ONB327716:ONG327716 OWX327716:OXC327716 PGT327716:PGY327716 PQP327716:PQU327716 QAL327716:QAQ327716 QKH327716:QKM327716 QUD327716:QUI327716 RDZ327716:REE327716 RNV327716:ROA327716 RXR327716:RXW327716 SHN327716:SHS327716 SRJ327716:SRO327716 TBF327716:TBK327716 TLB327716:TLG327716 TUX327716:TVC327716 UET327716:UEY327716 UOP327716:UOU327716 UYL327716:UYQ327716 VIH327716:VIM327716 VSD327716:VSI327716 WBZ327716:WCE327716 WLV327716:WMA327716 WVR327716:WVW327716 J393252:O393252 JF393252:JK393252 TB393252:TG393252 ACX393252:ADC393252 AMT393252:AMY393252 AWP393252:AWU393252 BGL393252:BGQ393252 BQH393252:BQM393252 CAD393252:CAI393252 CJZ393252:CKE393252 CTV393252:CUA393252 DDR393252:DDW393252 DNN393252:DNS393252 DXJ393252:DXO393252 EHF393252:EHK393252 ERB393252:ERG393252 FAX393252:FBC393252 FKT393252:FKY393252 FUP393252:FUU393252 GEL393252:GEQ393252 GOH393252:GOM393252 GYD393252:GYI393252 HHZ393252:HIE393252 HRV393252:HSA393252 IBR393252:IBW393252 ILN393252:ILS393252 IVJ393252:IVO393252 JFF393252:JFK393252 JPB393252:JPG393252 JYX393252:JZC393252 KIT393252:KIY393252 KSP393252:KSU393252 LCL393252:LCQ393252 LMH393252:LMM393252 LWD393252:LWI393252 MFZ393252:MGE393252 MPV393252:MQA393252 MZR393252:MZW393252 NJN393252:NJS393252 NTJ393252:NTO393252 ODF393252:ODK393252 ONB393252:ONG393252 OWX393252:OXC393252 PGT393252:PGY393252 PQP393252:PQU393252 QAL393252:QAQ393252 QKH393252:QKM393252 QUD393252:QUI393252 RDZ393252:REE393252 RNV393252:ROA393252 RXR393252:RXW393252 SHN393252:SHS393252 SRJ393252:SRO393252 TBF393252:TBK393252 TLB393252:TLG393252 TUX393252:TVC393252 UET393252:UEY393252 UOP393252:UOU393252 UYL393252:UYQ393252 VIH393252:VIM393252 VSD393252:VSI393252 WBZ393252:WCE393252 WLV393252:WMA393252 WVR393252:WVW393252 J458788:O458788 JF458788:JK458788 TB458788:TG458788 ACX458788:ADC458788 AMT458788:AMY458788 AWP458788:AWU458788 BGL458788:BGQ458788 BQH458788:BQM458788 CAD458788:CAI458788 CJZ458788:CKE458788 CTV458788:CUA458788 DDR458788:DDW458788 DNN458788:DNS458788 DXJ458788:DXO458788 EHF458788:EHK458788 ERB458788:ERG458788 FAX458788:FBC458788 FKT458788:FKY458788 FUP458788:FUU458788 GEL458788:GEQ458788 GOH458788:GOM458788 GYD458788:GYI458788 HHZ458788:HIE458788 HRV458788:HSA458788 IBR458788:IBW458788 ILN458788:ILS458788 IVJ458788:IVO458788 JFF458788:JFK458788 JPB458788:JPG458788 JYX458788:JZC458788 KIT458788:KIY458788 KSP458788:KSU458788 LCL458788:LCQ458788 LMH458788:LMM458788 LWD458788:LWI458788 MFZ458788:MGE458788 MPV458788:MQA458788 MZR458788:MZW458788 NJN458788:NJS458788 NTJ458788:NTO458788 ODF458788:ODK458788 ONB458788:ONG458788 OWX458788:OXC458788 PGT458788:PGY458788 PQP458788:PQU458788 QAL458788:QAQ458788 QKH458788:QKM458788 QUD458788:QUI458788 RDZ458788:REE458788 RNV458788:ROA458788 RXR458788:RXW458788 SHN458788:SHS458788 SRJ458788:SRO458788 TBF458788:TBK458788 TLB458788:TLG458788 TUX458788:TVC458788 UET458788:UEY458788 UOP458788:UOU458788 UYL458788:UYQ458788 VIH458788:VIM458788 VSD458788:VSI458788 WBZ458788:WCE458788 WLV458788:WMA458788 WVR458788:WVW458788 J524324:O524324 JF524324:JK524324 TB524324:TG524324 ACX524324:ADC524324 AMT524324:AMY524324 AWP524324:AWU524324 BGL524324:BGQ524324 BQH524324:BQM524324 CAD524324:CAI524324 CJZ524324:CKE524324 CTV524324:CUA524324 DDR524324:DDW524324 DNN524324:DNS524324 DXJ524324:DXO524324 EHF524324:EHK524324 ERB524324:ERG524324 FAX524324:FBC524324 FKT524324:FKY524324 FUP524324:FUU524324 GEL524324:GEQ524324 GOH524324:GOM524324 GYD524324:GYI524324 HHZ524324:HIE524324 HRV524324:HSA524324 IBR524324:IBW524324 ILN524324:ILS524324 IVJ524324:IVO524324 JFF524324:JFK524324 JPB524324:JPG524324 JYX524324:JZC524324 KIT524324:KIY524324 KSP524324:KSU524324 LCL524324:LCQ524324 LMH524324:LMM524324 LWD524324:LWI524324 MFZ524324:MGE524324 MPV524324:MQA524324 MZR524324:MZW524324 NJN524324:NJS524324 NTJ524324:NTO524324 ODF524324:ODK524324 ONB524324:ONG524324 OWX524324:OXC524324 PGT524324:PGY524324 PQP524324:PQU524324 QAL524324:QAQ524324 QKH524324:QKM524324 QUD524324:QUI524324 RDZ524324:REE524324 RNV524324:ROA524324 RXR524324:RXW524324 SHN524324:SHS524324 SRJ524324:SRO524324 TBF524324:TBK524324 TLB524324:TLG524324 TUX524324:TVC524324 UET524324:UEY524324 UOP524324:UOU524324 UYL524324:UYQ524324 VIH524324:VIM524324 VSD524324:VSI524324 WBZ524324:WCE524324 WLV524324:WMA524324 WVR524324:WVW524324 J589860:O589860 JF589860:JK589860 TB589860:TG589860 ACX589860:ADC589860 AMT589860:AMY589860 AWP589860:AWU589860 BGL589860:BGQ589860 BQH589860:BQM589860 CAD589860:CAI589860 CJZ589860:CKE589860 CTV589860:CUA589860 DDR589860:DDW589860 DNN589860:DNS589860 DXJ589860:DXO589860 EHF589860:EHK589860 ERB589860:ERG589860 FAX589860:FBC589860 FKT589860:FKY589860 FUP589860:FUU589860 GEL589860:GEQ589860 GOH589860:GOM589860 GYD589860:GYI589860 HHZ589860:HIE589860 HRV589860:HSA589860 IBR589860:IBW589860 ILN589860:ILS589860 IVJ589860:IVO589860 JFF589860:JFK589860 JPB589860:JPG589860 JYX589860:JZC589860 KIT589860:KIY589860 KSP589860:KSU589860 LCL589860:LCQ589860 LMH589860:LMM589860 LWD589860:LWI589860 MFZ589860:MGE589860 MPV589860:MQA589860 MZR589860:MZW589860 NJN589860:NJS589860 NTJ589860:NTO589860 ODF589860:ODK589860 ONB589860:ONG589860 OWX589860:OXC589860 PGT589860:PGY589860 PQP589860:PQU589860 QAL589860:QAQ589860 QKH589860:QKM589860 QUD589860:QUI589860 RDZ589860:REE589860 RNV589860:ROA589860 RXR589860:RXW589860 SHN589860:SHS589860 SRJ589860:SRO589860 TBF589860:TBK589860 TLB589860:TLG589860 TUX589860:TVC589860 UET589860:UEY589860 UOP589860:UOU589860 UYL589860:UYQ589860 VIH589860:VIM589860 VSD589860:VSI589860 WBZ589860:WCE589860 WLV589860:WMA589860 WVR589860:WVW589860 J655396:O655396 JF655396:JK655396 TB655396:TG655396 ACX655396:ADC655396 AMT655396:AMY655396 AWP655396:AWU655396 BGL655396:BGQ655396 BQH655396:BQM655396 CAD655396:CAI655396 CJZ655396:CKE655396 CTV655396:CUA655396 DDR655396:DDW655396 DNN655396:DNS655396 DXJ655396:DXO655396 EHF655396:EHK655396 ERB655396:ERG655396 FAX655396:FBC655396 FKT655396:FKY655396 FUP655396:FUU655396 GEL655396:GEQ655396 GOH655396:GOM655396 GYD655396:GYI655396 HHZ655396:HIE655396 HRV655396:HSA655396 IBR655396:IBW655396 ILN655396:ILS655396 IVJ655396:IVO655396 JFF655396:JFK655396 JPB655396:JPG655396 JYX655396:JZC655396 KIT655396:KIY655396 KSP655396:KSU655396 LCL655396:LCQ655396 LMH655396:LMM655396 LWD655396:LWI655396 MFZ655396:MGE655396 MPV655396:MQA655396 MZR655396:MZW655396 NJN655396:NJS655396 NTJ655396:NTO655396 ODF655396:ODK655396 ONB655396:ONG655396 OWX655396:OXC655396 PGT655396:PGY655396 PQP655396:PQU655396 QAL655396:QAQ655396 QKH655396:QKM655396 QUD655396:QUI655396 RDZ655396:REE655396 RNV655396:ROA655396 RXR655396:RXW655396 SHN655396:SHS655396 SRJ655396:SRO655396 TBF655396:TBK655396 TLB655396:TLG655396 TUX655396:TVC655396 UET655396:UEY655396 UOP655396:UOU655396 UYL655396:UYQ655396 VIH655396:VIM655396 VSD655396:VSI655396 WBZ655396:WCE655396 WLV655396:WMA655396 WVR655396:WVW655396 J720932:O720932 JF720932:JK720932 TB720932:TG720932 ACX720932:ADC720932 AMT720932:AMY720932 AWP720932:AWU720932 BGL720932:BGQ720932 BQH720932:BQM720932 CAD720932:CAI720932 CJZ720932:CKE720932 CTV720932:CUA720932 DDR720932:DDW720932 DNN720932:DNS720932 DXJ720932:DXO720932 EHF720932:EHK720932 ERB720932:ERG720932 FAX720932:FBC720932 FKT720932:FKY720932 FUP720932:FUU720932 GEL720932:GEQ720932 GOH720932:GOM720932 GYD720932:GYI720932 HHZ720932:HIE720932 HRV720932:HSA720932 IBR720932:IBW720932 ILN720932:ILS720932 IVJ720932:IVO720932 JFF720932:JFK720932 JPB720932:JPG720932 JYX720932:JZC720932 KIT720932:KIY720932 KSP720932:KSU720932 LCL720932:LCQ720932 LMH720932:LMM720932 LWD720932:LWI720932 MFZ720932:MGE720932 MPV720932:MQA720932 MZR720932:MZW720932 NJN720932:NJS720932 NTJ720932:NTO720932 ODF720932:ODK720932 ONB720932:ONG720932 OWX720932:OXC720932 PGT720932:PGY720932 PQP720932:PQU720932 QAL720932:QAQ720932 QKH720932:QKM720932 QUD720932:QUI720932 RDZ720932:REE720932 RNV720932:ROA720932 RXR720932:RXW720932 SHN720932:SHS720932 SRJ720932:SRO720932 TBF720932:TBK720932 TLB720932:TLG720932 TUX720932:TVC720932 UET720932:UEY720932 UOP720932:UOU720932 UYL720932:UYQ720932 VIH720932:VIM720932 VSD720932:VSI720932 WBZ720932:WCE720932 WLV720932:WMA720932 WVR720932:WVW720932 J786468:O786468 JF786468:JK786468 TB786468:TG786468 ACX786468:ADC786468 AMT786468:AMY786468 AWP786468:AWU786468 BGL786468:BGQ786468 BQH786468:BQM786468 CAD786468:CAI786468 CJZ786468:CKE786468 CTV786468:CUA786468 DDR786468:DDW786468 DNN786468:DNS786468 DXJ786468:DXO786468 EHF786468:EHK786468 ERB786468:ERG786468 FAX786468:FBC786468 FKT786468:FKY786468 FUP786468:FUU786468 GEL786468:GEQ786468 GOH786468:GOM786468 GYD786468:GYI786468 HHZ786468:HIE786468 HRV786468:HSA786468 IBR786468:IBW786468 ILN786468:ILS786468 IVJ786468:IVO786468 JFF786468:JFK786468 JPB786468:JPG786468 JYX786468:JZC786468 KIT786468:KIY786468 KSP786468:KSU786468 LCL786468:LCQ786468 LMH786468:LMM786468 LWD786468:LWI786468 MFZ786468:MGE786468 MPV786468:MQA786468 MZR786468:MZW786468 NJN786468:NJS786468 NTJ786468:NTO786468 ODF786468:ODK786468 ONB786468:ONG786468 OWX786468:OXC786468 PGT786468:PGY786468 PQP786468:PQU786468 QAL786468:QAQ786468 QKH786468:QKM786468 QUD786468:QUI786468 RDZ786468:REE786468 RNV786468:ROA786468 RXR786468:RXW786468 SHN786468:SHS786468 SRJ786468:SRO786468 TBF786468:TBK786468 TLB786468:TLG786468 TUX786468:TVC786468 UET786468:UEY786468 UOP786468:UOU786468 UYL786468:UYQ786468 VIH786468:VIM786468 VSD786468:VSI786468 WBZ786468:WCE786468 WLV786468:WMA786468 WVR786468:WVW786468 J852004:O852004 JF852004:JK852004 TB852004:TG852004 ACX852004:ADC852004 AMT852004:AMY852004 AWP852004:AWU852004 BGL852004:BGQ852004 BQH852004:BQM852004 CAD852004:CAI852004 CJZ852004:CKE852004 CTV852004:CUA852004 DDR852004:DDW852004 DNN852004:DNS852004 DXJ852004:DXO852004 EHF852004:EHK852004 ERB852004:ERG852004 FAX852004:FBC852004 FKT852004:FKY852004 FUP852004:FUU852004 GEL852004:GEQ852004 GOH852004:GOM852004 GYD852004:GYI852004 HHZ852004:HIE852004 HRV852004:HSA852004 IBR852004:IBW852004 ILN852004:ILS852004 IVJ852004:IVO852004 JFF852004:JFK852004 JPB852004:JPG852004 JYX852004:JZC852004 KIT852004:KIY852004 KSP852004:KSU852004 LCL852004:LCQ852004 LMH852004:LMM852004 LWD852004:LWI852004 MFZ852004:MGE852004 MPV852004:MQA852004 MZR852004:MZW852004 NJN852004:NJS852004 NTJ852004:NTO852004 ODF852004:ODK852004 ONB852004:ONG852004 OWX852004:OXC852004 PGT852004:PGY852004 PQP852004:PQU852004 QAL852004:QAQ852004 QKH852004:QKM852004 QUD852004:QUI852004 RDZ852004:REE852004 RNV852004:ROA852004 RXR852004:RXW852004 SHN852004:SHS852004 SRJ852004:SRO852004 TBF852004:TBK852004 TLB852004:TLG852004 TUX852004:TVC852004 UET852004:UEY852004 UOP852004:UOU852004 UYL852004:UYQ852004 VIH852004:VIM852004 VSD852004:VSI852004 WBZ852004:WCE852004 WLV852004:WMA852004 WVR852004:WVW852004 J917540:O917540 JF917540:JK917540 TB917540:TG917540 ACX917540:ADC917540 AMT917540:AMY917540 AWP917540:AWU917540 BGL917540:BGQ917540 BQH917540:BQM917540 CAD917540:CAI917540 CJZ917540:CKE917540 CTV917540:CUA917540 DDR917540:DDW917540 DNN917540:DNS917540 DXJ917540:DXO917540 EHF917540:EHK917540 ERB917540:ERG917540 FAX917540:FBC917540 FKT917540:FKY917540 FUP917540:FUU917540 GEL917540:GEQ917540 GOH917540:GOM917540 GYD917540:GYI917540 HHZ917540:HIE917540 HRV917540:HSA917540 IBR917540:IBW917540 ILN917540:ILS917540 IVJ917540:IVO917540 JFF917540:JFK917540 JPB917540:JPG917540 JYX917540:JZC917540 KIT917540:KIY917540 KSP917540:KSU917540 LCL917540:LCQ917540 LMH917540:LMM917540 LWD917540:LWI917540 MFZ917540:MGE917540 MPV917540:MQA917540 MZR917540:MZW917540 NJN917540:NJS917540 NTJ917540:NTO917540 ODF917540:ODK917540 ONB917540:ONG917540 OWX917540:OXC917540 PGT917540:PGY917540 PQP917540:PQU917540 QAL917540:QAQ917540 QKH917540:QKM917540 QUD917540:QUI917540 RDZ917540:REE917540 RNV917540:ROA917540 RXR917540:RXW917540 SHN917540:SHS917540 SRJ917540:SRO917540 TBF917540:TBK917540 TLB917540:TLG917540 TUX917540:TVC917540 UET917540:UEY917540 UOP917540:UOU917540 UYL917540:UYQ917540 VIH917540:VIM917540 VSD917540:VSI917540 WBZ917540:WCE917540 WLV917540:WMA917540 WVR917540:WVW917540 J983076:O983076 JF983076:JK983076 TB983076:TG983076 ACX983076:ADC983076 AMT983076:AMY983076 AWP983076:AWU983076 BGL983076:BGQ983076 BQH983076:BQM983076 CAD983076:CAI983076 CJZ983076:CKE983076 CTV983076:CUA983076 DDR983076:DDW983076 DNN983076:DNS983076 DXJ983076:DXO983076 EHF983076:EHK983076 ERB983076:ERG983076 FAX983076:FBC983076 FKT983076:FKY983076 FUP983076:FUU983076 GEL983076:GEQ983076 GOH983076:GOM983076 GYD983076:GYI983076 HHZ983076:HIE983076 HRV983076:HSA983076 IBR983076:IBW983076 ILN983076:ILS983076 IVJ983076:IVO983076 JFF983076:JFK983076 JPB983076:JPG983076 JYX983076:JZC983076 KIT983076:KIY983076 KSP983076:KSU983076 LCL983076:LCQ983076 LMH983076:LMM983076 LWD983076:LWI983076 MFZ983076:MGE983076 MPV983076:MQA983076 MZR983076:MZW983076 NJN983076:NJS983076 NTJ983076:NTO983076 ODF983076:ODK983076 ONB983076:ONG983076 OWX983076:OXC983076 PGT983076:PGY983076 PQP983076:PQU983076 QAL983076:QAQ983076 QKH983076:QKM983076 QUD983076:QUI983076 RDZ983076:REE983076 RNV983076:ROA983076 RXR983076:RXW983076 SHN983076:SHS983076 SRJ983076:SRO983076 TBF983076:TBK983076 TLB983076:TLG983076 TUX983076:TVC983076 UET983076:UEY983076 UOP983076:UOU983076 UYL983076:UYQ983076 VIH983076:VIM983076 VSD983076:VSI983076 WBZ983076:WCE983076 WLV983076:WMA983076 WVR983076:WVW983076">
      <formula1>$U$26:$U$31</formula1>
    </dataValidation>
  </dataValidations>
  <printOptions horizontalCentered="1" verticalCentered="1"/>
  <pageMargins left="0.68" right="0.23" top="0.59055118110236227" bottom="0.39370078740157483" header="0.31496062992125984" footer="0.31496062992125984"/>
  <pageSetup paperSize="9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  <pageSetUpPr fitToPage="1"/>
  </sheetPr>
  <dimension ref="A1:KS312"/>
  <sheetViews>
    <sheetView showGridLines="0" view="pageBreakPreview" zoomScale="130" zoomScaleNormal="100" zoomScaleSheetLayoutView="130" workbookViewId="0">
      <selection activeCell="BT239" sqref="BT239:CH243"/>
    </sheetView>
  </sheetViews>
  <sheetFormatPr defaultColWidth="0.5" defaultRowHeight="3" customHeight="1"/>
  <cols>
    <col min="1" max="1" width="0.5" style="23" customWidth="1"/>
    <col min="2" max="16384" width="0.5" style="23"/>
  </cols>
  <sheetData>
    <row r="1" spans="1:305" ht="3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</row>
    <row r="2" spans="1:305" ht="3" customHeight="1">
      <c r="A2" s="844" t="s">
        <v>0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844"/>
      <c r="M2" s="844"/>
      <c r="N2" s="844"/>
      <c r="O2" s="844"/>
      <c r="P2" s="844"/>
      <c r="Q2" s="844"/>
      <c r="R2" s="844"/>
      <c r="S2" s="844"/>
      <c r="T2" s="844"/>
      <c r="U2" s="844"/>
      <c r="V2" s="844"/>
      <c r="W2" s="844"/>
      <c r="X2" s="844"/>
      <c r="Y2" s="844"/>
      <c r="Z2" s="844"/>
      <c r="AA2" s="844"/>
      <c r="AB2" s="844"/>
      <c r="AC2" s="844"/>
      <c r="AD2" s="844"/>
      <c r="AE2" s="844"/>
      <c r="AF2" s="844"/>
      <c r="AG2" s="844"/>
      <c r="AH2" s="844"/>
      <c r="AI2" s="844"/>
      <c r="AJ2" s="844"/>
      <c r="AK2" s="844"/>
      <c r="AL2" s="844"/>
      <c r="AM2" s="844"/>
      <c r="AN2" s="844"/>
      <c r="AO2" s="844"/>
      <c r="AP2" s="844"/>
      <c r="AQ2" s="844"/>
      <c r="AR2" s="844"/>
      <c r="AS2" s="844"/>
      <c r="AT2" s="844"/>
      <c r="AU2" s="844"/>
      <c r="AV2" s="844"/>
      <c r="AW2" s="844"/>
      <c r="AX2" s="844"/>
      <c r="AY2" s="844"/>
      <c r="AZ2" s="844"/>
      <c r="BA2" s="844"/>
      <c r="BB2" s="844"/>
      <c r="BC2" s="844"/>
      <c r="BD2" s="844"/>
      <c r="BE2" s="844"/>
      <c r="BF2" s="844"/>
      <c r="BG2" s="844"/>
      <c r="BH2" s="844"/>
      <c r="BI2" s="844"/>
      <c r="BJ2" s="844"/>
      <c r="BK2" s="844"/>
      <c r="BL2" s="844"/>
      <c r="BM2" s="844"/>
      <c r="BN2" s="844"/>
      <c r="BO2" s="844"/>
      <c r="BP2" s="844"/>
      <c r="BQ2" s="844"/>
      <c r="BR2" s="844"/>
      <c r="BS2" s="844"/>
      <c r="BT2" s="844"/>
      <c r="BU2" s="844"/>
      <c r="BV2" s="844"/>
      <c r="BW2" s="844"/>
      <c r="BX2" s="844"/>
      <c r="BY2" s="844"/>
      <c r="BZ2" s="844"/>
      <c r="CA2" s="844"/>
      <c r="CB2" s="844"/>
      <c r="CC2" s="844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8"/>
      <c r="DJ2" s="38"/>
      <c r="DK2" s="38"/>
      <c r="DL2" s="38"/>
      <c r="DM2" s="38"/>
      <c r="DN2" s="38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</row>
    <row r="3" spans="1:305" ht="3" customHeight="1">
      <c r="A3" s="844"/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4"/>
      <c r="Y3" s="844"/>
      <c r="Z3" s="844"/>
      <c r="AA3" s="844"/>
      <c r="AB3" s="844"/>
      <c r="AC3" s="844"/>
      <c r="AD3" s="844"/>
      <c r="AE3" s="844"/>
      <c r="AF3" s="844"/>
      <c r="AG3" s="844"/>
      <c r="AH3" s="844"/>
      <c r="AI3" s="844"/>
      <c r="AJ3" s="844"/>
      <c r="AK3" s="844"/>
      <c r="AL3" s="844"/>
      <c r="AM3" s="844"/>
      <c r="AN3" s="844"/>
      <c r="AO3" s="844"/>
      <c r="AP3" s="844"/>
      <c r="AQ3" s="844"/>
      <c r="AR3" s="844"/>
      <c r="AS3" s="844"/>
      <c r="AT3" s="844"/>
      <c r="AU3" s="844"/>
      <c r="AV3" s="844"/>
      <c r="AW3" s="844"/>
      <c r="AX3" s="844"/>
      <c r="AY3" s="844"/>
      <c r="AZ3" s="844"/>
      <c r="BA3" s="844"/>
      <c r="BB3" s="844"/>
      <c r="BC3" s="844"/>
      <c r="BD3" s="844"/>
      <c r="BE3" s="844"/>
      <c r="BF3" s="844"/>
      <c r="BG3" s="844"/>
      <c r="BH3" s="844"/>
      <c r="BI3" s="844"/>
      <c r="BJ3" s="844"/>
      <c r="BK3" s="844"/>
      <c r="BL3" s="844"/>
      <c r="BM3" s="844"/>
      <c r="BN3" s="844"/>
      <c r="BO3" s="844"/>
      <c r="BP3" s="844"/>
      <c r="BQ3" s="844"/>
      <c r="BR3" s="844"/>
      <c r="BS3" s="844"/>
      <c r="BT3" s="844"/>
      <c r="BU3" s="844"/>
      <c r="BV3" s="844"/>
      <c r="BW3" s="844"/>
      <c r="BX3" s="844"/>
      <c r="BY3" s="844"/>
      <c r="BZ3" s="844"/>
      <c r="CA3" s="844"/>
      <c r="CB3" s="844"/>
      <c r="CC3" s="844"/>
      <c r="CD3" s="37"/>
      <c r="CE3" s="37"/>
      <c r="CF3" s="785"/>
      <c r="CG3" s="785"/>
      <c r="CH3" s="785"/>
      <c r="CI3" s="785"/>
      <c r="CJ3" s="785"/>
      <c r="CK3" s="785"/>
      <c r="CL3" s="785"/>
      <c r="CM3" s="785"/>
      <c r="CN3" s="785"/>
      <c r="CO3" s="785"/>
      <c r="CP3" s="785"/>
      <c r="CQ3" s="785"/>
      <c r="CR3" s="785"/>
      <c r="CS3" s="785"/>
      <c r="CT3" s="785"/>
      <c r="CU3" s="785"/>
      <c r="CV3" s="785"/>
      <c r="CW3" s="785"/>
      <c r="CX3" s="785"/>
      <c r="CY3" s="785"/>
      <c r="CZ3" s="785"/>
      <c r="DA3" s="785"/>
      <c r="DB3" s="785"/>
      <c r="DC3" s="785"/>
      <c r="DD3" s="785"/>
      <c r="DE3" s="785"/>
      <c r="DF3" s="785"/>
      <c r="DG3" s="785"/>
      <c r="DH3" s="785"/>
      <c r="DI3" s="785"/>
      <c r="DJ3" s="785"/>
      <c r="DK3" s="785"/>
      <c r="DL3" s="785"/>
      <c r="DM3" s="785"/>
      <c r="DN3" s="785"/>
      <c r="DO3" s="785"/>
      <c r="DP3" s="785"/>
      <c r="DQ3" s="785"/>
      <c r="DR3" s="785"/>
      <c r="DS3" s="785"/>
      <c r="DT3" s="785"/>
      <c r="DU3" s="785"/>
      <c r="DV3" s="785"/>
      <c r="DW3" s="785"/>
      <c r="DX3" s="785"/>
      <c r="DY3" s="785"/>
      <c r="DZ3" s="785"/>
      <c r="EA3" s="785"/>
      <c r="EB3" s="785"/>
      <c r="EC3" s="785"/>
      <c r="ED3" s="785"/>
      <c r="EE3" s="785"/>
      <c r="EF3" s="785"/>
      <c r="EG3" s="785"/>
      <c r="EH3" s="785"/>
      <c r="EI3" s="785"/>
      <c r="EJ3" s="785"/>
      <c r="EK3" s="785"/>
      <c r="EL3" s="846" t="s">
        <v>1</v>
      </c>
      <c r="EM3" s="846"/>
      <c r="EN3" s="846"/>
      <c r="EO3" s="846"/>
      <c r="EP3" s="846"/>
      <c r="EQ3" s="848" t="s">
        <v>4480</v>
      </c>
      <c r="ER3" s="848"/>
      <c r="ES3" s="848"/>
      <c r="ET3" s="848"/>
      <c r="EU3" s="848"/>
      <c r="EV3" s="848"/>
      <c r="EW3" s="848"/>
      <c r="EX3" s="848"/>
      <c r="EY3" s="848"/>
      <c r="EZ3" s="848"/>
      <c r="FA3" s="848"/>
      <c r="FB3" s="848"/>
      <c r="FC3" s="848"/>
      <c r="FD3" s="848"/>
      <c r="FE3" s="848"/>
      <c r="FF3" s="848"/>
      <c r="FG3" s="848"/>
      <c r="FH3" s="847"/>
      <c r="FI3" s="847"/>
      <c r="FJ3" s="847"/>
      <c r="FK3" s="847"/>
      <c r="FL3" s="847"/>
      <c r="FM3" s="847"/>
      <c r="FN3" s="847"/>
      <c r="FO3" s="847"/>
      <c r="FP3" s="847"/>
      <c r="FQ3" s="847"/>
      <c r="FR3" s="847"/>
      <c r="FS3" s="847"/>
      <c r="FT3" s="847"/>
      <c r="FU3" s="847"/>
      <c r="FV3" s="847"/>
      <c r="FW3" s="847"/>
      <c r="FX3" s="847"/>
      <c r="FY3" s="847"/>
      <c r="FZ3" s="847"/>
      <c r="GA3" s="847"/>
      <c r="GB3" s="847"/>
      <c r="GC3" s="847"/>
      <c r="GD3" s="847"/>
      <c r="GE3" s="847"/>
      <c r="GF3" s="847"/>
      <c r="GG3" s="847"/>
      <c r="GH3" s="847"/>
      <c r="GI3" s="847"/>
      <c r="GJ3" s="847"/>
      <c r="GK3" s="847"/>
      <c r="GL3" s="847"/>
      <c r="GM3" s="847"/>
      <c r="GN3" s="847"/>
      <c r="GO3" s="847"/>
      <c r="GP3" s="847"/>
      <c r="GQ3" s="847"/>
      <c r="GR3" s="847"/>
      <c r="GS3" s="847"/>
      <c r="GT3" s="847"/>
      <c r="GU3" s="39"/>
      <c r="GV3" s="36"/>
      <c r="HH3" s="24"/>
      <c r="HI3" s="24"/>
      <c r="HJ3" s="24"/>
      <c r="HK3" s="24"/>
      <c r="JA3" s="25"/>
      <c r="JB3" s="25"/>
    </row>
    <row r="4" spans="1:305" ht="3" customHeight="1">
      <c r="A4" s="844"/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4"/>
      <c r="P4" s="844"/>
      <c r="Q4" s="844"/>
      <c r="R4" s="844"/>
      <c r="S4" s="844"/>
      <c r="T4" s="844"/>
      <c r="U4" s="844"/>
      <c r="V4" s="844"/>
      <c r="W4" s="844"/>
      <c r="X4" s="844"/>
      <c r="Y4" s="844"/>
      <c r="Z4" s="844"/>
      <c r="AA4" s="844"/>
      <c r="AB4" s="844"/>
      <c r="AC4" s="844"/>
      <c r="AD4" s="844"/>
      <c r="AE4" s="844"/>
      <c r="AF4" s="844"/>
      <c r="AG4" s="844"/>
      <c r="AH4" s="844"/>
      <c r="AI4" s="844"/>
      <c r="AJ4" s="844"/>
      <c r="AK4" s="844"/>
      <c r="AL4" s="844"/>
      <c r="AM4" s="844"/>
      <c r="AN4" s="844"/>
      <c r="AO4" s="844"/>
      <c r="AP4" s="844"/>
      <c r="AQ4" s="844"/>
      <c r="AR4" s="844"/>
      <c r="AS4" s="844"/>
      <c r="AT4" s="844"/>
      <c r="AU4" s="844"/>
      <c r="AV4" s="844"/>
      <c r="AW4" s="844"/>
      <c r="AX4" s="844"/>
      <c r="AY4" s="844"/>
      <c r="AZ4" s="844"/>
      <c r="BA4" s="844"/>
      <c r="BB4" s="844"/>
      <c r="BC4" s="844"/>
      <c r="BD4" s="844"/>
      <c r="BE4" s="844"/>
      <c r="BF4" s="844"/>
      <c r="BG4" s="844"/>
      <c r="BH4" s="844"/>
      <c r="BI4" s="844"/>
      <c r="BJ4" s="844"/>
      <c r="BK4" s="844"/>
      <c r="BL4" s="844"/>
      <c r="BM4" s="844"/>
      <c r="BN4" s="844"/>
      <c r="BO4" s="844"/>
      <c r="BP4" s="844"/>
      <c r="BQ4" s="844"/>
      <c r="BR4" s="844"/>
      <c r="BS4" s="844"/>
      <c r="BT4" s="844"/>
      <c r="BU4" s="844"/>
      <c r="BV4" s="844"/>
      <c r="BW4" s="844"/>
      <c r="BX4" s="844"/>
      <c r="BY4" s="844"/>
      <c r="BZ4" s="844"/>
      <c r="CA4" s="844"/>
      <c r="CB4" s="844"/>
      <c r="CC4" s="844"/>
      <c r="CD4" s="37"/>
      <c r="CE4" s="37"/>
      <c r="CF4" s="785"/>
      <c r="CG4" s="785"/>
      <c r="CH4" s="785"/>
      <c r="CI4" s="785"/>
      <c r="CJ4" s="785"/>
      <c r="CK4" s="785"/>
      <c r="CL4" s="785"/>
      <c r="CM4" s="785"/>
      <c r="CN4" s="785"/>
      <c r="CO4" s="785"/>
      <c r="CP4" s="785"/>
      <c r="CQ4" s="785"/>
      <c r="CR4" s="785"/>
      <c r="CS4" s="785"/>
      <c r="CT4" s="785"/>
      <c r="CU4" s="785"/>
      <c r="CV4" s="785"/>
      <c r="CW4" s="785"/>
      <c r="CX4" s="785"/>
      <c r="CY4" s="785"/>
      <c r="CZ4" s="785"/>
      <c r="DA4" s="785"/>
      <c r="DB4" s="785"/>
      <c r="DC4" s="785"/>
      <c r="DD4" s="785"/>
      <c r="DE4" s="785"/>
      <c r="DF4" s="785"/>
      <c r="DG4" s="785"/>
      <c r="DH4" s="785"/>
      <c r="DI4" s="785"/>
      <c r="DJ4" s="785"/>
      <c r="DK4" s="785"/>
      <c r="DL4" s="785"/>
      <c r="DM4" s="785"/>
      <c r="DN4" s="785"/>
      <c r="DO4" s="785"/>
      <c r="DP4" s="785"/>
      <c r="DQ4" s="785"/>
      <c r="DR4" s="785"/>
      <c r="DS4" s="785"/>
      <c r="DT4" s="785"/>
      <c r="DU4" s="785"/>
      <c r="DV4" s="785"/>
      <c r="DW4" s="785"/>
      <c r="DX4" s="785"/>
      <c r="DY4" s="785"/>
      <c r="DZ4" s="785"/>
      <c r="EA4" s="785"/>
      <c r="EB4" s="785"/>
      <c r="EC4" s="785"/>
      <c r="ED4" s="785"/>
      <c r="EE4" s="785"/>
      <c r="EF4" s="785"/>
      <c r="EG4" s="785"/>
      <c r="EH4" s="785"/>
      <c r="EI4" s="785"/>
      <c r="EJ4" s="785"/>
      <c r="EK4" s="785"/>
      <c r="EL4" s="846"/>
      <c r="EM4" s="846"/>
      <c r="EN4" s="846"/>
      <c r="EO4" s="846"/>
      <c r="EP4" s="846"/>
      <c r="EQ4" s="848"/>
      <c r="ER4" s="848"/>
      <c r="ES4" s="848"/>
      <c r="ET4" s="848"/>
      <c r="EU4" s="848"/>
      <c r="EV4" s="848"/>
      <c r="EW4" s="848"/>
      <c r="EX4" s="848"/>
      <c r="EY4" s="848"/>
      <c r="EZ4" s="848"/>
      <c r="FA4" s="848"/>
      <c r="FB4" s="848"/>
      <c r="FC4" s="848"/>
      <c r="FD4" s="848"/>
      <c r="FE4" s="848"/>
      <c r="FF4" s="848"/>
      <c r="FG4" s="848"/>
      <c r="FH4" s="847"/>
      <c r="FI4" s="847"/>
      <c r="FJ4" s="847"/>
      <c r="FK4" s="847"/>
      <c r="FL4" s="847"/>
      <c r="FM4" s="847"/>
      <c r="FN4" s="847"/>
      <c r="FO4" s="847"/>
      <c r="FP4" s="847"/>
      <c r="FQ4" s="847"/>
      <c r="FR4" s="847"/>
      <c r="FS4" s="847"/>
      <c r="FT4" s="847"/>
      <c r="FU4" s="847"/>
      <c r="FV4" s="847"/>
      <c r="FW4" s="847"/>
      <c r="FX4" s="847"/>
      <c r="FY4" s="847"/>
      <c r="FZ4" s="847"/>
      <c r="GA4" s="847"/>
      <c r="GB4" s="847"/>
      <c r="GC4" s="847"/>
      <c r="GD4" s="847"/>
      <c r="GE4" s="847"/>
      <c r="GF4" s="847"/>
      <c r="GG4" s="847"/>
      <c r="GH4" s="847"/>
      <c r="GI4" s="847"/>
      <c r="GJ4" s="847"/>
      <c r="GK4" s="847"/>
      <c r="GL4" s="847"/>
      <c r="GM4" s="847"/>
      <c r="GN4" s="847"/>
      <c r="GO4" s="847"/>
      <c r="GP4" s="847"/>
      <c r="GQ4" s="847"/>
      <c r="GR4" s="847"/>
      <c r="GS4" s="847"/>
      <c r="GT4" s="847"/>
      <c r="GU4" s="39"/>
      <c r="GV4" s="36"/>
      <c r="JA4" s="25"/>
      <c r="JB4" s="25"/>
    </row>
    <row r="5" spans="1:305" ht="3" customHeight="1">
      <c r="A5" s="844"/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  <c r="Y5" s="844"/>
      <c r="Z5" s="844"/>
      <c r="AA5" s="844"/>
      <c r="AB5" s="844"/>
      <c r="AC5" s="844"/>
      <c r="AD5" s="844"/>
      <c r="AE5" s="844"/>
      <c r="AF5" s="844"/>
      <c r="AG5" s="844"/>
      <c r="AH5" s="844"/>
      <c r="AI5" s="844"/>
      <c r="AJ5" s="844"/>
      <c r="AK5" s="844"/>
      <c r="AL5" s="844"/>
      <c r="AM5" s="844"/>
      <c r="AN5" s="844"/>
      <c r="AO5" s="844"/>
      <c r="AP5" s="844"/>
      <c r="AQ5" s="844"/>
      <c r="AR5" s="844"/>
      <c r="AS5" s="844"/>
      <c r="AT5" s="844"/>
      <c r="AU5" s="844"/>
      <c r="AV5" s="844"/>
      <c r="AW5" s="844"/>
      <c r="AX5" s="844"/>
      <c r="AY5" s="844"/>
      <c r="AZ5" s="844"/>
      <c r="BA5" s="844"/>
      <c r="BB5" s="844"/>
      <c r="BC5" s="844"/>
      <c r="BD5" s="844"/>
      <c r="BE5" s="844"/>
      <c r="BF5" s="844"/>
      <c r="BG5" s="844"/>
      <c r="BH5" s="844"/>
      <c r="BI5" s="844"/>
      <c r="BJ5" s="844"/>
      <c r="BK5" s="844"/>
      <c r="BL5" s="844"/>
      <c r="BM5" s="844"/>
      <c r="BN5" s="844"/>
      <c r="BO5" s="844"/>
      <c r="BP5" s="844"/>
      <c r="BQ5" s="844"/>
      <c r="BR5" s="844"/>
      <c r="BS5" s="844"/>
      <c r="BT5" s="844"/>
      <c r="BU5" s="844"/>
      <c r="BV5" s="844"/>
      <c r="BW5" s="844"/>
      <c r="BX5" s="844"/>
      <c r="BY5" s="844"/>
      <c r="BZ5" s="844"/>
      <c r="CA5" s="844"/>
      <c r="CB5" s="844"/>
      <c r="CC5" s="844"/>
      <c r="CD5" s="37"/>
      <c r="CE5" s="37"/>
      <c r="CF5" s="785"/>
      <c r="CG5" s="785"/>
      <c r="CH5" s="785"/>
      <c r="CI5" s="785"/>
      <c r="CJ5" s="785"/>
      <c r="CK5" s="785"/>
      <c r="CL5" s="785"/>
      <c r="CM5" s="785"/>
      <c r="CN5" s="785"/>
      <c r="CO5" s="785"/>
      <c r="CP5" s="785"/>
      <c r="CQ5" s="785"/>
      <c r="CR5" s="785"/>
      <c r="CS5" s="785"/>
      <c r="CT5" s="785"/>
      <c r="CU5" s="785"/>
      <c r="CV5" s="785"/>
      <c r="CW5" s="785"/>
      <c r="CX5" s="785"/>
      <c r="CY5" s="785"/>
      <c r="CZ5" s="785"/>
      <c r="DA5" s="785"/>
      <c r="DB5" s="785"/>
      <c r="DC5" s="785"/>
      <c r="DD5" s="785"/>
      <c r="DE5" s="785"/>
      <c r="DF5" s="785"/>
      <c r="DG5" s="785"/>
      <c r="DH5" s="785"/>
      <c r="DI5" s="785"/>
      <c r="DJ5" s="785"/>
      <c r="DK5" s="785"/>
      <c r="DL5" s="785"/>
      <c r="DM5" s="785"/>
      <c r="DN5" s="785"/>
      <c r="DO5" s="785"/>
      <c r="DP5" s="785"/>
      <c r="DQ5" s="785"/>
      <c r="DR5" s="785"/>
      <c r="DS5" s="785"/>
      <c r="DT5" s="785"/>
      <c r="DU5" s="785"/>
      <c r="DV5" s="785"/>
      <c r="DW5" s="785"/>
      <c r="DX5" s="785"/>
      <c r="DY5" s="785"/>
      <c r="DZ5" s="785"/>
      <c r="EA5" s="785"/>
      <c r="EB5" s="785"/>
      <c r="EC5" s="785"/>
      <c r="ED5" s="785"/>
      <c r="EE5" s="785"/>
      <c r="EF5" s="785"/>
      <c r="EG5" s="785"/>
      <c r="EH5" s="785"/>
      <c r="EI5" s="785"/>
      <c r="EJ5" s="785"/>
      <c r="EK5" s="785"/>
      <c r="EL5" s="846"/>
      <c r="EM5" s="846"/>
      <c r="EN5" s="846"/>
      <c r="EO5" s="846"/>
      <c r="EP5" s="846"/>
      <c r="EQ5" s="848"/>
      <c r="ER5" s="848"/>
      <c r="ES5" s="848"/>
      <c r="ET5" s="848"/>
      <c r="EU5" s="848"/>
      <c r="EV5" s="848"/>
      <c r="EW5" s="848"/>
      <c r="EX5" s="848"/>
      <c r="EY5" s="848"/>
      <c r="EZ5" s="848"/>
      <c r="FA5" s="848"/>
      <c r="FB5" s="848"/>
      <c r="FC5" s="848"/>
      <c r="FD5" s="848"/>
      <c r="FE5" s="848"/>
      <c r="FF5" s="848"/>
      <c r="FG5" s="848"/>
      <c r="FH5" s="847"/>
      <c r="FI5" s="847"/>
      <c r="FJ5" s="847"/>
      <c r="FK5" s="847"/>
      <c r="FL5" s="847"/>
      <c r="FM5" s="847"/>
      <c r="FN5" s="847"/>
      <c r="FO5" s="847"/>
      <c r="FP5" s="847"/>
      <c r="FQ5" s="847"/>
      <c r="FR5" s="847"/>
      <c r="FS5" s="847"/>
      <c r="FT5" s="847"/>
      <c r="FU5" s="847"/>
      <c r="FV5" s="847"/>
      <c r="FW5" s="847"/>
      <c r="FX5" s="847"/>
      <c r="FY5" s="847"/>
      <c r="FZ5" s="847"/>
      <c r="GA5" s="847"/>
      <c r="GB5" s="847"/>
      <c r="GC5" s="847"/>
      <c r="GD5" s="847"/>
      <c r="GE5" s="847"/>
      <c r="GF5" s="847"/>
      <c r="GG5" s="847"/>
      <c r="GH5" s="847"/>
      <c r="GI5" s="847"/>
      <c r="GJ5" s="847"/>
      <c r="GK5" s="847"/>
      <c r="GL5" s="847"/>
      <c r="GM5" s="847"/>
      <c r="GN5" s="847"/>
      <c r="GO5" s="847"/>
      <c r="GP5" s="847"/>
      <c r="GQ5" s="847"/>
      <c r="GR5" s="847"/>
      <c r="GS5" s="847"/>
      <c r="GT5" s="847"/>
      <c r="GU5" s="39"/>
      <c r="GV5" s="36"/>
      <c r="JA5" s="25"/>
      <c r="JB5" s="25"/>
    </row>
    <row r="6" spans="1:305" ht="3" customHeight="1">
      <c r="A6" s="844"/>
      <c r="B6" s="844"/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844"/>
      <c r="O6" s="844"/>
      <c r="P6" s="844"/>
      <c r="Q6" s="844"/>
      <c r="R6" s="844"/>
      <c r="S6" s="844"/>
      <c r="T6" s="844"/>
      <c r="U6" s="844"/>
      <c r="V6" s="844"/>
      <c r="W6" s="844"/>
      <c r="X6" s="844"/>
      <c r="Y6" s="844"/>
      <c r="Z6" s="844"/>
      <c r="AA6" s="844"/>
      <c r="AB6" s="844"/>
      <c r="AC6" s="844"/>
      <c r="AD6" s="844"/>
      <c r="AE6" s="844"/>
      <c r="AF6" s="844"/>
      <c r="AG6" s="844"/>
      <c r="AH6" s="844"/>
      <c r="AI6" s="844"/>
      <c r="AJ6" s="844"/>
      <c r="AK6" s="844"/>
      <c r="AL6" s="844"/>
      <c r="AM6" s="844"/>
      <c r="AN6" s="844"/>
      <c r="AO6" s="844"/>
      <c r="AP6" s="844"/>
      <c r="AQ6" s="844"/>
      <c r="AR6" s="844"/>
      <c r="AS6" s="844"/>
      <c r="AT6" s="844"/>
      <c r="AU6" s="844"/>
      <c r="AV6" s="844"/>
      <c r="AW6" s="844"/>
      <c r="AX6" s="844"/>
      <c r="AY6" s="844"/>
      <c r="AZ6" s="844"/>
      <c r="BA6" s="844"/>
      <c r="BB6" s="844"/>
      <c r="BC6" s="844"/>
      <c r="BD6" s="844"/>
      <c r="BE6" s="844"/>
      <c r="BF6" s="844"/>
      <c r="BG6" s="844"/>
      <c r="BH6" s="844"/>
      <c r="BI6" s="844"/>
      <c r="BJ6" s="844"/>
      <c r="BK6" s="844"/>
      <c r="BL6" s="844"/>
      <c r="BM6" s="844"/>
      <c r="BN6" s="844"/>
      <c r="BO6" s="844"/>
      <c r="BP6" s="844"/>
      <c r="BQ6" s="844"/>
      <c r="BR6" s="844"/>
      <c r="BS6" s="844"/>
      <c r="BT6" s="844"/>
      <c r="BU6" s="844"/>
      <c r="BV6" s="844"/>
      <c r="BW6" s="844"/>
      <c r="BX6" s="844"/>
      <c r="BY6" s="844"/>
      <c r="BZ6" s="844"/>
      <c r="CA6" s="844"/>
      <c r="CB6" s="844"/>
      <c r="CC6" s="844"/>
      <c r="CD6" s="37"/>
      <c r="CE6" s="37"/>
      <c r="CF6" s="785"/>
      <c r="CG6" s="785"/>
      <c r="CH6" s="785"/>
      <c r="CI6" s="785"/>
      <c r="CJ6" s="785"/>
      <c r="CK6" s="785"/>
      <c r="CL6" s="785"/>
      <c r="CM6" s="785"/>
      <c r="CN6" s="785"/>
      <c r="CO6" s="785"/>
      <c r="CP6" s="785"/>
      <c r="CQ6" s="785"/>
      <c r="CR6" s="785"/>
      <c r="CS6" s="785"/>
      <c r="CT6" s="785"/>
      <c r="CU6" s="785"/>
      <c r="CV6" s="785"/>
      <c r="CW6" s="785"/>
      <c r="CX6" s="785"/>
      <c r="CY6" s="785"/>
      <c r="CZ6" s="785"/>
      <c r="DA6" s="785"/>
      <c r="DB6" s="785"/>
      <c r="DC6" s="785"/>
      <c r="DD6" s="785"/>
      <c r="DE6" s="785"/>
      <c r="DF6" s="785"/>
      <c r="DG6" s="785"/>
      <c r="DH6" s="785"/>
      <c r="DI6" s="785"/>
      <c r="DJ6" s="785"/>
      <c r="DK6" s="785"/>
      <c r="DL6" s="785"/>
      <c r="DM6" s="785"/>
      <c r="DN6" s="785"/>
      <c r="DO6" s="785"/>
      <c r="DP6" s="785"/>
      <c r="DQ6" s="785"/>
      <c r="DR6" s="785"/>
      <c r="DS6" s="785"/>
      <c r="DT6" s="785"/>
      <c r="DU6" s="785"/>
      <c r="DV6" s="785"/>
      <c r="DW6" s="785"/>
      <c r="DX6" s="785"/>
      <c r="DY6" s="785"/>
      <c r="DZ6" s="785"/>
      <c r="EA6" s="785"/>
      <c r="EB6" s="785"/>
      <c r="EC6" s="785"/>
      <c r="ED6" s="785"/>
      <c r="EE6" s="785"/>
      <c r="EF6" s="785"/>
      <c r="EG6" s="785"/>
      <c r="EH6" s="785"/>
      <c r="EI6" s="785"/>
      <c r="EJ6" s="785"/>
      <c r="EK6" s="785"/>
      <c r="EL6" s="846"/>
      <c r="EM6" s="846"/>
      <c r="EN6" s="846"/>
      <c r="EO6" s="846"/>
      <c r="EP6" s="846"/>
      <c r="EQ6" s="848"/>
      <c r="ER6" s="848"/>
      <c r="ES6" s="848"/>
      <c r="ET6" s="848"/>
      <c r="EU6" s="848"/>
      <c r="EV6" s="848"/>
      <c r="EW6" s="848"/>
      <c r="EX6" s="848"/>
      <c r="EY6" s="848"/>
      <c r="EZ6" s="848"/>
      <c r="FA6" s="848"/>
      <c r="FB6" s="848"/>
      <c r="FC6" s="848"/>
      <c r="FD6" s="848"/>
      <c r="FE6" s="848"/>
      <c r="FF6" s="848"/>
      <c r="FG6" s="848"/>
      <c r="FH6" s="847"/>
      <c r="FI6" s="847"/>
      <c r="FJ6" s="847"/>
      <c r="FK6" s="847"/>
      <c r="FL6" s="847"/>
      <c r="FM6" s="847"/>
      <c r="FN6" s="847"/>
      <c r="FO6" s="847"/>
      <c r="FP6" s="847"/>
      <c r="FQ6" s="847"/>
      <c r="FR6" s="847"/>
      <c r="FS6" s="847"/>
      <c r="FT6" s="847"/>
      <c r="FU6" s="847"/>
      <c r="FV6" s="847"/>
      <c r="FW6" s="847"/>
      <c r="FX6" s="847"/>
      <c r="FY6" s="847"/>
      <c r="FZ6" s="847"/>
      <c r="GA6" s="847"/>
      <c r="GB6" s="847"/>
      <c r="GC6" s="847"/>
      <c r="GD6" s="847"/>
      <c r="GE6" s="847"/>
      <c r="GF6" s="847"/>
      <c r="GG6" s="847"/>
      <c r="GH6" s="847"/>
      <c r="GI6" s="847"/>
      <c r="GJ6" s="847"/>
      <c r="GK6" s="847"/>
      <c r="GL6" s="847"/>
      <c r="GM6" s="847"/>
      <c r="GN6" s="847"/>
      <c r="GO6" s="847"/>
      <c r="GP6" s="847"/>
      <c r="GQ6" s="847"/>
      <c r="GR6" s="847"/>
      <c r="GS6" s="847"/>
      <c r="GT6" s="847"/>
      <c r="GU6" s="39"/>
      <c r="GV6" s="36"/>
      <c r="JA6" s="25"/>
      <c r="JB6" s="25"/>
    </row>
    <row r="7" spans="1:305" ht="3" customHeight="1">
      <c r="A7" s="844"/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  <c r="AB7" s="844"/>
      <c r="AC7" s="844"/>
      <c r="AD7" s="844"/>
      <c r="AE7" s="844"/>
      <c r="AF7" s="844"/>
      <c r="AG7" s="844"/>
      <c r="AH7" s="844"/>
      <c r="AI7" s="844"/>
      <c r="AJ7" s="844"/>
      <c r="AK7" s="844"/>
      <c r="AL7" s="844"/>
      <c r="AM7" s="844"/>
      <c r="AN7" s="844"/>
      <c r="AO7" s="844"/>
      <c r="AP7" s="844"/>
      <c r="AQ7" s="844"/>
      <c r="AR7" s="844"/>
      <c r="AS7" s="844"/>
      <c r="AT7" s="844"/>
      <c r="AU7" s="844"/>
      <c r="AV7" s="844"/>
      <c r="AW7" s="844"/>
      <c r="AX7" s="844"/>
      <c r="AY7" s="844"/>
      <c r="AZ7" s="844"/>
      <c r="BA7" s="844"/>
      <c r="BB7" s="844"/>
      <c r="BC7" s="844"/>
      <c r="BD7" s="844"/>
      <c r="BE7" s="844"/>
      <c r="BF7" s="844"/>
      <c r="BG7" s="844"/>
      <c r="BH7" s="844"/>
      <c r="BI7" s="844"/>
      <c r="BJ7" s="844"/>
      <c r="BK7" s="844"/>
      <c r="BL7" s="844"/>
      <c r="BM7" s="844"/>
      <c r="BN7" s="844"/>
      <c r="BO7" s="844"/>
      <c r="BP7" s="844"/>
      <c r="BQ7" s="844"/>
      <c r="BR7" s="844"/>
      <c r="BS7" s="844"/>
      <c r="BT7" s="844"/>
      <c r="BU7" s="844"/>
      <c r="BV7" s="844"/>
      <c r="BW7" s="844"/>
      <c r="BX7" s="844"/>
      <c r="BY7" s="844"/>
      <c r="BZ7" s="844"/>
      <c r="CA7" s="844"/>
      <c r="CB7" s="844"/>
      <c r="CC7" s="844"/>
      <c r="CD7" s="37"/>
      <c r="CE7" s="37"/>
      <c r="CF7" s="785"/>
      <c r="CG7" s="785"/>
      <c r="CH7" s="785"/>
      <c r="CI7" s="785"/>
      <c r="CJ7" s="785"/>
      <c r="CK7" s="785"/>
      <c r="CL7" s="785"/>
      <c r="CM7" s="785"/>
      <c r="CN7" s="785"/>
      <c r="CO7" s="785"/>
      <c r="CP7" s="785"/>
      <c r="CQ7" s="785"/>
      <c r="CR7" s="785"/>
      <c r="CS7" s="785"/>
      <c r="CT7" s="785"/>
      <c r="CU7" s="785"/>
      <c r="CV7" s="785"/>
      <c r="CW7" s="785"/>
      <c r="CX7" s="785"/>
      <c r="CY7" s="785"/>
      <c r="CZ7" s="785"/>
      <c r="DA7" s="785"/>
      <c r="DB7" s="785"/>
      <c r="DC7" s="785"/>
      <c r="DD7" s="785"/>
      <c r="DE7" s="785"/>
      <c r="DF7" s="785"/>
      <c r="DG7" s="785"/>
      <c r="DH7" s="785"/>
      <c r="DI7" s="785"/>
      <c r="DJ7" s="785"/>
      <c r="DK7" s="785"/>
      <c r="DL7" s="785"/>
      <c r="DM7" s="785"/>
      <c r="DN7" s="785"/>
      <c r="DO7" s="785"/>
      <c r="DP7" s="785"/>
      <c r="DQ7" s="785"/>
      <c r="DR7" s="785"/>
      <c r="DS7" s="785"/>
      <c r="DT7" s="785"/>
      <c r="DU7" s="785"/>
      <c r="DV7" s="785"/>
      <c r="DW7" s="785"/>
      <c r="DX7" s="785"/>
      <c r="DY7" s="785"/>
      <c r="DZ7" s="785"/>
      <c r="EA7" s="785"/>
      <c r="EB7" s="785"/>
      <c r="EC7" s="785"/>
      <c r="ED7" s="785"/>
      <c r="EE7" s="785"/>
      <c r="EF7" s="785"/>
      <c r="EG7" s="785"/>
      <c r="EH7" s="785"/>
      <c r="EI7" s="785"/>
      <c r="EJ7" s="785"/>
      <c r="EK7" s="785"/>
      <c r="EL7" s="846"/>
      <c r="EM7" s="846"/>
      <c r="EN7" s="846"/>
      <c r="EO7" s="846"/>
      <c r="EP7" s="846"/>
      <c r="EQ7" s="848"/>
      <c r="ER7" s="848"/>
      <c r="ES7" s="848"/>
      <c r="ET7" s="848"/>
      <c r="EU7" s="848"/>
      <c r="EV7" s="848"/>
      <c r="EW7" s="848"/>
      <c r="EX7" s="848"/>
      <c r="EY7" s="848"/>
      <c r="EZ7" s="848"/>
      <c r="FA7" s="848"/>
      <c r="FB7" s="848"/>
      <c r="FC7" s="848"/>
      <c r="FD7" s="848"/>
      <c r="FE7" s="848"/>
      <c r="FF7" s="848"/>
      <c r="FG7" s="848"/>
      <c r="FH7" s="847"/>
      <c r="FI7" s="847"/>
      <c r="FJ7" s="847"/>
      <c r="FK7" s="847"/>
      <c r="FL7" s="847"/>
      <c r="FM7" s="847"/>
      <c r="FN7" s="847"/>
      <c r="FO7" s="847"/>
      <c r="FP7" s="847"/>
      <c r="FQ7" s="847"/>
      <c r="FR7" s="847"/>
      <c r="FS7" s="847"/>
      <c r="FT7" s="847"/>
      <c r="FU7" s="847"/>
      <c r="FV7" s="847"/>
      <c r="FW7" s="847"/>
      <c r="FX7" s="847"/>
      <c r="FY7" s="847"/>
      <c r="FZ7" s="847"/>
      <c r="GA7" s="847"/>
      <c r="GB7" s="847"/>
      <c r="GC7" s="847"/>
      <c r="GD7" s="847"/>
      <c r="GE7" s="847"/>
      <c r="GF7" s="847"/>
      <c r="GG7" s="847"/>
      <c r="GH7" s="847"/>
      <c r="GI7" s="847"/>
      <c r="GJ7" s="847"/>
      <c r="GK7" s="847"/>
      <c r="GL7" s="847"/>
      <c r="GM7" s="847"/>
      <c r="GN7" s="847"/>
      <c r="GO7" s="847"/>
      <c r="GP7" s="847"/>
      <c r="GQ7" s="847"/>
      <c r="GR7" s="847"/>
      <c r="GS7" s="847"/>
      <c r="GT7" s="847"/>
      <c r="GU7" s="39"/>
      <c r="GV7" s="36"/>
      <c r="JA7" s="25"/>
      <c r="JB7" s="25"/>
      <c r="JP7" s="22"/>
    </row>
    <row r="8" spans="1:305" ht="3" customHeight="1">
      <c r="A8" s="844"/>
      <c r="B8" s="844"/>
      <c r="C8" s="844"/>
      <c r="D8" s="844"/>
      <c r="E8" s="844"/>
      <c r="F8" s="844"/>
      <c r="G8" s="844"/>
      <c r="H8" s="844"/>
      <c r="I8" s="844"/>
      <c r="J8" s="844"/>
      <c r="K8" s="844"/>
      <c r="L8" s="844"/>
      <c r="M8" s="844"/>
      <c r="N8" s="844"/>
      <c r="O8" s="844"/>
      <c r="P8" s="844"/>
      <c r="Q8" s="844"/>
      <c r="R8" s="844"/>
      <c r="S8" s="844"/>
      <c r="T8" s="844"/>
      <c r="U8" s="844"/>
      <c r="V8" s="844"/>
      <c r="W8" s="844"/>
      <c r="X8" s="844"/>
      <c r="Y8" s="844"/>
      <c r="Z8" s="844"/>
      <c r="AA8" s="844"/>
      <c r="AB8" s="844"/>
      <c r="AC8" s="844"/>
      <c r="AD8" s="844"/>
      <c r="AE8" s="844"/>
      <c r="AF8" s="844"/>
      <c r="AG8" s="844"/>
      <c r="AH8" s="844"/>
      <c r="AI8" s="844"/>
      <c r="AJ8" s="844"/>
      <c r="AK8" s="844"/>
      <c r="AL8" s="844"/>
      <c r="AM8" s="844"/>
      <c r="AN8" s="844"/>
      <c r="AO8" s="844"/>
      <c r="AP8" s="844"/>
      <c r="AQ8" s="844"/>
      <c r="AR8" s="844"/>
      <c r="AS8" s="844"/>
      <c r="AT8" s="844"/>
      <c r="AU8" s="844"/>
      <c r="AV8" s="844"/>
      <c r="AW8" s="844"/>
      <c r="AX8" s="844"/>
      <c r="AY8" s="844"/>
      <c r="AZ8" s="844"/>
      <c r="BA8" s="844"/>
      <c r="BB8" s="844"/>
      <c r="BC8" s="844"/>
      <c r="BD8" s="844"/>
      <c r="BE8" s="844"/>
      <c r="BF8" s="844"/>
      <c r="BG8" s="844"/>
      <c r="BH8" s="844"/>
      <c r="BI8" s="844"/>
      <c r="BJ8" s="844"/>
      <c r="BK8" s="844"/>
      <c r="BL8" s="844"/>
      <c r="BM8" s="844"/>
      <c r="BN8" s="844"/>
      <c r="BO8" s="844"/>
      <c r="BP8" s="844"/>
      <c r="BQ8" s="844"/>
      <c r="BR8" s="844"/>
      <c r="BS8" s="844"/>
      <c r="BT8" s="844"/>
      <c r="BU8" s="844"/>
      <c r="BV8" s="844"/>
      <c r="BW8" s="844"/>
      <c r="BX8" s="844"/>
      <c r="BY8" s="844"/>
      <c r="BZ8" s="844"/>
      <c r="CA8" s="844"/>
      <c r="CB8" s="844"/>
      <c r="CC8" s="844"/>
      <c r="CD8" s="37"/>
      <c r="CE8" s="37"/>
      <c r="CF8" s="839"/>
      <c r="CG8" s="839"/>
      <c r="CH8" s="839"/>
      <c r="CI8" s="839"/>
      <c r="CJ8" s="839"/>
      <c r="CK8" s="839"/>
      <c r="CL8" s="839"/>
      <c r="CM8" s="839"/>
      <c r="CN8" s="839"/>
      <c r="CO8" s="839"/>
      <c r="CP8" s="839"/>
      <c r="CQ8" s="839"/>
      <c r="CR8" s="839"/>
      <c r="CS8" s="839"/>
      <c r="CT8" s="839"/>
      <c r="CU8" s="839"/>
      <c r="CV8" s="839"/>
      <c r="CW8" s="839"/>
      <c r="CX8" s="839"/>
      <c r="CY8" s="839"/>
      <c r="CZ8" s="839"/>
      <c r="DA8" s="839"/>
      <c r="DB8" s="839"/>
      <c r="DC8" s="839"/>
      <c r="DD8" s="839"/>
      <c r="DE8" s="839"/>
      <c r="DF8" s="839"/>
      <c r="DG8" s="839"/>
      <c r="DH8" s="839"/>
      <c r="DI8" s="839"/>
      <c r="DJ8" s="839"/>
      <c r="DK8" s="839"/>
      <c r="DL8" s="839"/>
      <c r="DM8" s="839"/>
      <c r="DN8" s="839"/>
      <c r="DO8" s="839"/>
      <c r="DP8" s="839"/>
      <c r="DQ8" s="839"/>
      <c r="DR8" s="839"/>
      <c r="DS8" s="839"/>
      <c r="DT8" s="839"/>
      <c r="DU8" s="839"/>
      <c r="DV8" s="839"/>
      <c r="DW8" s="839"/>
      <c r="DX8" s="839"/>
      <c r="DY8" s="839"/>
      <c r="DZ8" s="839"/>
      <c r="EA8" s="839"/>
      <c r="EB8" s="839"/>
      <c r="EC8" s="839"/>
      <c r="ED8" s="839"/>
      <c r="EE8" s="839"/>
      <c r="EF8" s="839"/>
      <c r="EG8" s="839"/>
      <c r="EH8" s="839"/>
      <c r="EI8" s="839"/>
      <c r="EJ8" s="839"/>
      <c r="EK8" s="839"/>
      <c r="EL8" s="846"/>
      <c r="EM8" s="846"/>
      <c r="EN8" s="846"/>
      <c r="EO8" s="846"/>
      <c r="EP8" s="846"/>
      <c r="EQ8" s="848" t="str">
        <f>②結果判定表!J5</f>
        <v/>
      </c>
      <c r="ER8" s="848"/>
      <c r="ES8" s="848"/>
      <c r="ET8" s="848"/>
      <c r="EU8" s="848"/>
      <c r="EV8" s="848"/>
      <c r="EW8" s="848"/>
      <c r="EX8" s="848"/>
      <c r="EY8" s="784" t="s">
        <v>2</v>
      </c>
      <c r="EZ8" s="784"/>
      <c r="FA8" s="784"/>
      <c r="FB8" s="784"/>
      <c r="FC8" s="784"/>
      <c r="FD8" s="36"/>
      <c r="FE8" s="787" t="s">
        <v>707</v>
      </c>
      <c r="FF8" s="787"/>
      <c r="FG8" s="787"/>
      <c r="FH8" s="787"/>
      <c r="FI8" s="787"/>
      <c r="FJ8" s="787"/>
      <c r="FK8" s="787"/>
      <c r="FL8" s="787"/>
      <c r="FM8" s="787"/>
      <c r="FN8" s="787"/>
      <c r="FO8" s="787"/>
      <c r="FP8" s="787"/>
      <c r="FQ8" s="849">
        <f>②結果判定表!J4</f>
        <v>0</v>
      </c>
      <c r="FR8" s="849"/>
      <c r="FS8" s="849"/>
      <c r="FT8" s="849"/>
      <c r="FU8" s="849"/>
      <c r="FV8" s="849"/>
      <c r="FW8" s="849"/>
      <c r="FX8" s="849"/>
      <c r="FY8" s="849"/>
      <c r="FZ8" s="849"/>
      <c r="GA8" s="849"/>
      <c r="GB8" s="849"/>
      <c r="GC8" s="849"/>
      <c r="GD8" s="849"/>
      <c r="GE8" s="849"/>
      <c r="GF8" s="849"/>
      <c r="GG8" s="849"/>
      <c r="GH8" s="849"/>
      <c r="GI8" s="849"/>
      <c r="GJ8" s="849"/>
      <c r="GK8" s="849"/>
      <c r="GL8" s="849"/>
      <c r="GM8" s="849"/>
      <c r="GN8" s="849"/>
      <c r="GO8" s="849"/>
      <c r="GP8" s="849"/>
      <c r="GQ8" s="849"/>
      <c r="GR8" s="849"/>
      <c r="GS8" s="849"/>
      <c r="GT8" s="849"/>
      <c r="GU8" s="40"/>
      <c r="GV8" s="36"/>
    </row>
    <row r="9" spans="1:305" ht="3" customHeight="1">
      <c r="A9" s="844"/>
      <c r="B9" s="844"/>
      <c r="C9" s="844"/>
      <c r="D9" s="844"/>
      <c r="E9" s="844"/>
      <c r="F9" s="844"/>
      <c r="G9" s="844"/>
      <c r="H9" s="844"/>
      <c r="I9" s="844"/>
      <c r="J9" s="844"/>
      <c r="K9" s="844"/>
      <c r="L9" s="844"/>
      <c r="M9" s="844"/>
      <c r="N9" s="844"/>
      <c r="O9" s="844"/>
      <c r="P9" s="844"/>
      <c r="Q9" s="844"/>
      <c r="R9" s="844"/>
      <c r="S9" s="844"/>
      <c r="T9" s="844"/>
      <c r="U9" s="844"/>
      <c r="V9" s="844"/>
      <c r="W9" s="844"/>
      <c r="X9" s="844"/>
      <c r="Y9" s="844"/>
      <c r="Z9" s="844"/>
      <c r="AA9" s="844"/>
      <c r="AB9" s="844"/>
      <c r="AC9" s="844"/>
      <c r="AD9" s="844"/>
      <c r="AE9" s="844"/>
      <c r="AF9" s="844"/>
      <c r="AG9" s="844"/>
      <c r="AH9" s="844"/>
      <c r="AI9" s="844"/>
      <c r="AJ9" s="844"/>
      <c r="AK9" s="844"/>
      <c r="AL9" s="844"/>
      <c r="AM9" s="844"/>
      <c r="AN9" s="844"/>
      <c r="AO9" s="844"/>
      <c r="AP9" s="844"/>
      <c r="AQ9" s="844"/>
      <c r="AR9" s="844"/>
      <c r="AS9" s="844"/>
      <c r="AT9" s="844"/>
      <c r="AU9" s="844"/>
      <c r="AV9" s="844"/>
      <c r="AW9" s="844"/>
      <c r="AX9" s="844"/>
      <c r="AY9" s="844"/>
      <c r="AZ9" s="844"/>
      <c r="BA9" s="844"/>
      <c r="BB9" s="844"/>
      <c r="BC9" s="844"/>
      <c r="BD9" s="844"/>
      <c r="BE9" s="844"/>
      <c r="BF9" s="844"/>
      <c r="BG9" s="844"/>
      <c r="BH9" s="844"/>
      <c r="BI9" s="844"/>
      <c r="BJ9" s="844"/>
      <c r="BK9" s="844"/>
      <c r="BL9" s="844"/>
      <c r="BM9" s="844"/>
      <c r="BN9" s="844"/>
      <c r="BO9" s="844"/>
      <c r="BP9" s="844"/>
      <c r="BQ9" s="844"/>
      <c r="BR9" s="844"/>
      <c r="BS9" s="844"/>
      <c r="BT9" s="844"/>
      <c r="BU9" s="844"/>
      <c r="BV9" s="844"/>
      <c r="BW9" s="844"/>
      <c r="BX9" s="844"/>
      <c r="BY9" s="844"/>
      <c r="BZ9" s="844"/>
      <c r="CA9" s="844"/>
      <c r="CB9" s="844"/>
      <c r="CC9" s="844"/>
      <c r="CD9" s="37"/>
      <c r="CE9" s="37"/>
      <c r="CF9" s="839"/>
      <c r="CG9" s="839"/>
      <c r="CH9" s="839"/>
      <c r="CI9" s="839"/>
      <c r="CJ9" s="839"/>
      <c r="CK9" s="839"/>
      <c r="CL9" s="839"/>
      <c r="CM9" s="839"/>
      <c r="CN9" s="839"/>
      <c r="CO9" s="839"/>
      <c r="CP9" s="839"/>
      <c r="CQ9" s="839"/>
      <c r="CR9" s="839"/>
      <c r="CS9" s="839"/>
      <c r="CT9" s="839"/>
      <c r="CU9" s="839"/>
      <c r="CV9" s="839"/>
      <c r="CW9" s="839"/>
      <c r="CX9" s="839"/>
      <c r="CY9" s="839"/>
      <c r="CZ9" s="839"/>
      <c r="DA9" s="839"/>
      <c r="DB9" s="839"/>
      <c r="DC9" s="839"/>
      <c r="DD9" s="839"/>
      <c r="DE9" s="839"/>
      <c r="DF9" s="839"/>
      <c r="DG9" s="839"/>
      <c r="DH9" s="839"/>
      <c r="DI9" s="839"/>
      <c r="DJ9" s="839"/>
      <c r="DK9" s="839"/>
      <c r="DL9" s="839"/>
      <c r="DM9" s="839"/>
      <c r="DN9" s="839"/>
      <c r="DO9" s="839"/>
      <c r="DP9" s="839"/>
      <c r="DQ9" s="839"/>
      <c r="DR9" s="839"/>
      <c r="DS9" s="839"/>
      <c r="DT9" s="839"/>
      <c r="DU9" s="839"/>
      <c r="DV9" s="839"/>
      <c r="DW9" s="839"/>
      <c r="DX9" s="839"/>
      <c r="DY9" s="839"/>
      <c r="DZ9" s="839"/>
      <c r="EA9" s="839"/>
      <c r="EB9" s="839"/>
      <c r="EC9" s="839"/>
      <c r="ED9" s="839"/>
      <c r="EE9" s="839"/>
      <c r="EF9" s="839"/>
      <c r="EG9" s="839"/>
      <c r="EH9" s="839"/>
      <c r="EI9" s="839"/>
      <c r="EJ9" s="839"/>
      <c r="EK9" s="839"/>
      <c r="EL9" s="846"/>
      <c r="EM9" s="846"/>
      <c r="EN9" s="846"/>
      <c r="EO9" s="846"/>
      <c r="EP9" s="846"/>
      <c r="EQ9" s="848"/>
      <c r="ER9" s="848"/>
      <c r="ES9" s="848"/>
      <c r="ET9" s="848"/>
      <c r="EU9" s="848"/>
      <c r="EV9" s="848"/>
      <c r="EW9" s="848"/>
      <c r="EX9" s="848"/>
      <c r="EY9" s="784"/>
      <c r="EZ9" s="784"/>
      <c r="FA9" s="784"/>
      <c r="FB9" s="784"/>
      <c r="FC9" s="784"/>
      <c r="FD9" s="36"/>
      <c r="FE9" s="787"/>
      <c r="FF9" s="787"/>
      <c r="FG9" s="787"/>
      <c r="FH9" s="787"/>
      <c r="FI9" s="787"/>
      <c r="FJ9" s="787"/>
      <c r="FK9" s="787"/>
      <c r="FL9" s="787"/>
      <c r="FM9" s="787"/>
      <c r="FN9" s="787"/>
      <c r="FO9" s="787"/>
      <c r="FP9" s="787"/>
      <c r="FQ9" s="849"/>
      <c r="FR9" s="849"/>
      <c r="FS9" s="849"/>
      <c r="FT9" s="849"/>
      <c r="FU9" s="849"/>
      <c r="FV9" s="849"/>
      <c r="FW9" s="849"/>
      <c r="FX9" s="849"/>
      <c r="FY9" s="849"/>
      <c r="FZ9" s="849"/>
      <c r="GA9" s="849"/>
      <c r="GB9" s="849"/>
      <c r="GC9" s="849"/>
      <c r="GD9" s="849"/>
      <c r="GE9" s="849"/>
      <c r="GF9" s="849"/>
      <c r="GG9" s="849"/>
      <c r="GH9" s="849"/>
      <c r="GI9" s="849"/>
      <c r="GJ9" s="849"/>
      <c r="GK9" s="849"/>
      <c r="GL9" s="849"/>
      <c r="GM9" s="849"/>
      <c r="GN9" s="849"/>
      <c r="GO9" s="849"/>
      <c r="GP9" s="849"/>
      <c r="GQ9" s="849"/>
      <c r="GR9" s="849"/>
      <c r="GS9" s="849"/>
      <c r="GT9" s="849"/>
      <c r="GU9" s="40"/>
      <c r="GV9" s="36"/>
    </row>
    <row r="10" spans="1:305" ht="3" customHeight="1">
      <c r="A10" s="844"/>
      <c r="B10" s="844"/>
      <c r="C10" s="844"/>
      <c r="D10" s="844"/>
      <c r="E10" s="844"/>
      <c r="F10" s="844"/>
      <c r="G10" s="844"/>
      <c r="H10" s="844"/>
      <c r="I10" s="844"/>
      <c r="J10" s="844"/>
      <c r="K10" s="844"/>
      <c r="L10" s="844"/>
      <c r="M10" s="844"/>
      <c r="N10" s="844"/>
      <c r="O10" s="844"/>
      <c r="P10" s="844"/>
      <c r="Q10" s="844"/>
      <c r="R10" s="844"/>
      <c r="S10" s="844"/>
      <c r="T10" s="844"/>
      <c r="U10" s="844"/>
      <c r="V10" s="844"/>
      <c r="W10" s="844"/>
      <c r="X10" s="844"/>
      <c r="Y10" s="844"/>
      <c r="Z10" s="844"/>
      <c r="AA10" s="844"/>
      <c r="AB10" s="844"/>
      <c r="AC10" s="844"/>
      <c r="AD10" s="844"/>
      <c r="AE10" s="844"/>
      <c r="AF10" s="844"/>
      <c r="AG10" s="844"/>
      <c r="AH10" s="844"/>
      <c r="AI10" s="844"/>
      <c r="AJ10" s="844"/>
      <c r="AK10" s="844"/>
      <c r="AL10" s="844"/>
      <c r="AM10" s="844"/>
      <c r="AN10" s="844"/>
      <c r="AO10" s="844"/>
      <c r="AP10" s="844"/>
      <c r="AQ10" s="844"/>
      <c r="AR10" s="844"/>
      <c r="AS10" s="844"/>
      <c r="AT10" s="844"/>
      <c r="AU10" s="844"/>
      <c r="AV10" s="844"/>
      <c r="AW10" s="844"/>
      <c r="AX10" s="844"/>
      <c r="AY10" s="844"/>
      <c r="AZ10" s="844"/>
      <c r="BA10" s="844"/>
      <c r="BB10" s="844"/>
      <c r="BC10" s="844"/>
      <c r="BD10" s="844"/>
      <c r="BE10" s="844"/>
      <c r="BF10" s="844"/>
      <c r="BG10" s="844"/>
      <c r="BH10" s="844"/>
      <c r="BI10" s="844"/>
      <c r="BJ10" s="844"/>
      <c r="BK10" s="844"/>
      <c r="BL10" s="844"/>
      <c r="BM10" s="844"/>
      <c r="BN10" s="844"/>
      <c r="BO10" s="844"/>
      <c r="BP10" s="844"/>
      <c r="BQ10" s="844"/>
      <c r="BR10" s="844"/>
      <c r="BS10" s="844"/>
      <c r="BT10" s="844"/>
      <c r="BU10" s="844"/>
      <c r="BV10" s="844"/>
      <c r="BW10" s="844"/>
      <c r="BX10" s="844"/>
      <c r="BY10" s="844"/>
      <c r="BZ10" s="844"/>
      <c r="CA10" s="844"/>
      <c r="CB10" s="844"/>
      <c r="CC10" s="844"/>
      <c r="CD10" s="37"/>
      <c r="CE10" s="37"/>
      <c r="CF10" s="839"/>
      <c r="CG10" s="839"/>
      <c r="CH10" s="839"/>
      <c r="CI10" s="839"/>
      <c r="CJ10" s="839"/>
      <c r="CK10" s="839"/>
      <c r="CL10" s="839"/>
      <c r="CM10" s="839"/>
      <c r="CN10" s="839"/>
      <c r="CO10" s="839"/>
      <c r="CP10" s="839"/>
      <c r="CQ10" s="839"/>
      <c r="CR10" s="839"/>
      <c r="CS10" s="839"/>
      <c r="CT10" s="839"/>
      <c r="CU10" s="839"/>
      <c r="CV10" s="839"/>
      <c r="CW10" s="839"/>
      <c r="CX10" s="839"/>
      <c r="CY10" s="839"/>
      <c r="CZ10" s="839"/>
      <c r="DA10" s="839"/>
      <c r="DB10" s="839"/>
      <c r="DC10" s="839"/>
      <c r="DD10" s="839"/>
      <c r="DE10" s="839"/>
      <c r="DF10" s="839"/>
      <c r="DG10" s="839"/>
      <c r="DH10" s="839"/>
      <c r="DI10" s="839"/>
      <c r="DJ10" s="839"/>
      <c r="DK10" s="839"/>
      <c r="DL10" s="839"/>
      <c r="DM10" s="839"/>
      <c r="DN10" s="839"/>
      <c r="DO10" s="839"/>
      <c r="DP10" s="839"/>
      <c r="DQ10" s="839"/>
      <c r="DR10" s="839"/>
      <c r="DS10" s="839"/>
      <c r="DT10" s="839"/>
      <c r="DU10" s="839"/>
      <c r="DV10" s="839"/>
      <c r="DW10" s="839"/>
      <c r="DX10" s="839"/>
      <c r="DY10" s="839"/>
      <c r="DZ10" s="839"/>
      <c r="EA10" s="839"/>
      <c r="EB10" s="839"/>
      <c r="EC10" s="839"/>
      <c r="ED10" s="839"/>
      <c r="EE10" s="839"/>
      <c r="EF10" s="839"/>
      <c r="EG10" s="839"/>
      <c r="EH10" s="839"/>
      <c r="EI10" s="839"/>
      <c r="EJ10" s="839"/>
      <c r="EK10" s="839"/>
      <c r="EL10" s="846"/>
      <c r="EM10" s="846"/>
      <c r="EN10" s="846"/>
      <c r="EO10" s="846"/>
      <c r="EP10" s="846"/>
      <c r="EQ10" s="848"/>
      <c r="ER10" s="848"/>
      <c r="ES10" s="848"/>
      <c r="ET10" s="848"/>
      <c r="EU10" s="848"/>
      <c r="EV10" s="848"/>
      <c r="EW10" s="848"/>
      <c r="EX10" s="848"/>
      <c r="EY10" s="784"/>
      <c r="EZ10" s="784"/>
      <c r="FA10" s="784"/>
      <c r="FB10" s="784"/>
      <c r="FC10" s="784"/>
      <c r="FD10" s="36"/>
      <c r="FE10" s="787"/>
      <c r="FF10" s="787"/>
      <c r="FG10" s="787"/>
      <c r="FH10" s="787"/>
      <c r="FI10" s="787"/>
      <c r="FJ10" s="787"/>
      <c r="FK10" s="787"/>
      <c r="FL10" s="787"/>
      <c r="FM10" s="787"/>
      <c r="FN10" s="787"/>
      <c r="FO10" s="787"/>
      <c r="FP10" s="787"/>
      <c r="FQ10" s="849"/>
      <c r="FR10" s="849"/>
      <c r="FS10" s="849"/>
      <c r="FT10" s="849"/>
      <c r="FU10" s="849"/>
      <c r="FV10" s="849"/>
      <c r="FW10" s="849"/>
      <c r="FX10" s="849"/>
      <c r="FY10" s="849"/>
      <c r="FZ10" s="849"/>
      <c r="GA10" s="849"/>
      <c r="GB10" s="849"/>
      <c r="GC10" s="849"/>
      <c r="GD10" s="849"/>
      <c r="GE10" s="849"/>
      <c r="GF10" s="849"/>
      <c r="GG10" s="849"/>
      <c r="GH10" s="849"/>
      <c r="GI10" s="849"/>
      <c r="GJ10" s="849"/>
      <c r="GK10" s="849"/>
      <c r="GL10" s="849"/>
      <c r="GM10" s="849"/>
      <c r="GN10" s="849"/>
      <c r="GO10" s="849"/>
      <c r="GP10" s="849"/>
      <c r="GQ10" s="849"/>
      <c r="GR10" s="849"/>
      <c r="GS10" s="849"/>
      <c r="GT10" s="849"/>
      <c r="GU10" s="40"/>
      <c r="GV10" s="36"/>
    </row>
    <row r="11" spans="1:305" ht="3" customHeight="1">
      <c r="A11" s="844"/>
      <c r="B11" s="844"/>
      <c r="C11" s="844"/>
      <c r="D11" s="844"/>
      <c r="E11" s="844"/>
      <c r="F11" s="844"/>
      <c r="G11" s="844"/>
      <c r="H11" s="844"/>
      <c r="I11" s="844"/>
      <c r="J11" s="844"/>
      <c r="K11" s="844"/>
      <c r="L11" s="844"/>
      <c r="M11" s="844"/>
      <c r="N11" s="844"/>
      <c r="O11" s="844"/>
      <c r="P11" s="844"/>
      <c r="Q11" s="844"/>
      <c r="R11" s="844"/>
      <c r="S11" s="844"/>
      <c r="T11" s="844"/>
      <c r="U11" s="844"/>
      <c r="V11" s="844"/>
      <c r="W11" s="844"/>
      <c r="X11" s="844"/>
      <c r="Y11" s="844"/>
      <c r="Z11" s="844"/>
      <c r="AA11" s="844"/>
      <c r="AB11" s="844"/>
      <c r="AC11" s="844"/>
      <c r="AD11" s="844"/>
      <c r="AE11" s="844"/>
      <c r="AF11" s="844"/>
      <c r="AG11" s="844"/>
      <c r="AH11" s="844"/>
      <c r="AI11" s="844"/>
      <c r="AJ11" s="844"/>
      <c r="AK11" s="844"/>
      <c r="AL11" s="844"/>
      <c r="AM11" s="844"/>
      <c r="AN11" s="844"/>
      <c r="AO11" s="844"/>
      <c r="AP11" s="844"/>
      <c r="AQ11" s="844"/>
      <c r="AR11" s="844"/>
      <c r="AS11" s="844"/>
      <c r="AT11" s="844"/>
      <c r="AU11" s="844"/>
      <c r="AV11" s="844"/>
      <c r="AW11" s="844"/>
      <c r="AX11" s="844"/>
      <c r="AY11" s="844"/>
      <c r="AZ11" s="844"/>
      <c r="BA11" s="844"/>
      <c r="BB11" s="844"/>
      <c r="BC11" s="844"/>
      <c r="BD11" s="844"/>
      <c r="BE11" s="844"/>
      <c r="BF11" s="844"/>
      <c r="BG11" s="844"/>
      <c r="BH11" s="844"/>
      <c r="BI11" s="844"/>
      <c r="BJ11" s="844"/>
      <c r="BK11" s="844"/>
      <c r="BL11" s="844"/>
      <c r="BM11" s="844"/>
      <c r="BN11" s="844"/>
      <c r="BO11" s="844"/>
      <c r="BP11" s="844"/>
      <c r="BQ11" s="844"/>
      <c r="BR11" s="844"/>
      <c r="BS11" s="844"/>
      <c r="BT11" s="844"/>
      <c r="BU11" s="844"/>
      <c r="BV11" s="844"/>
      <c r="BW11" s="844"/>
      <c r="BX11" s="844"/>
      <c r="BY11" s="844"/>
      <c r="BZ11" s="844"/>
      <c r="CA11" s="844"/>
      <c r="CB11" s="844"/>
      <c r="CC11" s="844"/>
      <c r="CD11" s="37"/>
      <c r="CE11" s="37"/>
      <c r="CF11" s="839"/>
      <c r="CG11" s="839"/>
      <c r="CH11" s="839"/>
      <c r="CI11" s="839"/>
      <c r="CJ11" s="839"/>
      <c r="CK11" s="839"/>
      <c r="CL11" s="839"/>
      <c r="CM11" s="839"/>
      <c r="CN11" s="839"/>
      <c r="CO11" s="839"/>
      <c r="CP11" s="839"/>
      <c r="CQ11" s="839"/>
      <c r="CR11" s="839"/>
      <c r="CS11" s="839"/>
      <c r="CT11" s="839"/>
      <c r="CU11" s="839"/>
      <c r="CV11" s="839"/>
      <c r="CW11" s="839"/>
      <c r="CX11" s="839"/>
      <c r="CY11" s="839"/>
      <c r="CZ11" s="839"/>
      <c r="DA11" s="839"/>
      <c r="DB11" s="839"/>
      <c r="DC11" s="839"/>
      <c r="DD11" s="839"/>
      <c r="DE11" s="839"/>
      <c r="DF11" s="839"/>
      <c r="DG11" s="839"/>
      <c r="DH11" s="839"/>
      <c r="DI11" s="839"/>
      <c r="DJ11" s="839"/>
      <c r="DK11" s="839"/>
      <c r="DL11" s="839"/>
      <c r="DM11" s="839"/>
      <c r="DN11" s="839"/>
      <c r="DO11" s="839"/>
      <c r="DP11" s="839"/>
      <c r="DQ11" s="839"/>
      <c r="DR11" s="839"/>
      <c r="DS11" s="839"/>
      <c r="DT11" s="839"/>
      <c r="DU11" s="839"/>
      <c r="DV11" s="839"/>
      <c r="DW11" s="839"/>
      <c r="DX11" s="839"/>
      <c r="DY11" s="839"/>
      <c r="DZ11" s="839"/>
      <c r="EA11" s="839"/>
      <c r="EB11" s="839"/>
      <c r="EC11" s="839"/>
      <c r="ED11" s="839"/>
      <c r="EE11" s="839"/>
      <c r="EF11" s="839"/>
      <c r="EG11" s="839"/>
      <c r="EH11" s="839"/>
      <c r="EI11" s="839"/>
      <c r="EJ11" s="839"/>
      <c r="EK11" s="839"/>
      <c r="EL11" s="846"/>
      <c r="EM11" s="846"/>
      <c r="EN11" s="846"/>
      <c r="EO11" s="846"/>
      <c r="EP11" s="846"/>
      <c r="EQ11" s="848"/>
      <c r="ER11" s="848"/>
      <c r="ES11" s="848"/>
      <c r="ET11" s="848"/>
      <c r="EU11" s="848"/>
      <c r="EV11" s="848"/>
      <c r="EW11" s="848"/>
      <c r="EX11" s="848"/>
      <c r="EY11" s="784"/>
      <c r="EZ11" s="784"/>
      <c r="FA11" s="784"/>
      <c r="FB11" s="784"/>
      <c r="FC11" s="784"/>
      <c r="FD11" s="36"/>
      <c r="FE11" s="787"/>
      <c r="FF11" s="787"/>
      <c r="FG11" s="787"/>
      <c r="FH11" s="787"/>
      <c r="FI11" s="787"/>
      <c r="FJ11" s="787"/>
      <c r="FK11" s="787"/>
      <c r="FL11" s="787"/>
      <c r="FM11" s="787"/>
      <c r="FN11" s="787"/>
      <c r="FO11" s="787"/>
      <c r="FP11" s="787"/>
      <c r="FQ11" s="849"/>
      <c r="FR11" s="849"/>
      <c r="FS11" s="849"/>
      <c r="FT11" s="849"/>
      <c r="FU11" s="849"/>
      <c r="FV11" s="849"/>
      <c r="FW11" s="849"/>
      <c r="FX11" s="849"/>
      <c r="FY11" s="849"/>
      <c r="FZ11" s="849"/>
      <c r="GA11" s="849"/>
      <c r="GB11" s="849"/>
      <c r="GC11" s="849"/>
      <c r="GD11" s="849"/>
      <c r="GE11" s="849"/>
      <c r="GF11" s="849"/>
      <c r="GG11" s="849"/>
      <c r="GH11" s="849"/>
      <c r="GI11" s="849"/>
      <c r="GJ11" s="849"/>
      <c r="GK11" s="849"/>
      <c r="GL11" s="849"/>
      <c r="GM11" s="849"/>
      <c r="GN11" s="849"/>
      <c r="GO11" s="849"/>
      <c r="GP11" s="849"/>
      <c r="GQ11" s="849"/>
      <c r="GR11" s="849"/>
      <c r="GS11" s="849"/>
      <c r="GT11" s="849"/>
      <c r="GU11" s="40"/>
      <c r="GV11" s="36"/>
    </row>
    <row r="12" spans="1:305" ht="3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839"/>
      <c r="CG12" s="839"/>
      <c r="CH12" s="839"/>
      <c r="CI12" s="839"/>
      <c r="CJ12" s="839"/>
      <c r="CK12" s="839"/>
      <c r="CL12" s="839"/>
      <c r="CM12" s="839"/>
      <c r="CN12" s="839"/>
      <c r="CO12" s="839"/>
      <c r="CP12" s="839"/>
      <c r="CQ12" s="839"/>
      <c r="CR12" s="839"/>
      <c r="CS12" s="839"/>
      <c r="CT12" s="839"/>
      <c r="CU12" s="839"/>
      <c r="CV12" s="839"/>
      <c r="CW12" s="839"/>
      <c r="CX12" s="839"/>
      <c r="CY12" s="839"/>
      <c r="CZ12" s="839"/>
      <c r="DA12" s="839"/>
      <c r="DB12" s="839"/>
      <c r="DC12" s="839"/>
      <c r="DD12" s="839"/>
      <c r="DE12" s="839"/>
      <c r="DF12" s="839"/>
      <c r="DG12" s="839"/>
      <c r="DH12" s="839"/>
      <c r="DI12" s="839"/>
      <c r="DJ12" s="839"/>
      <c r="DK12" s="839"/>
      <c r="DL12" s="839"/>
      <c r="DM12" s="839"/>
      <c r="DN12" s="839"/>
      <c r="DO12" s="839"/>
      <c r="DP12" s="839"/>
      <c r="DQ12" s="839"/>
      <c r="DR12" s="839"/>
      <c r="DS12" s="839"/>
      <c r="DT12" s="839"/>
      <c r="DU12" s="839"/>
      <c r="DV12" s="839"/>
      <c r="DW12" s="839"/>
      <c r="DX12" s="839"/>
      <c r="DY12" s="839"/>
      <c r="DZ12" s="839"/>
      <c r="EA12" s="839"/>
      <c r="EB12" s="839"/>
      <c r="EC12" s="839"/>
      <c r="ED12" s="839"/>
      <c r="EE12" s="839"/>
      <c r="EF12" s="839"/>
      <c r="EG12" s="839"/>
      <c r="EH12" s="839"/>
      <c r="EI12" s="839"/>
      <c r="EJ12" s="839"/>
      <c r="EK12" s="839"/>
      <c r="EL12" s="846"/>
      <c r="EM12" s="846"/>
      <c r="EN12" s="846"/>
      <c r="EO12" s="846"/>
      <c r="EP12" s="846"/>
      <c r="EQ12" s="848"/>
      <c r="ER12" s="848"/>
      <c r="ES12" s="848"/>
      <c r="ET12" s="848"/>
      <c r="EU12" s="848"/>
      <c r="EV12" s="848"/>
      <c r="EW12" s="848"/>
      <c r="EX12" s="848"/>
      <c r="EY12" s="784"/>
      <c r="EZ12" s="784"/>
      <c r="FA12" s="784"/>
      <c r="FB12" s="784"/>
      <c r="FC12" s="784"/>
      <c r="FD12" s="36"/>
      <c r="FE12" s="787"/>
      <c r="FF12" s="787"/>
      <c r="FG12" s="787"/>
      <c r="FH12" s="787"/>
      <c r="FI12" s="787"/>
      <c r="FJ12" s="787"/>
      <c r="FK12" s="787"/>
      <c r="FL12" s="787"/>
      <c r="FM12" s="787"/>
      <c r="FN12" s="787"/>
      <c r="FO12" s="787"/>
      <c r="FP12" s="787"/>
      <c r="FQ12" s="849"/>
      <c r="FR12" s="849"/>
      <c r="FS12" s="849"/>
      <c r="FT12" s="849"/>
      <c r="FU12" s="849"/>
      <c r="FV12" s="849"/>
      <c r="FW12" s="849"/>
      <c r="FX12" s="849"/>
      <c r="FY12" s="849"/>
      <c r="FZ12" s="849"/>
      <c r="GA12" s="849"/>
      <c r="GB12" s="849"/>
      <c r="GC12" s="849"/>
      <c r="GD12" s="849"/>
      <c r="GE12" s="849"/>
      <c r="GF12" s="849"/>
      <c r="GG12" s="849"/>
      <c r="GH12" s="849"/>
      <c r="GI12" s="849"/>
      <c r="GJ12" s="849"/>
      <c r="GK12" s="849"/>
      <c r="GL12" s="849"/>
      <c r="GM12" s="849"/>
      <c r="GN12" s="849"/>
      <c r="GO12" s="849"/>
      <c r="GP12" s="849"/>
      <c r="GQ12" s="849"/>
      <c r="GR12" s="849"/>
      <c r="GS12" s="849"/>
      <c r="GT12" s="849"/>
      <c r="GU12" s="40"/>
      <c r="GV12" s="36"/>
    </row>
    <row r="13" spans="1:305" ht="3" customHeight="1">
      <c r="A13" s="845" t="s">
        <v>3</v>
      </c>
      <c r="B13" s="845"/>
      <c r="C13" s="845"/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5"/>
      <c r="AG13" s="845"/>
      <c r="AH13" s="845"/>
      <c r="AI13" s="845"/>
      <c r="AJ13" s="845"/>
      <c r="AK13" s="845"/>
      <c r="AL13" s="845"/>
      <c r="AM13" s="845"/>
      <c r="AN13" s="845"/>
      <c r="AO13" s="845"/>
      <c r="AP13" s="845"/>
      <c r="AQ13" s="845"/>
      <c r="AR13" s="845"/>
      <c r="AS13" s="845"/>
      <c r="AT13" s="845"/>
      <c r="AU13" s="845"/>
      <c r="AV13" s="845"/>
      <c r="AW13" s="845"/>
      <c r="AX13" s="845"/>
      <c r="AY13" s="845"/>
      <c r="AZ13" s="845"/>
      <c r="BA13" s="845"/>
      <c r="BB13" s="845"/>
      <c r="BC13" s="845"/>
      <c r="BD13" s="845"/>
      <c r="BE13" s="845"/>
      <c r="BF13" s="845"/>
      <c r="BG13" s="845"/>
      <c r="BH13" s="845"/>
      <c r="BI13" s="845"/>
      <c r="BJ13" s="845"/>
      <c r="BK13" s="845"/>
      <c r="BL13" s="845"/>
      <c r="BM13" s="845"/>
      <c r="BN13" s="845"/>
      <c r="BO13" s="845"/>
      <c r="BP13" s="845"/>
      <c r="BQ13" s="845"/>
      <c r="BR13" s="845"/>
      <c r="BS13" s="845"/>
      <c r="BT13" s="845"/>
      <c r="BU13" s="845"/>
      <c r="BV13" s="845"/>
      <c r="BW13" s="845"/>
      <c r="BX13" s="845"/>
      <c r="BY13" s="845"/>
      <c r="BZ13" s="845"/>
      <c r="CA13" s="845"/>
      <c r="CB13" s="845"/>
      <c r="CC13" s="845"/>
      <c r="CD13" s="41"/>
      <c r="CE13" s="41"/>
      <c r="CF13" s="839"/>
      <c r="CG13" s="839"/>
      <c r="CH13" s="839"/>
      <c r="CI13" s="839"/>
      <c r="CJ13" s="839"/>
      <c r="CK13" s="839"/>
      <c r="CL13" s="839"/>
      <c r="CM13" s="839"/>
      <c r="CN13" s="839"/>
      <c r="CO13" s="839"/>
      <c r="CP13" s="839"/>
      <c r="CQ13" s="839"/>
      <c r="CR13" s="839"/>
      <c r="CS13" s="839"/>
      <c r="CT13" s="839"/>
      <c r="CU13" s="839"/>
      <c r="CV13" s="839"/>
      <c r="CW13" s="839"/>
      <c r="CX13" s="839"/>
      <c r="CY13" s="839"/>
      <c r="CZ13" s="839"/>
      <c r="DA13" s="839"/>
      <c r="DB13" s="839"/>
      <c r="DC13" s="839"/>
      <c r="DD13" s="839"/>
      <c r="DE13" s="839"/>
      <c r="DF13" s="839"/>
      <c r="DG13" s="839"/>
      <c r="DH13" s="839"/>
      <c r="DI13" s="839"/>
      <c r="DJ13" s="839"/>
      <c r="DK13" s="839"/>
      <c r="DL13" s="839"/>
      <c r="DM13" s="839"/>
      <c r="DN13" s="839"/>
      <c r="DO13" s="839"/>
      <c r="DP13" s="839"/>
      <c r="DQ13" s="839"/>
      <c r="DR13" s="839"/>
      <c r="DS13" s="839"/>
      <c r="DT13" s="839"/>
      <c r="DU13" s="839"/>
      <c r="DV13" s="839"/>
      <c r="DW13" s="839"/>
      <c r="DX13" s="839"/>
      <c r="DY13" s="839"/>
      <c r="DZ13" s="839"/>
      <c r="EA13" s="839"/>
      <c r="EB13" s="839"/>
      <c r="EC13" s="839"/>
      <c r="ED13" s="839"/>
      <c r="EE13" s="839"/>
      <c r="EF13" s="839"/>
      <c r="EG13" s="839"/>
      <c r="EH13" s="839"/>
      <c r="EI13" s="839"/>
      <c r="EJ13" s="839"/>
      <c r="EK13" s="839"/>
      <c r="EL13" s="839"/>
      <c r="EM13" s="839"/>
      <c r="EN13" s="839"/>
      <c r="EO13" s="839"/>
      <c r="EP13" s="839"/>
      <c r="EQ13" s="839"/>
      <c r="ER13" s="839"/>
      <c r="ES13" s="839"/>
      <c r="ET13" s="839"/>
      <c r="EU13" s="839"/>
      <c r="EV13" s="839"/>
      <c r="EW13" s="839"/>
      <c r="EX13" s="839"/>
      <c r="EY13" s="839"/>
      <c r="EZ13" s="839"/>
      <c r="FA13" s="839"/>
      <c r="FB13" s="839"/>
      <c r="FC13" s="839"/>
      <c r="FD13" s="839"/>
      <c r="FE13" s="839"/>
      <c r="FF13" s="839"/>
      <c r="FG13" s="839"/>
      <c r="FH13" s="839"/>
      <c r="FI13" s="839"/>
      <c r="FJ13" s="839"/>
      <c r="FK13" s="839"/>
      <c r="FL13" s="839"/>
      <c r="FM13" s="839"/>
      <c r="FN13" s="839"/>
      <c r="FO13" s="839"/>
      <c r="FP13" s="839"/>
      <c r="FQ13" s="839"/>
      <c r="FR13" s="839"/>
      <c r="FS13" s="839"/>
      <c r="FT13" s="839"/>
      <c r="FU13" s="839"/>
      <c r="FV13" s="839"/>
      <c r="FW13" s="839"/>
      <c r="FX13" s="839"/>
      <c r="FY13" s="839"/>
      <c r="FZ13" s="839"/>
      <c r="GA13" s="839"/>
      <c r="GB13" s="839"/>
      <c r="GC13" s="839"/>
      <c r="GD13" s="839"/>
      <c r="GE13" s="839"/>
      <c r="GF13" s="839"/>
      <c r="GG13" s="839"/>
      <c r="GH13" s="839"/>
      <c r="GI13" s="839"/>
      <c r="GJ13" s="839"/>
      <c r="GK13" s="839"/>
      <c r="GL13" s="839"/>
      <c r="GM13" s="839"/>
      <c r="GN13" s="839"/>
      <c r="GO13" s="839"/>
      <c r="GP13" s="839"/>
      <c r="GQ13" s="839"/>
      <c r="GR13" s="839"/>
      <c r="GS13" s="839"/>
      <c r="GT13" s="839"/>
      <c r="GU13" s="42"/>
      <c r="GV13" s="3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</row>
    <row r="14" spans="1:305" ht="3" customHeight="1">
      <c r="A14" s="845"/>
      <c r="B14" s="845"/>
      <c r="C14" s="845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5"/>
      <c r="O14" s="845"/>
      <c r="P14" s="845"/>
      <c r="Q14" s="845"/>
      <c r="R14" s="845"/>
      <c r="S14" s="845"/>
      <c r="T14" s="845"/>
      <c r="U14" s="845"/>
      <c r="V14" s="845"/>
      <c r="W14" s="845"/>
      <c r="X14" s="845"/>
      <c r="Y14" s="845"/>
      <c r="Z14" s="845"/>
      <c r="AA14" s="845"/>
      <c r="AB14" s="845"/>
      <c r="AC14" s="845"/>
      <c r="AD14" s="845"/>
      <c r="AE14" s="845"/>
      <c r="AF14" s="845"/>
      <c r="AG14" s="845"/>
      <c r="AH14" s="845"/>
      <c r="AI14" s="845"/>
      <c r="AJ14" s="845"/>
      <c r="AK14" s="845"/>
      <c r="AL14" s="845"/>
      <c r="AM14" s="845"/>
      <c r="AN14" s="845"/>
      <c r="AO14" s="845"/>
      <c r="AP14" s="845"/>
      <c r="AQ14" s="845"/>
      <c r="AR14" s="845"/>
      <c r="AS14" s="845"/>
      <c r="AT14" s="845"/>
      <c r="AU14" s="845"/>
      <c r="AV14" s="845"/>
      <c r="AW14" s="845"/>
      <c r="AX14" s="845"/>
      <c r="AY14" s="845"/>
      <c r="AZ14" s="845"/>
      <c r="BA14" s="845"/>
      <c r="BB14" s="845"/>
      <c r="BC14" s="845"/>
      <c r="BD14" s="845"/>
      <c r="BE14" s="845"/>
      <c r="BF14" s="845"/>
      <c r="BG14" s="845"/>
      <c r="BH14" s="845"/>
      <c r="BI14" s="845"/>
      <c r="BJ14" s="845"/>
      <c r="BK14" s="845"/>
      <c r="BL14" s="845"/>
      <c r="BM14" s="845"/>
      <c r="BN14" s="845"/>
      <c r="BO14" s="845"/>
      <c r="BP14" s="845"/>
      <c r="BQ14" s="845"/>
      <c r="BR14" s="845"/>
      <c r="BS14" s="845"/>
      <c r="BT14" s="845"/>
      <c r="BU14" s="845"/>
      <c r="BV14" s="845"/>
      <c r="BW14" s="845"/>
      <c r="BX14" s="845"/>
      <c r="BY14" s="845"/>
      <c r="BZ14" s="845"/>
      <c r="CA14" s="845"/>
      <c r="CB14" s="845"/>
      <c r="CC14" s="845"/>
      <c r="CD14" s="41"/>
      <c r="CE14" s="41"/>
      <c r="CF14" s="839"/>
      <c r="CG14" s="839"/>
      <c r="CH14" s="839"/>
      <c r="CI14" s="839"/>
      <c r="CJ14" s="839"/>
      <c r="CK14" s="839"/>
      <c r="CL14" s="839"/>
      <c r="CM14" s="839"/>
      <c r="CN14" s="839"/>
      <c r="CO14" s="839"/>
      <c r="CP14" s="839"/>
      <c r="CQ14" s="839"/>
      <c r="CR14" s="839"/>
      <c r="CS14" s="839"/>
      <c r="CT14" s="839"/>
      <c r="CU14" s="839"/>
      <c r="CV14" s="839"/>
      <c r="CW14" s="839"/>
      <c r="CX14" s="839"/>
      <c r="CY14" s="839"/>
      <c r="CZ14" s="839"/>
      <c r="DA14" s="839"/>
      <c r="DB14" s="839"/>
      <c r="DC14" s="839"/>
      <c r="DD14" s="839"/>
      <c r="DE14" s="839"/>
      <c r="DF14" s="839"/>
      <c r="DG14" s="839"/>
      <c r="DH14" s="839"/>
      <c r="DI14" s="839"/>
      <c r="DJ14" s="839"/>
      <c r="DK14" s="839"/>
      <c r="DL14" s="839"/>
      <c r="DM14" s="839"/>
      <c r="DN14" s="839"/>
      <c r="DO14" s="839"/>
      <c r="DP14" s="839"/>
      <c r="DQ14" s="839"/>
      <c r="DR14" s="839"/>
      <c r="DS14" s="839"/>
      <c r="DT14" s="839"/>
      <c r="DU14" s="839"/>
      <c r="DV14" s="839"/>
      <c r="DW14" s="839"/>
      <c r="DX14" s="839"/>
      <c r="DY14" s="839"/>
      <c r="DZ14" s="839"/>
      <c r="EA14" s="839"/>
      <c r="EB14" s="839"/>
      <c r="EC14" s="839"/>
      <c r="ED14" s="839"/>
      <c r="EE14" s="839"/>
      <c r="EF14" s="839"/>
      <c r="EG14" s="839"/>
      <c r="EH14" s="839"/>
      <c r="EI14" s="839"/>
      <c r="EJ14" s="839"/>
      <c r="EK14" s="839"/>
      <c r="EL14" s="839"/>
      <c r="EM14" s="839"/>
      <c r="EN14" s="839"/>
      <c r="EO14" s="839"/>
      <c r="EP14" s="839"/>
      <c r="EQ14" s="839"/>
      <c r="ER14" s="839"/>
      <c r="ES14" s="839"/>
      <c r="ET14" s="839"/>
      <c r="EU14" s="839"/>
      <c r="EV14" s="839"/>
      <c r="EW14" s="839"/>
      <c r="EX14" s="839"/>
      <c r="EY14" s="839"/>
      <c r="EZ14" s="839"/>
      <c r="FA14" s="839"/>
      <c r="FB14" s="839"/>
      <c r="FC14" s="839"/>
      <c r="FD14" s="839"/>
      <c r="FE14" s="839"/>
      <c r="FF14" s="839"/>
      <c r="FG14" s="839"/>
      <c r="FH14" s="839"/>
      <c r="FI14" s="839"/>
      <c r="FJ14" s="839"/>
      <c r="FK14" s="839"/>
      <c r="FL14" s="839"/>
      <c r="FM14" s="839"/>
      <c r="FN14" s="839"/>
      <c r="FO14" s="839"/>
      <c r="FP14" s="839"/>
      <c r="FQ14" s="839"/>
      <c r="FR14" s="839"/>
      <c r="FS14" s="839"/>
      <c r="FT14" s="839"/>
      <c r="FU14" s="839"/>
      <c r="FV14" s="839"/>
      <c r="FW14" s="839"/>
      <c r="FX14" s="839"/>
      <c r="FY14" s="839"/>
      <c r="FZ14" s="839"/>
      <c r="GA14" s="839"/>
      <c r="GB14" s="839"/>
      <c r="GC14" s="839"/>
      <c r="GD14" s="839"/>
      <c r="GE14" s="839"/>
      <c r="GF14" s="839"/>
      <c r="GG14" s="839"/>
      <c r="GH14" s="839"/>
      <c r="GI14" s="839"/>
      <c r="GJ14" s="839"/>
      <c r="GK14" s="839"/>
      <c r="GL14" s="839"/>
      <c r="GM14" s="839"/>
      <c r="GN14" s="839"/>
      <c r="GO14" s="839"/>
      <c r="GP14" s="839"/>
      <c r="GQ14" s="839"/>
      <c r="GR14" s="839"/>
      <c r="GS14" s="839"/>
      <c r="GT14" s="839"/>
      <c r="GU14" s="42"/>
      <c r="GV14" s="3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</row>
    <row r="15" spans="1:305" ht="3" customHeight="1">
      <c r="A15" s="845"/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5"/>
      <c r="Z15" s="845"/>
      <c r="AA15" s="845"/>
      <c r="AB15" s="845"/>
      <c r="AC15" s="845"/>
      <c r="AD15" s="845"/>
      <c r="AE15" s="845"/>
      <c r="AF15" s="845"/>
      <c r="AG15" s="845"/>
      <c r="AH15" s="845"/>
      <c r="AI15" s="845"/>
      <c r="AJ15" s="845"/>
      <c r="AK15" s="845"/>
      <c r="AL15" s="845"/>
      <c r="AM15" s="845"/>
      <c r="AN15" s="845"/>
      <c r="AO15" s="845"/>
      <c r="AP15" s="845"/>
      <c r="AQ15" s="845"/>
      <c r="AR15" s="845"/>
      <c r="AS15" s="845"/>
      <c r="AT15" s="845"/>
      <c r="AU15" s="845"/>
      <c r="AV15" s="845"/>
      <c r="AW15" s="845"/>
      <c r="AX15" s="845"/>
      <c r="AY15" s="845"/>
      <c r="AZ15" s="845"/>
      <c r="BA15" s="845"/>
      <c r="BB15" s="845"/>
      <c r="BC15" s="845"/>
      <c r="BD15" s="845"/>
      <c r="BE15" s="845"/>
      <c r="BF15" s="845"/>
      <c r="BG15" s="845"/>
      <c r="BH15" s="845"/>
      <c r="BI15" s="845"/>
      <c r="BJ15" s="845"/>
      <c r="BK15" s="845"/>
      <c r="BL15" s="845"/>
      <c r="BM15" s="845"/>
      <c r="BN15" s="845"/>
      <c r="BO15" s="845"/>
      <c r="BP15" s="845"/>
      <c r="BQ15" s="845"/>
      <c r="BR15" s="845"/>
      <c r="BS15" s="845"/>
      <c r="BT15" s="845"/>
      <c r="BU15" s="845"/>
      <c r="BV15" s="845"/>
      <c r="BW15" s="845"/>
      <c r="BX15" s="845"/>
      <c r="BY15" s="845"/>
      <c r="BZ15" s="845"/>
      <c r="CA15" s="845"/>
      <c r="CB15" s="845"/>
      <c r="CC15" s="845"/>
      <c r="CD15" s="41"/>
      <c r="CE15" s="41"/>
      <c r="CF15" s="839"/>
      <c r="CG15" s="839"/>
      <c r="CH15" s="839"/>
      <c r="CI15" s="839"/>
      <c r="CJ15" s="839"/>
      <c r="CK15" s="839"/>
      <c r="CL15" s="839"/>
      <c r="CM15" s="839"/>
      <c r="CN15" s="839"/>
      <c r="CO15" s="839"/>
      <c r="CP15" s="839"/>
      <c r="CQ15" s="839"/>
      <c r="CR15" s="839"/>
      <c r="CS15" s="839"/>
      <c r="CT15" s="839"/>
      <c r="CU15" s="839"/>
      <c r="CV15" s="839"/>
      <c r="CW15" s="839"/>
      <c r="CX15" s="839"/>
      <c r="CY15" s="839"/>
      <c r="CZ15" s="839"/>
      <c r="DA15" s="839"/>
      <c r="DB15" s="839"/>
      <c r="DC15" s="839"/>
      <c r="DD15" s="839"/>
      <c r="DE15" s="839"/>
      <c r="DF15" s="839"/>
      <c r="DG15" s="839"/>
      <c r="DH15" s="839"/>
      <c r="DI15" s="839"/>
      <c r="DJ15" s="839"/>
      <c r="DK15" s="839"/>
      <c r="DL15" s="839"/>
      <c r="DM15" s="839"/>
      <c r="DN15" s="839"/>
      <c r="DO15" s="839"/>
      <c r="DP15" s="839"/>
      <c r="DQ15" s="839"/>
      <c r="DR15" s="839"/>
      <c r="DS15" s="839"/>
      <c r="DT15" s="839"/>
      <c r="DU15" s="839"/>
      <c r="DV15" s="839"/>
      <c r="DW15" s="839"/>
      <c r="DX15" s="839"/>
      <c r="DY15" s="839"/>
      <c r="DZ15" s="839"/>
      <c r="EA15" s="839"/>
      <c r="EB15" s="839"/>
      <c r="EC15" s="839"/>
      <c r="ED15" s="839"/>
      <c r="EE15" s="839"/>
      <c r="EF15" s="839"/>
      <c r="EG15" s="839"/>
      <c r="EH15" s="839"/>
      <c r="EI15" s="839"/>
      <c r="EJ15" s="839"/>
      <c r="EK15" s="839"/>
      <c r="EL15" s="839"/>
      <c r="EM15" s="839"/>
      <c r="EN15" s="839"/>
      <c r="EO15" s="839"/>
      <c r="EP15" s="839"/>
      <c r="EQ15" s="839"/>
      <c r="ER15" s="839"/>
      <c r="ES15" s="839"/>
      <c r="ET15" s="839"/>
      <c r="EU15" s="839"/>
      <c r="EV15" s="839"/>
      <c r="EW15" s="839"/>
      <c r="EX15" s="839"/>
      <c r="EY15" s="839"/>
      <c r="EZ15" s="839"/>
      <c r="FA15" s="839"/>
      <c r="FB15" s="839"/>
      <c r="FC15" s="839"/>
      <c r="FD15" s="839"/>
      <c r="FE15" s="839"/>
      <c r="FF15" s="839"/>
      <c r="FG15" s="839"/>
      <c r="FH15" s="839"/>
      <c r="FI15" s="839"/>
      <c r="FJ15" s="839"/>
      <c r="FK15" s="839"/>
      <c r="FL15" s="839"/>
      <c r="FM15" s="839"/>
      <c r="FN15" s="839"/>
      <c r="FO15" s="839"/>
      <c r="FP15" s="839"/>
      <c r="FQ15" s="839"/>
      <c r="FR15" s="839"/>
      <c r="FS15" s="839"/>
      <c r="FT15" s="839"/>
      <c r="FU15" s="839"/>
      <c r="FV15" s="839"/>
      <c r="FW15" s="839"/>
      <c r="FX15" s="839"/>
      <c r="FY15" s="839"/>
      <c r="FZ15" s="839"/>
      <c r="GA15" s="839"/>
      <c r="GB15" s="839"/>
      <c r="GC15" s="839"/>
      <c r="GD15" s="839"/>
      <c r="GE15" s="839"/>
      <c r="GF15" s="839"/>
      <c r="GG15" s="839"/>
      <c r="GH15" s="839"/>
      <c r="GI15" s="839"/>
      <c r="GJ15" s="839"/>
      <c r="GK15" s="839"/>
      <c r="GL15" s="839"/>
      <c r="GM15" s="839"/>
      <c r="GN15" s="839"/>
      <c r="GO15" s="839"/>
      <c r="GP15" s="839"/>
      <c r="GQ15" s="839"/>
      <c r="GR15" s="839"/>
      <c r="GS15" s="839"/>
      <c r="GT15" s="839"/>
      <c r="GU15" s="42"/>
      <c r="GV15" s="3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</row>
    <row r="16" spans="1:305" ht="3" customHeight="1">
      <c r="A16" s="845"/>
      <c r="B16" s="845"/>
      <c r="C16" s="845"/>
      <c r="D16" s="845"/>
      <c r="E16" s="845"/>
      <c r="F16" s="845"/>
      <c r="G16" s="845"/>
      <c r="H16" s="845"/>
      <c r="I16" s="845"/>
      <c r="J16" s="845"/>
      <c r="K16" s="845"/>
      <c r="L16" s="845"/>
      <c r="M16" s="845"/>
      <c r="N16" s="845"/>
      <c r="O16" s="845"/>
      <c r="P16" s="845"/>
      <c r="Q16" s="845"/>
      <c r="R16" s="845"/>
      <c r="S16" s="845"/>
      <c r="T16" s="845"/>
      <c r="U16" s="845"/>
      <c r="V16" s="845"/>
      <c r="W16" s="845"/>
      <c r="X16" s="845"/>
      <c r="Y16" s="845"/>
      <c r="Z16" s="845"/>
      <c r="AA16" s="845"/>
      <c r="AB16" s="845"/>
      <c r="AC16" s="845"/>
      <c r="AD16" s="845"/>
      <c r="AE16" s="845"/>
      <c r="AF16" s="845"/>
      <c r="AG16" s="845"/>
      <c r="AH16" s="845"/>
      <c r="AI16" s="845"/>
      <c r="AJ16" s="845"/>
      <c r="AK16" s="845"/>
      <c r="AL16" s="845"/>
      <c r="AM16" s="845"/>
      <c r="AN16" s="845"/>
      <c r="AO16" s="845"/>
      <c r="AP16" s="845"/>
      <c r="AQ16" s="845"/>
      <c r="AR16" s="845"/>
      <c r="AS16" s="845"/>
      <c r="AT16" s="845"/>
      <c r="AU16" s="845"/>
      <c r="AV16" s="845"/>
      <c r="AW16" s="845"/>
      <c r="AX16" s="845"/>
      <c r="AY16" s="845"/>
      <c r="AZ16" s="845"/>
      <c r="BA16" s="845"/>
      <c r="BB16" s="845"/>
      <c r="BC16" s="845"/>
      <c r="BD16" s="845"/>
      <c r="BE16" s="845"/>
      <c r="BF16" s="845"/>
      <c r="BG16" s="845"/>
      <c r="BH16" s="845"/>
      <c r="BI16" s="845"/>
      <c r="BJ16" s="845"/>
      <c r="BK16" s="845"/>
      <c r="BL16" s="845"/>
      <c r="BM16" s="845"/>
      <c r="BN16" s="845"/>
      <c r="BO16" s="845"/>
      <c r="BP16" s="845"/>
      <c r="BQ16" s="845"/>
      <c r="BR16" s="845"/>
      <c r="BS16" s="845"/>
      <c r="BT16" s="845"/>
      <c r="BU16" s="845"/>
      <c r="BV16" s="845"/>
      <c r="BW16" s="845"/>
      <c r="BX16" s="845"/>
      <c r="BY16" s="845"/>
      <c r="BZ16" s="845"/>
      <c r="CA16" s="845"/>
      <c r="CB16" s="845"/>
      <c r="CC16" s="845"/>
      <c r="CD16" s="41"/>
      <c r="CE16" s="41"/>
      <c r="CF16" s="839"/>
      <c r="CG16" s="839"/>
      <c r="CH16" s="839"/>
      <c r="CI16" s="839"/>
      <c r="CJ16" s="839"/>
      <c r="CK16" s="839"/>
      <c r="CL16" s="839"/>
      <c r="CM16" s="839"/>
      <c r="CN16" s="839"/>
      <c r="CO16" s="839"/>
      <c r="CP16" s="839"/>
      <c r="CQ16" s="839"/>
      <c r="CR16" s="839"/>
      <c r="CS16" s="839"/>
      <c r="CT16" s="839"/>
      <c r="CU16" s="839"/>
      <c r="CV16" s="839"/>
      <c r="CW16" s="839"/>
      <c r="CX16" s="839"/>
      <c r="CY16" s="839"/>
      <c r="CZ16" s="839"/>
      <c r="DA16" s="839"/>
      <c r="DB16" s="839"/>
      <c r="DC16" s="839"/>
      <c r="DD16" s="839"/>
      <c r="DE16" s="839"/>
      <c r="DF16" s="839"/>
      <c r="DG16" s="839"/>
      <c r="DH16" s="839"/>
      <c r="DI16" s="839"/>
      <c r="DJ16" s="839"/>
      <c r="DK16" s="839"/>
      <c r="DL16" s="839"/>
      <c r="DM16" s="839"/>
      <c r="DN16" s="839"/>
      <c r="DO16" s="839"/>
      <c r="DP16" s="839"/>
      <c r="DQ16" s="839"/>
      <c r="DR16" s="839"/>
      <c r="DS16" s="839"/>
      <c r="DT16" s="839"/>
      <c r="DU16" s="839"/>
      <c r="DV16" s="839"/>
      <c r="DW16" s="839"/>
      <c r="DX16" s="839"/>
      <c r="DY16" s="839"/>
      <c r="DZ16" s="839"/>
      <c r="EA16" s="839"/>
      <c r="EB16" s="839"/>
      <c r="EC16" s="839"/>
      <c r="ED16" s="839"/>
      <c r="EE16" s="839"/>
      <c r="EF16" s="839"/>
      <c r="EG16" s="839"/>
      <c r="EH16" s="839"/>
      <c r="EI16" s="839"/>
      <c r="EJ16" s="839"/>
      <c r="EK16" s="839"/>
      <c r="EL16" s="839"/>
      <c r="EM16" s="839"/>
      <c r="EN16" s="839"/>
      <c r="EO16" s="839"/>
      <c r="EP16" s="839"/>
      <c r="EQ16" s="839"/>
      <c r="ER16" s="839"/>
      <c r="ES16" s="839"/>
      <c r="ET16" s="839"/>
      <c r="EU16" s="839"/>
      <c r="EV16" s="839"/>
      <c r="EW16" s="839"/>
      <c r="EX16" s="839"/>
      <c r="EY16" s="839"/>
      <c r="EZ16" s="839"/>
      <c r="FA16" s="839"/>
      <c r="FB16" s="839"/>
      <c r="FC16" s="839"/>
      <c r="FD16" s="839"/>
      <c r="FE16" s="839"/>
      <c r="FF16" s="839"/>
      <c r="FG16" s="839"/>
      <c r="FH16" s="839"/>
      <c r="FI16" s="839"/>
      <c r="FJ16" s="839"/>
      <c r="FK16" s="839"/>
      <c r="FL16" s="839"/>
      <c r="FM16" s="839"/>
      <c r="FN16" s="839"/>
      <c r="FO16" s="839"/>
      <c r="FP16" s="839"/>
      <c r="FQ16" s="839"/>
      <c r="FR16" s="839"/>
      <c r="FS16" s="839"/>
      <c r="FT16" s="839"/>
      <c r="FU16" s="839"/>
      <c r="FV16" s="839"/>
      <c r="FW16" s="839"/>
      <c r="FX16" s="839"/>
      <c r="FY16" s="839"/>
      <c r="FZ16" s="839"/>
      <c r="GA16" s="839"/>
      <c r="GB16" s="839"/>
      <c r="GC16" s="839"/>
      <c r="GD16" s="839"/>
      <c r="GE16" s="839"/>
      <c r="GF16" s="839"/>
      <c r="GG16" s="839"/>
      <c r="GH16" s="839"/>
      <c r="GI16" s="839"/>
      <c r="GJ16" s="839"/>
      <c r="GK16" s="839"/>
      <c r="GL16" s="839"/>
      <c r="GM16" s="839"/>
      <c r="GN16" s="839"/>
      <c r="GO16" s="839"/>
      <c r="GP16" s="839"/>
      <c r="GQ16" s="839"/>
      <c r="GR16" s="839"/>
      <c r="GS16" s="839"/>
      <c r="GT16" s="839"/>
      <c r="GU16" s="42"/>
      <c r="GV16" s="3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</row>
    <row r="17" spans="1:305" ht="3" customHeight="1">
      <c r="A17" s="845"/>
      <c r="B17" s="845"/>
      <c r="C17" s="845"/>
      <c r="D17" s="845"/>
      <c r="E17" s="845"/>
      <c r="F17" s="845"/>
      <c r="G17" s="845"/>
      <c r="H17" s="845"/>
      <c r="I17" s="845"/>
      <c r="J17" s="845"/>
      <c r="K17" s="845"/>
      <c r="L17" s="845"/>
      <c r="M17" s="845"/>
      <c r="N17" s="845"/>
      <c r="O17" s="845"/>
      <c r="P17" s="845"/>
      <c r="Q17" s="845"/>
      <c r="R17" s="845"/>
      <c r="S17" s="845"/>
      <c r="T17" s="845"/>
      <c r="U17" s="845"/>
      <c r="V17" s="845"/>
      <c r="W17" s="845"/>
      <c r="X17" s="845"/>
      <c r="Y17" s="845"/>
      <c r="Z17" s="845"/>
      <c r="AA17" s="845"/>
      <c r="AB17" s="845"/>
      <c r="AC17" s="845"/>
      <c r="AD17" s="845"/>
      <c r="AE17" s="845"/>
      <c r="AF17" s="845"/>
      <c r="AG17" s="845"/>
      <c r="AH17" s="845"/>
      <c r="AI17" s="845"/>
      <c r="AJ17" s="845"/>
      <c r="AK17" s="845"/>
      <c r="AL17" s="845"/>
      <c r="AM17" s="845"/>
      <c r="AN17" s="845"/>
      <c r="AO17" s="845"/>
      <c r="AP17" s="845"/>
      <c r="AQ17" s="845"/>
      <c r="AR17" s="845"/>
      <c r="AS17" s="845"/>
      <c r="AT17" s="845"/>
      <c r="AU17" s="845"/>
      <c r="AV17" s="845"/>
      <c r="AW17" s="845"/>
      <c r="AX17" s="845"/>
      <c r="AY17" s="845"/>
      <c r="AZ17" s="845"/>
      <c r="BA17" s="845"/>
      <c r="BB17" s="845"/>
      <c r="BC17" s="845"/>
      <c r="BD17" s="845"/>
      <c r="BE17" s="845"/>
      <c r="BF17" s="845"/>
      <c r="BG17" s="845"/>
      <c r="BH17" s="845"/>
      <c r="BI17" s="845"/>
      <c r="BJ17" s="845"/>
      <c r="BK17" s="845"/>
      <c r="BL17" s="845"/>
      <c r="BM17" s="845"/>
      <c r="BN17" s="845"/>
      <c r="BO17" s="845"/>
      <c r="BP17" s="845"/>
      <c r="BQ17" s="845"/>
      <c r="BR17" s="845"/>
      <c r="BS17" s="845"/>
      <c r="BT17" s="845"/>
      <c r="BU17" s="845"/>
      <c r="BV17" s="845"/>
      <c r="BW17" s="845"/>
      <c r="BX17" s="845"/>
      <c r="BY17" s="845"/>
      <c r="BZ17" s="845"/>
      <c r="CA17" s="845"/>
      <c r="CB17" s="845"/>
      <c r="CC17" s="845"/>
      <c r="CD17" s="41"/>
      <c r="CE17" s="41"/>
      <c r="CF17" s="839"/>
      <c r="CG17" s="839"/>
      <c r="CH17" s="839"/>
      <c r="CI17" s="839"/>
      <c r="CJ17" s="839"/>
      <c r="CK17" s="839"/>
      <c r="CL17" s="839"/>
      <c r="CM17" s="839"/>
      <c r="CN17" s="839"/>
      <c r="CO17" s="839"/>
      <c r="CP17" s="839"/>
      <c r="CQ17" s="839"/>
      <c r="CR17" s="839"/>
      <c r="CS17" s="839"/>
      <c r="CT17" s="839"/>
      <c r="CU17" s="839"/>
      <c r="CV17" s="839"/>
      <c r="CW17" s="839"/>
      <c r="CX17" s="839"/>
      <c r="CY17" s="839"/>
      <c r="CZ17" s="839"/>
      <c r="DA17" s="839"/>
      <c r="DB17" s="839"/>
      <c r="DC17" s="839"/>
      <c r="DD17" s="839"/>
      <c r="DE17" s="839"/>
      <c r="DF17" s="839"/>
      <c r="DG17" s="839"/>
      <c r="DH17" s="839"/>
      <c r="DI17" s="839"/>
      <c r="DJ17" s="839"/>
      <c r="DK17" s="839"/>
      <c r="DL17" s="839"/>
      <c r="DM17" s="839"/>
      <c r="DN17" s="839"/>
      <c r="DO17" s="839"/>
      <c r="DP17" s="839"/>
      <c r="DQ17" s="839"/>
      <c r="DR17" s="839"/>
      <c r="DS17" s="839"/>
      <c r="DT17" s="839"/>
      <c r="DU17" s="839"/>
      <c r="DV17" s="839"/>
      <c r="DW17" s="839"/>
      <c r="DX17" s="839"/>
      <c r="DY17" s="839"/>
      <c r="DZ17" s="839"/>
      <c r="EA17" s="839"/>
      <c r="EB17" s="839"/>
      <c r="EC17" s="839"/>
      <c r="ED17" s="839"/>
      <c r="EE17" s="839"/>
      <c r="EF17" s="839"/>
      <c r="EG17" s="839"/>
      <c r="EH17" s="839"/>
      <c r="EI17" s="839"/>
      <c r="EJ17" s="839"/>
      <c r="EK17" s="839"/>
      <c r="EL17" s="839"/>
      <c r="EM17" s="839"/>
      <c r="EN17" s="839"/>
      <c r="EO17" s="839"/>
      <c r="EP17" s="839"/>
      <c r="EQ17" s="839"/>
      <c r="ER17" s="839"/>
      <c r="ES17" s="839"/>
      <c r="ET17" s="839"/>
      <c r="EU17" s="839"/>
      <c r="EV17" s="839"/>
      <c r="EW17" s="839"/>
      <c r="EX17" s="839"/>
      <c r="EY17" s="839"/>
      <c r="EZ17" s="839"/>
      <c r="FA17" s="839"/>
      <c r="FB17" s="839"/>
      <c r="FC17" s="839"/>
      <c r="FD17" s="839"/>
      <c r="FE17" s="839"/>
      <c r="FF17" s="839"/>
      <c r="FG17" s="839"/>
      <c r="FH17" s="839"/>
      <c r="FI17" s="839"/>
      <c r="FJ17" s="839"/>
      <c r="FK17" s="839"/>
      <c r="FL17" s="839"/>
      <c r="FM17" s="839"/>
      <c r="FN17" s="839"/>
      <c r="FO17" s="839"/>
      <c r="FP17" s="839"/>
      <c r="FQ17" s="839"/>
      <c r="FR17" s="839"/>
      <c r="FS17" s="839"/>
      <c r="FT17" s="839"/>
      <c r="FU17" s="839"/>
      <c r="FV17" s="839"/>
      <c r="FW17" s="839"/>
      <c r="FX17" s="839"/>
      <c r="FY17" s="839"/>
      <c r="FZ17" s="839"/>
      <c r="GA17" s="839"/>
      <c r="GB17" s="839"/>
      <c r="GC17" s="839"/>
      <c r="GD17" s="839"/>
      <c r="GE17" s="839"/>
      <c r="GF17" s="839"/>
      <c r="GG17" s="839"/>
      <c r="GH17" s="839"/>
      <c r="GI17" s="839"/>
      <c r="GJ17" s="839"/>
      <c r="GK17" s="839"/>
      <c r="GL17" s="839"/>
      <c r="GM17" s="839"/>
      <c r="GN17" s="839"/>
      <c r="GO17" s="839"/>
      <c r="GP17" s="839"/>
      <c r="GQ17" s="839"/>
      <c r="GR17" s="839"/>
      <c r="GS17" s="839"/>
      <c r="GT17" s="839"/>
      <c r="GU17" s="42"/>
      <c r="GV17" s="3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</row>
    <row r="18" spans="1:305" ht="3" customHeight="1">
      <c r="A18" s="845"/>
      <c r="B18" s="845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  <c r="AN18" s="845"/>
      <c r="AO18" s="845"/>
      <c r="AP18" s="845"/>
      <c r="AQ18" s="845"/>
      <c r="AR18" s="845"/>
      <c r="AS18" s="845"/>
      <c r="AT18" s="845"/>
      <c r="AU18" s="845"/>
      <c r="AV18" s="845"/>
      <c r="AW18" s="845"/>
      <c r="AX18" s="845"/>
      <c r="AY18" s="845"/>
      <c r="AZ18" s="845"/>
      <c r="BA18" s="845"/>
      <c r="BB18" s="845"/>
      <c r="BC18" s="845"/>
      <c r="BD18" s="845"/>
      <c r="BE18" s="845"/>
      <c r="BF18" s="845"/>
      <c r="BG18" s="845"/>
      <c r="BH18" s="845"/>
      <c r="BI18" s="845"/>
      <c r="BJ18" s="845"/>
      <c r="BK18" s="845"/>
      <c r="BL18" s="845"/>
      <c r="BM18" s="845"/>
      <c r="BN18" s="845"/>
      <c r="BO18" s="845"/>
      <c r="BP18" s="845"/>
      <c r="BQ18" s="845"/>
      <c r="BR18" s="845"/>
      <c r="BS18" s="845"/>
      <c r="BT18" s="845"/>
      <c r="BU18" s="845"/>
      <c r="BV18" s="845"/>
      <c r="BW18" s="845"/>
      <c r="BX18" s="845"/>
      <c r="BY18" s="845"/>
      <c r="BZ18" s="845"/>
      <c r="CA18" s="845"/>
      <c r="CB18" s="845"/>
      <c r="CC18" s="845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</row>
    <row r="19" spans="1:305" ht="3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</row>
    <row r="20" spans="1:305" ht="3" customHeight="1">
      <c r="A20" s="843" t="s">
        <v>4</v>
      </c>
      <c r="B20" s="843"/>
      <c r="C20" s="843"/>
      <c r="D20" s="843"/>
      <c r="E20" s="843"/>
      <c r="F20" s="843"/>
      <c r="G20" s="843"/>
      <c r="H20" s="843"/>
      <c r="I20" s="843"/>
      <c r="J20" s="843"/>
      <c r="K20" s="843"/>
      <c r="L20" s="843"/>
      <c r="M20" s="843"/>
      <c r="N20" s="843"/>
      <c r="O20" s="843"/>
      <c r="P20" s="843"/>
      <c r="Q20" s="843"/>
      <c r="R20" s="843"/>
      <c r="S20" s="843"/>
      <c r="T20" s="843"/>
      <c r="U20" s="843"/>
      <c r="V20" s="843"/>
      <c r="W20" s="843"/>
      <c r="X20" s="843"/>
      <c r="Y20" s="843"/>
      <c r="Z20" s="843"/>
      <c r="AA20" s="843"/>
      <c r="AB20" s="843"/>
      <c r="AC20" s="843"/>
      <c r="AD20" s="843"/>
      <c r="AE20" s="843"/>
      <c r="AF20" s="843"/>
      <c r="AG20" s="843"/>
      <c r="AH20" s="843"/>
      <c r="AI20" s="843"/>
      <c r="AJ20" s="843"/>
      <c r="AK20" s="843"/>
      <c r="AL20" s="843"/>
      <c r="AM20" s="843"/>
      <c r="AN20" s="843"/>
      <c r="AO20" s="843"/>
      <c r="AP20" s="843"/>
      <c r="AQ20" s="843"/>
      <c r="AR20" s="843"/>
      <c r="AS20" s="843"/>
      <c r="AT20" s="843"/>
      <c r="AU20" s="843"/>
      <c r="AV20" s="843"/>
      <c r="AW20" s="843"/>
      <c r="AX20" s="843"/>
      <c r="AY20" s="843"/>
      <c r="AZ20" s="843"/>
      <c r="BA20" s="843"/>
      <c r="BB20" s="843"/>
      <c r="BC20" s="843"/>
      <c r="BD20" s="843"/>
      <c r="BE20" s="843"/>
      <c r="BF20" s="843"/>
      <c r="BG20" s="843"/>
      <c r="BH20" s="843"/>
      <c r="BI20" s="843"/>
      <c r="BJ20" s="843"/>
      <c r="BK20" s="843"/>
      <c r="BL20" s="843"/>
      <c r="BM20" s="843"/>
      <c r="BN20" s="843"/>
      <c r="BO20" s="843"/>
      <c r="BP20" s="843"/>
      <c r="BQ20" s="843"/>
      <c r="BR20" s="843"/>
      <c r="BS20" s="843"/>
      <c r="BT20" s="843"/>
      <c r="BU20" s="843"/>
      <c r="BV20" s="843"/>
      <c r="BW20" s="843"/>
      <c r="BX20" s="843"/>
      <c r="BY20" s="843"/>
      <c r="BZ20" s="843"/>
      <c r="CA20" s="843"/>
      <c r="CB20" s="843"/>
      <c r="CC20" s="843"/>
      <c r="CD20" s="843"/>
      <c r="CE20" s="843"/>
      <c r="CF20" s="843"/>
      <c r="CG20" s="843"/>
      <c r="CH20" s="843"/>
      <c r="CI20" s="843"/>
      <c r="CJ20" s="843"/>
      <c r="CK20" s="843"/>
      <c r="CL20" s="843"/>
      <c r="CM20" s="843"/>
      <c r="CN20" s="843"/>
      <c r="CO20" s="843"/>
      <c r="CP20" s="843"/>
      <c r="CQ20" s="843"/>
      <c r="CR20" s="843"/>
      <c r="CS20" s="843"/>
      <c r="CT20" s="843"/>
      <c r="CU20" s="843"/>
      <c r="CV20" s="843"/>
      <c r="CW20" s="843"/>
      <c r="CX20" s="843"/>
      <c r="CY20" s="843"/>
      <c r="CZ20" s="843"/>
      <c r="DA20" s="843"/>
      <c r="DB20" s="843"/>
      <c r="DC20" s="843"/>
      <c r="DD20" s="843"/>
      <c r="DE20" s="843"/>
      <c r="DF20" s="843"/>
      <c r="DG20" s="843"/>
      <c r="DH20" s="843"/>
      <c r="DI20" s="843"/>
      <c r="DJ20" s="843"/>
      <c r="DK20" s="843"/>
      <c r="DL20" s="843"/>
      <c r="DM20" s="843"/>
      <c r="DN20" s="843"/>
      <c r="DO20" s="843"/>
      <c r="DP20" s="843"/>
      <c r="DQ20" s="843"/>
      <c r="DR20" s="843"/>
      <c r="DS20" s="843"/>
      <c r="DT20" s="843"/>
      <c r="DU20" s="843"/>
      <c r="DV20" s="843"/>
      <c r="DW20" s="843"/>
      <c r="DX20" s="843"/>
      <c r="DY20" s="843"/>
      <c r="DZ20" s="843"/>
      <c r="EA20" s="843"/>
      <c r="EB20" s="843"/>
      <c r="EC20" s="843"/>
      <c r="ED20" s="843"/>
      <c r="EE20" s="843"/>
      <c r="EF20" s="843"/>
      <c r="EG20" s="843"/>
      <c r="EH20" s="843"/>
      <c r="EI20" s="843"/>
      <c r="EJ20" s="843"/>
      <c r="EK20" s="843"/>
      <c r="EL20" s="843"/>
      <c r="EM20" s="843"/>
      <c r="EN20" s="843"/>
      <c r="EO20" s="843"/>
      <c r="EP20" s="843"/>
      <c r="EQ20" s="843"/>
      <c r="ER20" s="843"/>
      <c r="ES20" s="843"/>
      <c r="ET20" s="843"/>
      <c r="EU20" s="843"/>
      <c r="EV20" s="843"/>
      <c r="EW20" s="843"/>
      <c r="EX20" s="843"/>
      <c r="EY20" s="843"/>
      <c r="EZ20" s="843"/>
      <c r="FA20" s="843"/>
      <c r="FB20" s="843"/>
      <c r="FC20" s="843"/>
      <c r="FD20" s="843"/>
      <c r="FE20" s="843"/>
      <c r="FF20" s="843"/>
      <c r="FG20" s="843"/>
      <c r="FH20" s="843"/>
      <c r="FI20" s="843"/>
      <c r="FJ20" s="843"/>
      <c r="FK20" s="36"/>
      <c r="FL20" s="36"/>
      <c r="FM20" s="36"/>
      <c r="FN20" s="36"/>
      <c r="FO20" s="36"/>
      <c r="FP20" s="36"/>
      <c r="FQ20" s="840">
        <v>4</v>
      </c>
      <c r="FR20" s="841"/>
      <c r="FS20" s="841"/>
      <c r="FT20" s="841"/>
      <c r="FU20" s="841"/>
      <c r="FV20" s="842">
        <v>5</v>
      </c>
      <c r="FW20" s="842"/>
      <c r="FX20" s="842"/>
      <c r="FY20" s="842"/>
      <c r="FZ20" s="842"/>
      <c r="GA20" s="871">
        <v>6</v>
      </c>
      <c r="GB20" s="871"/>
      <c r="GC20" s="871"/>
      <c r="GD20" s="871"/>
      <c r="GE20" s="871"/>
      <c r="GF20" s="872">
        <v>7</v>
      </c>
      <c r="GG20" s="873"/>
      <c r="GH20" s="873"/>
      <c r="GI20" s="873"/>
      <c r="GJ20" s="873"/>
      <c r="GK20" s="874">
        <v>8</v>
      </c>
      <c r="GL20" s="874"/>
      <c r="GM20" s="874"/>
      <c r="GN20" s="874"/>
      <c r="GO20" s="874"/>
      <c r="GP20" s="866">
        <v>9</v>
      </c>
      <c r="GQ20" s="866"/>
      <c r="GR20" s="866"/>
      <c r="GS20" s="866"/>
      <c r="GT20" s="866"/>
      <c r="GU20" s="43"/>
      <c r="GV20" s="36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</row>
    <row r="21" spans="1:305" ht="3" customHeight="1">
      <c r="A21" s="843"/>
      <c r="B21" s="843"/>
      <c r="C21" s="843"/>
      <c r="D21" s="843"/>
      <c r="E21" s="843"/>
      <c r="F21" s="843"/>
      <c r="G21" s="843"/>
      <c r="H21" s="843"/>
      <c r="I21" s="843"/>
      <c r="J21" s="843"/>
      <c r="K21" s="843"/>
      <c r="L21" s="843"/>
      <c r="M21" s="843"/>
      <c r="N21" s="843"/>
      <c r="O21" s="843"/>
      <c r="P21" s="843"/>
      <c r="Q21" s="843"/>
      <c r="R21" s="843"/>
      <c r="S21" s="843"/>
      <c r="T21" s="843"/>
      <c r="U21" s="843"/>
      <c r="V21" s="843"/>
      <c r="W21" s="843"/>
      <c r="X21" s="843"/>
      <c r="Y21" s="843"/>
      <c r="Z21" s="843"/>
      <c r="AA21" s="843"/>
      <c r="AB21" s="843"/>
      <c r="AC21" s="843"/>
      <c r="AD21" s="843"/>
      <c r="AE21" s="843"/>
      <c r="AF21" s="843"/>
      <c r="AG21" s="843"/>
      <c r="AH21" s="843"/>
      <c r="AI21" s="843"/>
      <c r="AJ21" s="843"/>
      <c r="AK21" s="843"/>
      <c r="AL21" s="843"/>
      <c r="AM21" s="843"/>
      <c r="AN21" s="843"/>
      <c r="AO21" s="843"/>
      <c r="AP21" s="843"/>
      <c r="AQ21" s="843"/>
      <c r="AR21" s="843"/>
      <c r="AS21" s="843"/>
      <c r="AT21" s="843"/>
      <c r="AU21" s="843"/>
      <c r="AV21" s="843"/>
      <c r="AW21" s="843"/>
      <c r="AX21" s="843"/>
      <c r="AY21" s="843"/>
      <c r="AZ21" s="843"/>
      <c r="BA21" s="843"/>
      <c r="BB21" s="843"/>
      <c r="BC21" s="843"/>
      <c r="BD21" s="843"/>
      <c r="BE21" s="843"/>
      <c r="BF21" s="843"/>
      <c r="BG21" s="843"/>
      <c r="BH21" s="843"/>
      <c r="BI21" s="843"/>
      <c r="BJ21" s="843"/>
      <c r="BK21" s="843"/>
      <c r="BL21" s="843"/>
      <c r="BM21" s="843"/>
      <c r="BN21" s="843"/>
      <c r="BO21" s="843"/>
      <c r="BP21" s="843"/>
      <c r="BQ21" s="843"/>
      <c r="BR21" s="843"/>
      <c r="BS21" s="843"/>
      <c r="BT21" s="843"/>
      <c r="BU21" s="843"/>
      <c r="BV21" s="843"/>
      <c r="BW21" s="843"/>
      <c r="BX21" s="843"/>
      <c r="BY21" s="843"/>
      <c r="BZ21" s="843"/>
      <c r="CA21" s="843"/>
      <c r="CB21" s="843"/>
      <c r="CC21" s="843"/>
      <c r="CD21" s="843"/>
      <c r="CE21" s="843"/>
      <c r="CF21" s="843"/>
      <c r="CG21" s="843"/>
      <c r="CH21" s="843"/>
      <c r="CI21" s="843"/>
      <c r="CJ21" s="843"/>
      <c r="CK21" s="843"/>
      <c r="CL21" s="843"/>
      <c r="CM21" s="843"/>
      <c r="CN21" s="843"/>
      <c r="CO21" s="843"/>
      <c r="CP21" s="843"/>
      <c r="CQ21" s="843"/>
      <c r="CR21" s="843"/>
      <c r="CS21" s="843"/>
      <c r="CT21" s="843"/>
      <c r="CU21" s="843"/>
      <c r="CV21" s="843"/>
      <c r="CW21" s="843"/>
      <c r="CX21" s="843"/>
      <c r="CY21" s="843"/>
      <c r="CZ21" s="843"/>
      <c r="DA21" s="843"/>
      <c r="DB21" s="843"/>
      <c r="DC21" s="843"/>
      <c r="DD21" s="843"/>
      <c r="DE21" s="843"/>
      <c r="DF21" s="843"/>
      <c r="DG21" s="843"/>
      <c r="DH21" s="843"/>
      <c r="DI21" s="843"/>
      <c r="DJ21" s="843"/>
      <c r="DK21" s="843"/>
      <c r="DL21" s="843"/>
      <c r="DM21" s="843"/>
      <c r="DN21" s="843"/>
      <c r="DO21" s="843"/>
      <c r="DP21" s="843"/>
      <c r="DQ21" s="843"/>
      <c r="DR21" s="843"/>
      <c r="DS21" s="843"/>
      <c r="DT21" s="843"/>
      <c r="DU21" s="843"/>
      <c r="DV21" s="843"/>
      <c r="DW21" s="843"/>
      <c r="DX21" s="843"/>
      <c r="DY21" s="843"/>
      <c r="DZ21" s="843"/>
      <c r="EA21" s="843"/>
      <c r="EB21" s="843"/>
      <c r="EC21" s="843"/>
      <c r="ED21" s="843"/>
      <c r="EE21" s="843"/>
      <c r="EF21" s="843"/>
      <c r="EG21" s="843"/>
      <c r="EH21" s="843"/>
      <c r="EI21" s="843"/>
      <c r="EJ21" s="843"/>
      <c r="EK21" s="843"/>
      <c r="EL21" s="843"/>
      <c r="EM21" s="843"/>
      <c r="EN21" s="843"/>
      <c r="EO21" s="843"/>
      <c r="EP21" s="843"/>
      <c r="EQ21" s="843"/>
      <c r="ER21" s="843"/>
      <c r="ES21" s="843"/>
      <c r="ET21" s="843"/>
      <c r="EU21" s="843"/>
      <c r="EV21" s="843"/>
      <c r="EW21" s="843"/>
      <c r="EX21" s="843"/>
      <c r="EY21" s="843"/>
      <c r="EZ21" s="843"/>
      <c r="FA21" s="843"/>
      <c r="FB21" s="843"/>
      <c r="FC21" s="843"/>
      <c r="FD21" s="843"/>
      <c r="FE21" s="843"/>
      <c r="FF21" s="843"/>
      <c r="FG21" s="843"/>
      <c r="FH21" s="843"/>
      <c r="FI21" s="843"/>
      <c r="FJ21" s="843"/>
      <c r="FK21" s="36"/>
      <c r="FL21" s="36"/>
      <c r="FM21" s="36"/>
      <c r="FN21" s="36"/>
      <c r="FO21" s="36"/>
      <c r="FP21" s="36"/>
      <c r="FQ21" s="841"/>
      <c r="FR21" s="841"/>
      <c r="FS21" s="841"/>
      <c r="FT21" s="841"/>
      <c r="FU21" s="841"/>
      <c r="FV21" s="842"/>
      <c r="FW21" s="842"/>
      <c r="FX21" s="842"/>
      <c r="FY21" s="842"/>
      <c r="FZ21" s="842"/>
      <c r="GA21" s="871"/>
      <c r="GB21" s="871"/>
      <c r="GC21" s="871"/>
      <c r="GD21" s="871"/>
      <c r="GE21" s="871"/>
      <c r="GF21" s="873"/>
      <c r="GG21" s="873"/>
      <c r="GH21" s="873"/>
      <c r="GI21" s="873"/>
      <c r="GJ21" s="873"/>
      <c r="GK21" s="874"/>
      <c r="GL21" s="874"/>
      <c r="GM21" s="874"/>
      <c r="GN21" s="874"/>
      <c r="GO21" s="874"/>
      <c r="GP21" s="866"/>
      <c r="GQ21" s="866"/>
      <c r="GR21" s="866"/>
      <c r="GS21" s="866"/>
      <c r="GT21" s="866"/>
      <c r="GU21" s="43"/>
      <c r="GV21" s="44"/>
      <c r="GW21" s="28"/>
      <c r="GX21" s="28"/>
      <c r="GY21" s="28"/>
      <c r="HE21" s="28"/>
      <c r="HF21" s="28"/>
    </row>
    <row r="22" spans="1:305" ht="3" customHeight="1">
      <c r="A22" s="843"/>
      <c r="B22" s="843"/>
      <c r="C22" s="843"/>
      <c r="D22" s="843"/>
      <c r="E22" s="843"/>
      <c r="F22" s="843"/>
      <c r="G22" s="843"/>
      <c r="H22" s="843"/>
      <c r="I22" s="843"/>
      <c r="J22" s="843"/>
      <c r="K22" s="843"/>
      <c r="L22" s="843"/>
      <c r="M22" s="843"/>
      <c r="N22" s="843"/>
      <c r="O22" s="843"/>
      <c r="P22" s="843"/>
      <c r="Q22" s="843"/>
      <c r="R22" s="843"/>
      <c r="S22" s="843"/>
      <c r="T22" s="843"/>
      <c r="U22" s="843"/>
      <c r="V22" s="843"/>
      <c r="W22" s="843"/>
      <c r="X22" s="843"/>
      <c r="Y22" s="843"/>
      <c r="Z22" s="843"/>
      <c r="AA22" s="843"/>
      <c r="AB22" s="843"/>
      <c r="AC22" s="843"/>
      <c r="AD22" s="843"/>
      <c r="AE22" s="843"/>
      <c r="AF22" s="843"/>
      <c r="AG22" s="843"/>
      <c r="AH22" s="843"/>
      <c r="AI22" s="843"/>
      <c r="AJ22" s="843"/>
      <c r="AK22" s="843"/>
      <c r="AL22" s="843"/>
      <c r="AM22" s="843"/>
      <c r="AN22" s="843"/>
      <c r="AO22" s="843"/>
      <c r="AP22" s="843"/>
      <c r="AQ22" s="843"/>
      <c r="AR22" s="843"/>
      <c r="AS22" s="843"/>
      <c r="AT22" s="843"/>
      <c r="AU22" s="843"/>
      <c r="AV22" s="843"/>
      <c r="AW22" s="843"/>
      <c r="AX22" s="843"/>
      <c r="AY22" s="843"/>
      <c r="AZ22" s="843"/>
      <c r="BA22" s="843"/>
      <c r="BB22" s="843"/>
      <c r="BC22" s="843"/>
      <c r="BD22" s="843"/>
      <c r="BE22" s="843"/>
      <c r="BF22" s="843"/>
      <c r="BG22" s="843"/>
      <c r="BH22" s="843"/>
      <c r="BI22" s="843"/>
      <c r="BJ22" s="843"/>
      <c r="BK22" s="843"/>
      <c r="BL22" s="843"/>
      <c r="BM22" s="843"/>
      <c r="BN22" s="843"/>
      <c r="BO22" s="843"/>
      <c r="BP22" s="843"/>
      <c r="BQ22" s="843"/>
      <c r="BR22" s="843"/>
      <c r="BS22" s="843"/>
      <c r="BT22" s="843"/>
      <c r="BU22" s="843"/>
      <c r="BV22" s="843"/>
      <c r="BW22" s="843"/>
      <c r="BX22" s="843"/>
      <c r="BY22" s="843"/>
      <c r="BZ22" s="843"/>
      <c r="CA22" s="843"/>
      <c r="CB22" s="843"/>
      <c r="CC22" s="843"/>
      <c r="CD22" s="843"/>
      <c r="CE22" s="843"/>
      <c r="CF22" s="843"/>
      <c r="CG22" s="843"/>
      <c r="CH22" s="843"/>
      <c r="CI22" s="843"/>
      <c r="CJ22" s="843"/>
      <c r="CK22" s="843"/>
      <c r="CL22" s="843"/>
      <c r="CM22" s="843"/>
      <c r="CN22" s="843"/>
      <c r="CO22" s="843"/>
      <c r="CP22" s="843"/>
      <c r="CQ22" s="843"/>
      <c r="CR22" s="843"/>
      <c r="CS22" s="843"/>
      <c r="CT22" s="843"/>
      <c r="CU22" s="843"/>
      <c r="CV22" s="843"/>
      <c r="CW22" s="843"/>
      <c r="CX22" s="843"/>
      <c r="CY22" s="843"/>
      <c r="CZ22" s="843"/>
      <c r="DA22" s="843"/>
      <c r="DB22" s="843"/>
      <c r="DC22" s="843"/>
      <c r="DD22" s="843"/>
      <c r="DE22" s="843"/>
      <c r="DF22" s="843"/>
      <c r="DG22" s="843"/>
      <c r="DH22" s="843"/>
      <c r="DI22" s="843"/>
      <c r="DJ22" s="843"/>
      <c r="DK22" s="843"/>
      <c r="DL22" s="843"/>
      <c r="DM22" s="843"/>
      <c r="DN22" s="843"/>
      <c r="DO22" s="843"/>
      <c r="DP22" s="843"/>
      <c r="DQ22" s="843"/>
      <c r="DR22" s="843"/>
      <c r="DS22" s="843"/>
      <c r="DT22" s="843"/>
      <c r="DU22" s="843"/>
      <c r="DV22" s="843"/>
      <c r="DW22" s="843"/>
      <c r="DX22" s="843"/>
      <c r="DY22" s="843"/>
      <c r="DZ22" s="843"/>
      <c r="EA22" s="843"/>
      <c r="EB22" s="843"/>
      <c r="EC22" s="843"/>
      <c r="ED22" s="843"/>
      <c r="EE22" s="843"/>
      <c r="EF22" s="843"/>
      <c r="EG22" s="843"/>
      <c r="EH22" s="843"/>
      <c r="EI22" s="843"/>
      <c r="EJ22" s="843"/>
      <c r="EK22" s="843"/>
      <c r="EL22" s="843"/>
      <c r="EM22" s="843"/>
      <c r="EN22" s="843"/>
      <c r="EO22" s="843"/>
      <c r="EP22" s="843"/>
      <c r="EQ22" s="843"/>
      <c r="ER22" s="843"/>
      <c r="ES22" s="843"/>
      <c r="ET22" s="843"/>
      <c r="EU22" s="843"/>
      <c r="EV22" s="843"/>
      <c r="EW22" s="843"/>
      <c r="EX22" s="843"/>
      <c r="EY22" s="843"/>
      <c r="EZ22" s="843"/>
      <c r="FA22" s="843"/>
      <c r="FB22" s="843"/>
      <c r="FC22" s="843"/>
      <c r="FD22" s="843"/>
      <c r="FE22" s="843"/>
      <c r="FF22" s="843"/>
      <c r="FG22" s="843"/>
      <c r="FH22" s="843"/>
      <c r="FI22" s="843"/>
      <c r="FJ22" s="843"/>
      <c r="FK22" s="36"/>
      <c r="FL22" s="36"/>
      <c r="FM22" s="36"/>
      <c r="FN22" s="36"/>
      <c r="FO22" s="36"/>
      <c r="FP22" s="36"/>
      <c r="FQ22" s="841"/>
      <c r="FR22" s="841"/>
      <c r="FS22" s="841"/>
      <c r="FT22" s="841"/>
      <c r="FU22" s="841"/>
      <c r="FV22" s="842"/>
      <c r="FW22" s="842"/>
      <c r="FX22" s="842"/>
      <c r="FY22" s="842"/>
      <c r="FZ22" s="842"/>
      <c r="GA22" s="871"/>
      <c r="GB22" s="871"/>
      <c r="GC22" s="871"/>
      <c r="GD22" s="871"/>
      <c r="GE22" s="871"/>
      <c r="GF22" s="873"/>
      <c r="GG22" s="873"/>
      <c r="GH22" s="873"/>
      <c r="GI22" s="873"/>
      <c r="GJ22" s="873"/>
      <c r="GK22" s="874"/>
      <c r="GL22" s="874"/>
      <c r="GM22" s="874"/>
      <c r="GN22" s="874"/>
      <c r="GO22" s="874"/>
      <c r="GP22" s="866"/>
      <c r="GQ22" s="866"/>
      <c r="GR22" s="866"/>
      <c r="GS22" s="866"/>
      <c r="GT22" s="866"/>
      <c r="GU22" s="43"/>
      <c r="GV22" s="44"/>
      <c r="GW22" s="28"/>
      <c r="GX22" s="28"/>
      <c r="GY22" s="28"/>
      <c r="GZ22" s="28"/>
    </row>
    <row r="23" spans="1:305" ht="3" customHeight="1">
      <c r="A23" s="843"/>
      <c r="B23" s="843"/>
      <c r="C23" s="843"/>
      <c r="D23" s="843"/>
      <c r="E23" s="843"/>
      <c r="F23" s="843"/>
      <c r="G23" s="843"/>
      <c r="H23" s="843"/>
      <c r="I23" s="843"/>
      <c r="J23" s="843"/>
      <c r="K23" s="843"/>
      <c r="L23" s="843"/>
      <c r="M23" s="843"/>
      <c r="N23" s="843"/>
      <c r="O23" s="843"/>
      <c r="P23" s="843"/>
      <c r="Q23" s="843"/>
      <c r="R23" s="843"/>
      <c r="S23" s="843"/>
      <c r="T23" s="843"/>
      <c r="U23" s="843"/>
      <c r="V23" s="843"/>
      <c r="W23" s="843"/>
      <c r="X23" s="843"/>
      <c r="Y23" s="843"/>
      <c r="Z23" s="843"/>
      <c r="AA23" s="843"/>
      <c r="AB23" s="843"/>
      <c r="AC23" s="843"/>
      <c r="AD23" s="843"/>
      <c r="AE23" s="843"/>
      <c r="AF23" s="843"/>
      <c r="AG23" s="843"/>
      <c r="AH23" s="843"/>
      <c r="AI23" s="843"/>
      <c r="AJ23" s="843"/>
      <c r="AK23" s="843"/>
      <c r="AL23" s="843"/>
      <c r="AM23" s="843"/>
      <c r="AN23" s="843"/>
      <c r="AO23" s="843"/>
      <c r="AP23" s="843"/>
      <c r="AQ23" s="843"/>
      <c r="AR23" s="843"/>
      <c r="AS23" s="843"/>
      <c r="AT23" s="843"/>
      <c r="AU23" s="843"/>
      <c r="AV23" s="843"/>
      <c r="AW23" s="843"/>
      <c r="AX23" s="843"/>
      <c r="AY23" s="843"/>
      <c r="AZ23" s="843"/>
      <c r="BA23" s="843"/>
      <c r="BB23" s="843"/>
      <c r="BC23" s="843"/>
      <c r="BD23" s="843"/>
      <c r="BE23" s="843"/>
      <c r="BF23" s="843"/>
      <c r="BG23" s="843"/>
      <c r="BH23" s="843"/>
      <c r="BI23" s="843"/>
      <c r="BJ23" s="843"/>
      <c r="BK23" s="843"/>
      <c r="BL23" s="843"/>
      <c r="BM23" s="843"/>
      <c r="BN23" s="843"/>
      <c r="BO23" s="843"/>
      <c r="BP23" s="843"/>
      <c r="BQ23" s="843"/>
      <c r="BR23" s="843"/>
      <c r="BS23" s="843"/>
      <c r="BT23" s="843"/>
      <c r="BU23" s="843"/>
      <c r="BV23" s="843"/>
      <c r="BW23" s="843"/>
      <c r="BX23" s="843"/>
      <c r="BY23" s="843"/>
      <c r="BZ23" s="843"/>
      <c r="CA23" s="843"/>
      <c r="CB23" s="843"/>
      <c r="CC23" s="843"/>
      <c r="CD23" s="843"/>
      <c r="CE23" s="843"/>
      <c r="CF23" s="843"/>
      <c r="CG23" s="843"/>
      <c r="CH23" s="843"/>
      <c r="CI23" s="843"/>
      <c r="CJ23" s="843"/>
      <c r="CK23" s="843"/>
      <c r="CL23" s="843"/>
      <c r="CM23" s="843"/>
      <c r="CN23" s="843"/>
      <c r="CO23" s="843"/>
      <c r="CP23" s="843"/>
      <c r="CQ23" s="843"/>
      <c r="CR23" s="843"/>
      <c r="CS23" s="843"/>
      <c r="CT23" s="843"/>
      <c r="CU23" s="843"/>
      <c r="CV23" s="843"/>
      <c r="CW23" s="843"/>
      <c r="CX23" s="843"/>
      <c r="CY23" s="843"/>
      <c r="CZ23" s="843"/>
      <c r="DA23" s="843"/>
      <c r="DB23" s="843"/>
      <c r="DC23" s="843"/>
      <c r="DD23" s="843"/>
      <c r="DE23" s="843"/>
      <c r="DF23" s="843"/>
      <c r="DG23" s="843"/>
      <c r="DH23" s="843"/>
      <c r="DI23" s="843"/>
      <c r="DJ23" s="843"/>
      <c r="DK23" s="843"/>
      <c r="DL23" s="843"/>
      <c r="DM23" s="843"/>
      <c r="DN23" s="843"/>
      <c r="DO23" s="843"/>
      <c r="DP23" s="843"/>
      <c r="DQ23" s="843"/>
      <c r="DR23" s="843"/>
      <c r="DS23" s="843"/>
      <c r="DT23" s="843"/>
      <c r="DU23" s="843"/>
      <c r="DV23" s="843"/>
      <c r="DW23" s="843"/>
      <c r="DX23" s="843"/>
      <c r="DY23" s="843"/>
      <c r="DZ23" s="843"/>
      <c r="EA23" s="843"/>
      <c r="EB23" s="843"/>
      <c r="EC23" s="843"/>
      <c r="ED23" s="843"/>
      <c r="EE23" s="843"/>
      <c r="EF23" s="843"/>
      <c r="EG23" s="843"/>
      <c r="EH23" s="843"/>
      <c r="EI23" s="843"/>
      <c r="EJ23" s="843"/>
      <c r="EK23" s="843"/>
      <c r="EL23" s="843"/>
      <c r="EM23" s="843"/>
      <c r="EN23" s="843"/>
      <c r="EO23" s="843"/>
      <c r="EP23" s="843"/>
      <c r="EQ23" s="843"/>
      <c r="ER23" s="843"/>
      <c r="ES23" s="843"/>
      <c r="ET23" s="843"/>
      <c r="EU23" s="843"/>
      <c r="EV23" s="843"/>
      <c r="EW23" s="843"/>
      <c r="EX23" s="843"/>
      <c r="EY23" s="843"/>
      <c r="EZ23" s="843"/>
      <c r="FA23" s="843"/>
      <c r="FB23" s="843"/>
      <c r="FC23" s="843"/>
      <c r="FD23" s="843"/>
      <c r="FE23" s="843"/>
      <c r="FF23" s="843"/>
      <c r="FG23" s="843"/>
      <c r="FH23" s="843"/>
      <c r="FI23" s="843"/>
      <c r="FJ23" s="843"/>
      <c r="FK23" s="36"/>
      <c r="FL23" s="36"/>
      <c r="FM23" s="36"/>
      <c r="FN23" s="36"/>
      <c r="FO23" s="36"/>
      <c r="FP23" s="36"/>
      <c r="FQ23" s="841"/>
      <c r="FR23" s="841"/>
      <c r="FS23" s="841"/>
      <c r="FT23" s="841"/>
      <c r="FU23" s="841"/>
      <c r="FV23" s="842"/>
      <c r="FW23" s="842"/>
      <c r="FX23" s="842"/>
      <c r="FY23" s="842"/>
      <c r="FZ23" s="842"/>
      <c r="GA23" s="871"/>
      <c r="GB23" s="871"/>
      <c r="GC23" s="871"/>
      <c r="GD23" s="871"/>
      <c r="GE23" s="871"/>
      <c r="GF23" s="873"/>
      <c r="GG23" s="873"/>
      <c r="GH23" s="873"/>
      <c r="GI23" s="873"/>
      <c r="GJ23" s="873"/>
      <c r="GK23" s="874"/>
      <c r="GL23" s="874"/>
      <c r="GM23" s="874"/>
      <c r="GN23" s="874"/>
      <c r="GO23" s="874"/>
      <c r="GP23" s="866"/>
      <c r="GQ23" s="866"/>
      <c r="GR23" s="866"/>
      <c r="GS23" s="866"/>
      <c r="GT23" s="866"/>
      <c r="GU23" s="43"/>
      <c r="GV23" s="44"/>
      <c r="GW23" s="28"/>
      <c r="GX23" s="28"/>
      <c r="GY23" s="28"/>
      <c r="GZ23" s="28"/>
    </row>
    <row r="24" spans="1:305" ht="3" customHeight="1">
      <c r="A24" s="843"/>
      <c r="B24" s="843"/>
      <c r="C24" s="843"/>
      <c r="D24" s="843"/>
      <c r="E24" s="843"/>
      <c r="F24" s="843"/>
      <c r="G24" s="843"/>
      <c r="H24" s="843"/>
      <c r="I24" s="843"/>
      <c r="J24" s="843"/>
      <c r="K24" s="843"/>
      <c r="L24" s="843"/>
      <c r="M24" s="843"/>
      <c r="N24" s="843"/>
      <c r="O24" s="843"/>
      <c r="P24" s="843"/>
      <c r="Q24" s="843"/>
      <c r="R24" s="843"/>
      <c r="S24" s="843"/>
      <c r="T24" s="843"/>
      <c r="U24" s="843"/>
      <c r="V24" s="843"/>
      <c r="W24" s="843"/>
      <c r="X24" s="843"/>
      <c r="Y24" s="843"/>
      <c r="Z24" s="843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843"/>
      <c r="AL24" s="843"/>
      <c r="AM24" s="843"/>
      <c r="AN24" s="843"/>
      <c r="AO24" s="843"/>
      <c r="AP24" s="843"/>
      <c r="AQ24" s="843"/>
      <c r="AR24" s="843"/>
      <c r="AS24" s="843"/>
      <c r="AT24" s="843"/>
      <c r="AU24" s="843"/>
      <c r="AV24" s="843"/>
      <c r="AW24" s="843"/>
      <c r="AX24" s="843"/>
      <c r="AY24" s="843"/>
      <c r="AZ24" s="843"/>
      <c r="BA24" s="843"/>
      <c r="BB24" s="843"/>
      <c r="BC24" s="843"/>
      <c r="BD24" s="843"/>
      <c r="BE24" s="843"/>
      <c r="BF24" s="843"/>
      <c r="BG24" s="843"/>
      <c r="BH24" s="843"/>
      <c r="BI24" s="843"/>
      <c r="BJ24" s="843"/>
      <c r="BK24" s="843"/>
      <c r="BL24" s="843"/>
      <c r="BM24" s="843"/>
      <c r="BN24" s="843"/>
      <c r="BO24" s="843"/>
      <c r="BP24" s="843"/>
      <c r="BQ24" s="843"/>
      <c r="BR24" s="843"/>
      <c r="BS24" s="843"/>
      <c r="BT24" s="843"/>
      <c r="BU24" s="843"/>
      <c r="BV24" s="843"/>
      <c r="BW24" s="843"/>
      <c r="BX24" s="843"/>
      <c r="BY24" s="843"/>
      <c r="BZ24" s="843"/>
      <c r="CA24" s="843"/>
      <c r="CB24" s="843"/>
      <c r="CC24" s="843"/>
      <c r="CD24" s="843"/>
      <c r="CE24" s="843"/>
      <c r="CF24" s="843"/>
      <c r="CG24" s="843"/>
      <c r="CH24" s="843"/>
      <c r="CI24" s="843"/>
      <c r="CJ24" s="843"/>
      <c r="CK24" s="843"/>
      <c r="CL24" s="843"/>
      <c r="CM24" s="843"/>
      <c r="CN24" s="843"/>
      <c r="CO24" s="843"/>
      <c r="CP24" s="843"/>
      <c r="CQ24" s="843"/>
      <c r="CR24" s="843"/>
      <c r="CS24" s="843"/>
      <c r="CT24" s="843"/>
      <c r="CU24" s="843"/>
      <c r="CV24" s="843"/>
      <c r="CW24" s="843"/>
      <c r="CX24" s="843"/>
      <c r="CY24" s="843"/>
      <c r="CZ24" s="843"/>
      <c r="DA24" s="843"/>
      <c r="DB24" s="843"/>
      <c r="DC24" s="843"/>
      <c r="DD24" s="843"/>
      <c r="DE24" s="843"/>
      <c r="DF24" s="843"/>
      <c r="DG24" s="843"/>
      <c r="DH24" s="843"/>
      <c r="DI24" s="843"/>
      <c r="DJ24" s="843"/>
      <c r="DK24" s="843"/>
      <c r="DL24" s="843"/>
      <c r="DM24" s="843"/>
      <c r="DN24" s="843"/>
      <c r="DO24" s="843"/>
      <c r="DP24" s="843"/>
      <c r="DQ24" s="843"/>
      <c r="DR24" s="843"/>
      <c r="DS24" s="843"/>
      <c r="DT24" s="843"/>
      <c r="DU24" s="843"/>
      <c r="DV24" s="843"/>
      <c r="DW24" s="843"/>
      <c r="DX24" s="843"/>
      <c r="DY24" s="843"/>
      <c r="DZ24" s="843"/>
      <c r="EA24" s="843"/>
      <c r="EB24" s="843"/>
      <c r="EC24" s="843"/>
      <c r="ED24" s="843"/>
      <c r="EE24" s="843"/>
      <c r="EF24" s="843"/>
      <c r="EG24" s="843"/>
      <c r="EH24" s="843"/>
      <c r="EI24" s="843"/>
      <c r="EJ24" s="843"/>
      <c r="EK24" s="843"/>
      <c r="EL24" s="843"/>
      <c r="EM24" s="843"/>
      <c r="EN24" s="843"/>
      <c r="EO24" s="843"/>
      <c r="EP24" s="843"/>
      <c r="EQ24" s="843"/>
      <c r="ER24" s="843"/>
      <c r="ES24" s="843"/>
      <c r="ET24" s="843"/>
      <c r="EU24" s="843"/>
      <c r="EV24" s="843"/>
      <c r="EW24" s="843"/>
      <c r="EX24" s="843"/>
      <c r="EY24" s="843"/>
      <c r="EZ24" s="843"/>
      <c r="FA24" s="843"/>
      <c r="FB24" s="843"/>
      <c r="FC24" s="843"/>
      <c r="FD24" s="843"/>
      <c r="FE24" s="843"/>
      <c r="FF24" s="843"/>
      <c r="FG24" s="843"/>
      <c r="FH24" s="843"/>
      <c r="FI24" s="843"/>
      <c r="FJ24" s="843"/>
      <c r="FK24" s="36"/>
      <c r="FL24" s="36"/>
      <c r="FM24" s="36"/>
      <c r="FN24" s="36"/>
      <c r="FO24" s="36"/>
      <c r="FP24" s="36"/>
      <c r="FQ24" s="841"/>
      <c r="FR24" s="841"/>
      <c r="FS24" s="841"/>
      <c r="FT24" s="841"/>
      <c r="FU24" s="841"/>
      <c r="FV24" s="842"/>
      <c r="FW24" s="842"/>
      <c r="FX24" s="842"/>
      <c r="FY24" s="842"/>
      <c r="FZ24" s="842"/>
      <c r="GA24" s="871"/>
      <c r="GB24" s="871"/>
      <c r="GC24" s="871"/>
      <c r="GD24" s="871"/>
      <c r="GE24" s="871"/>
      <c r="GF24" s="873"/>
      <c r="GG24" s="873"/>
      <c r="GH24" s="873"/>
      <c r="GI24" s="873"/>
      <c r="GJ24" s="873"/>
      <c r="GK24" s="874"/>
      <c r="GL24" s="874"/>
      <c r="GM24" s="874"/>
      <c r="GN24" s="874"/>
      <c r="GO24" s="874"/>
      <c r="GP24" s="866"/>
      <c r="GQ24" s="866"/>
      <c r="GR24" s="866"/>
      <c r="GS24" s="866"/>
      <c r="GT24" s="866"/>
      <c r="GU24" s="43"/>
      <c r="GV24" s="44"/>
      <c r="GW24" s="28"/>
      <c r="GX24" s="28"/>
      <c r="GY24" s="28"/>
      <c r="GZ24" s="28"/>
    </row>
    <row r="25" spans="1:305" ht="3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45"/>
      <c r="GO25" s="45"/>
      <c r="GP25" s="45"/>
      <c r="GQ25" s="36"/>
      <c r="GR25" s="36"/>
      <c r="GS25" s="36"/>
      <c r="GT25" s="36"/>
      <c r="GU25" s="36"/>
      <c r="GV25" s="36"/>
    </row>
    <row r="26" spans="1:305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45"/>
      <c r="GO26" s="45"/>
      <c r="GP26" s="45"/>
      <c r="GQ26" s="36"/>
      <c r="GR26" s="36"/>
      <c r="GS26" s="36"/>
      <c r="GT26" s="36"/>
      <c r="GU26" s="36"/>
      <c r="GV26" s="36"/>
    </row>
    <row r="27" spans="1:305" ht="3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</row>
    <row r="28" spans="1:305" ht="3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</row>
    <row r="29" spans="1:305" ht="3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</row>
    <row r="30" spans="1:305" ht="3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</row>
    <row r="31" spans="1:305" ht="3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45"/>
      <c r="FE31" s="45"/>
      <c r="FF31" s="45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781" t="s">
        <v>6</v>
      </c>
      <c r="GO31" s="781"/>
      <c r="GP31" s="781"/>
      <c r="GQ31" s="781"/>
      <c r="GR31" s="781"/>
      <c r="GS31" s="781"/>
      <c r="GT31" s="781"/>
      <c r="GU31" s="781"/>
      <c r="GV31" s="36"/>
    </row>
    <row r="32" spans="1:305" ht="3" customHeight="1">
      <c r="A32" s="36"/>
      <c r="B32" s="781" t="s">
        <v>5</v>
      </c>
      <c r="C32" s="781"/>
      <c r="D32" s="781"/>
      <c r="E32" s="781"/>
      <c r="F32" s="781"/>
      <c r="G32" s="781"/>
      <c r="H32" s="781"/>
      <c r="I32" s="781"/>
      <c r="J32" s="46"/>
      <c r="K32" s="46"/>
      <c r="L32" s="46"/>
      <c r="M32" s="46"/>
      <c r="N32" s="46"/>
      <c r="O32" s="46"/>
      <c r="P32" s="46"/>
      <c r="Q32" s="47"/>
      <c r="R32" s="4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45"/>
      <c r="FE32" s="45"/>
      <c r="FF32" s="45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781"/>
      <c r="GO32" s="781"/>
      <c r="GP32" s="781"/>
      <c r="GQ32" s="781"/>
      <c r="GR32" s="781"/>
      <c r="GS32" s="781"/>
      <c r="GT32" s="781"/>
      <c r="GU32" s="781"/>
      <c r="GV32" s="36"/>
      <c r="IR32" s="4"/>
      <c r="IS32" s="4"/>
      <c r="IT32" s="4"/>
      <c r="IU32" s="4"/>
      <c r="IV32" s="4"/>
      <c r="IW32" s="4"/>
      <c r="IX32" s="4"/>
      <c r="IY32" s="4"/>
      <c r="IZ32" s="4"/>
      <c r="JA32" s="4"/>
    </row>
    <row r="33" spans="1:261" ht="3" customHeight="1">
      <c r="A33" s="36"/>
      <c r="B33" s="781"/>
      <c r="C33" s="781"/>
      <c r="D33" s="781"/>
      <c r="E33" s="781"/>
      <c r="F33" s="781"/>
      <c r="G33" s="781"/>
      <c r="H33" s="781"/>
      <c r="I33" s="781"/>
      <c r="J33" s="46"/>
      <c r="K33" s="46"/>
      <c r="L33" s="46"/>
      <c r="M33" s="46"/>
      <c r="N33" s="46"/>
      <c r="O33" s="46"/>
      <c r="P33" s="46"/>
      <c r="Q33" s="47"/>
      <c r="R33" s="4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781"/>
      <c r="GO33" s="781"/>
      <c r="GP33" s="781"/>
      <c r="GQ33" s="781"/>
      <c r="GR33" s="781"/>
      <c r="GS33" s="781"/>
      <c r="GT33" s="781"/>
      <c r="GU33" s="781"/>
      <c r="GV33" s="36"/>
      <c r="IR33" s="4"/>
      <c r="IS33" s="4"/>
      <c r="IT33" s="4"/>
      <c r="IU33" s="4"/>
      <c r="IV33" s="4"/>
      <c r="IW33" s="4"/>
      <c r="IX33" s="4"/>
      <c r="IY33" s="4"/>
      <c r="IZ33" s="4"/>
      <c r="JA33" s="4"/>
    </row>
    <row r="34" spans="1:261" ht="3" customHeight="1">
      <c r="A34" s="36"/>
      <c r="B34" s="781"/>
      <c r="C34" s="781"/>
      <c r="D34" s="781"/>
      <c r="E34" s="781"/>
      <c r="F34" s="781"/>
      <c r="G34" s="781"/>
      <c r="H34" s="781"/>
      <c r="I34" s="781"/>
      <c r="J34" s="46"/>
      <c r="K34" s="46"/>
      <c r="L34" s="46"/>
      <c r="M34" s="46"/>
      <c r="N34" s="46"/>
      <c r="O34" s="46"/>
      <c r="P34" s="46"/>
      <c r="Q34" s="47"/>
      <c r="R34" s="4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781"/>
      <c r="GO34" s="781"/>
      <c r="GP34" s="781"/>
      <c r="GQ34" s="781"/>
      <c r="GR34" s="781"/>
      <c r="GS34" s="781"/>
      <c r="GT34" s="781"/>
      <c r="GU34" s="781"/>
      <c r="GV34" s="36"/>
      <c r="IR34" s="4"/>
      <c r="IS34" s="4"/>
      <c r="IT34" s="4"/>
      <c r="IU34" s="4"/>
      <c r="IV34" s="4"/>
      <c r="IW34" s="4"/>
      <c r="IX34" s="4"/>
      <c r="IY34" s="4"/>
      <c r="IZ34" s="4"/>
      <c r="JA34" s="4"/>
    </row>
    <row r="35" spans="1:261" ht="3" customHeight="1">
      <c r="A35" s="36"/>
      <c r="B35" s="781"/>
      <c r="C35" s="781"/>
      <c r="D35" s="781"/>
      <c r="E35" s="781"/>
      <c r="F35" s="781"/>
      <c r="G35" s="781"/>
      <c r="H35" s="781"/>
      <c r="I35" s="781"/>
      <c r="J35" s="46"/>
      <c r="K35" s="46"/>
      <c r="L35" s="46"/>
      <c r="M35" s="46"/>
      <c r="N35" s="46"/>
      <c r="O35" s="46"/>
      <c r="P35" s="46"/>
      <c r="Q35" s="47"/>
      <c r="R35" s="4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781"/>
      <c r="GO35" s="781"/>
      <c r="GP35" s="781"/>
      <c r="GQ35" s="781"/>
      <c r="GR35" s="781"/>
      <c r="GS35" s="781"/>
      <c r="GT35" s="781"/>
      <c r="GU35" s="781"/>
      <c r="GV35" s="36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R35" s="4"/>
      <c r="IS35" s="4"/>
      <c r="IT35" s="4"/>
      <c r="IU35" s="4"/>
      <c r="IV35" s="4"/>
      <c r="IW35" s="4"/>
      <c r="IX35" s="4"/>
      <c r="IY35" s="4"/>
      <c r="IZ35" s="4"/>
      <c r="JA35" s="4"/>
    </row>
    <row r="36" spans="1:261" ht="3" customHeight="1">
      <c r="A36" s="36"/>
      <c r="B36" s="781"/>
      <c r="C36" s="781"/>
      <c r="D36" s="781"/>
      <c r="E36" s="781"/>
      <c r="F36" s="781"/>
      <c r="G36" s="781"/>
      <c r="H36" s="781"/>
      <c r="I36" s="781"/>
      <c r="J36" s="46"/>
      <c r="K36" s="46"/>
      <c r="L36" s="46"/>
      <c r="M36" s="46"/>
      <c r="N36" s="46"/>
      <c r="O36" s="46"/>
      <c r="P36" s="46"/>
      <c r="Q36" s="47"/>
      <c r="R36" s="4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781"/>
      <c r="GO36" s="781"/>
      <c r="GP36" s="781"/>
      <c r="GQ36" s="781"/>
      <c r="GR36" s="781"/>
      <c r="GS36" s="781"/>
      <c r="GT36" s="781"/>
      <c r="GU36" s="781"/>
      <c r="GV36" s="3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R36" s="4"/>
      <c r="IS36" s="4"/>
      <c r="IT36" s="4"/>
      <c r="IU36" s="4"/>
      <c r="IV36" s="4"/>
      <c r="IW36" s="4"/>
      <c r="IX36" s="4"/>
      <c r="IY36" s="4"/>
      <c r="IZ36" s="4"/>
      <c r="JA36" s="4"/>
    </row>
    <row r="37" spans="1:261" ht="3" customHeight="1">
      <c r="A37" s="36"/>
      <c r="B37" s="781"/>
      <c r="C37" s="781"/>
      <c r="D37" s="781"/>
      <c r="E37" s="781"/>
      <c r="F37" s="781"/>
      <c r="G37" s="781"/>
      <c r="H37" s="781"/>
      <c r="I37" s="781"/>
      <c r="J37" s="46"/>
      <c r="K37" s="46"/>
      <c r="L37" s="46"/>
      <c r="M37" s="46"/>
      <c r="N37" s="46"/>
      <c r="O37" s="46"/>
      <c r="P37" s="46"/>
      <c r="Q37" s="47"/>
      <c r="R37" s="4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781"/>
      <c r="GO37" s="781"/>
      <c r="GP37" s="781"/>
      <c r="GQ37" s="781"/>
      <c r="GR37" s="781"/>
      <c r="GS37" s="781"/>
      <c r="GT37" s="781"/>
      <c r="GU37" s="781"/>
      <c r="GV37" s="3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R37" s="4"/>
      <c r="IS37" s="4"/>
      <c r="IT37" s="4"/>
      <c r="IU37" s="4"/>
      <c r="IV37" s="4"/>
      <c r="IW37" s="4"/>
      <c r="IX37" s="4"/>
      <c r="IY37" s="4"/>
      <c r="IZ37" s="4"/>
      <c r="JA37" s="4"/>
    </row>
    <row r="38" spans="1:261" ht="3" customHeight="1">
      <c r="A38" s="36"/>
      <c r="B38" s="781"/>
      <c r="C38" s="781"/>
      <c r="D38" s="781"/>
      <c r="E38" s="781"/>
      <c r="F38" s="781"/>
      <c r="G38" s="781"/>
      <c r="H38" s="781"/>
      <c r="I38" s="781"/>
      <c r="J38" s="46"/>
      <c r="K38" s="46"/>
      <c r="L38" s="46"/>
      <c r="M38" s="46"/>
      <c r="N38" s="46"/>
      <c r="O38" s="46"/>
      <c r="P38" s="46"/>
      <c r="Q38" s="47"/>
      <c r="R38" s="36"/>
      <c r="S38" s="48"/>
      <c r="T38" s="792" t="s">
        <v>7</v>
      </c>
      <c r="U38" s="792"/>
      <c r="V38" s="792"/>
      <c r="W38" s="792"/>
      <c r="X38" s="792"/>
      <c r="Y38" s="792"/>
      <c r="Z38" s="792"/>
      <c r="AA38" s="792"/>
      <c r="AB38" s="792"/>
      <c r="AC38" s="792"/>
      <c r="AD38" s="792"/>
      <c r="AE38" s="792"/>
      <c r="AF38" s="792"/>
      <c r="AG38" s="792"/>
      <c r="AH38" s="792"/>
      <c r="AI38" s="792"/>
      <c r="AJ38" s="792"/>
      <c r="AK38" s="792"/>
      <c r="AL38" s="792"/>
      <c r="AM38" s="792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833" t="s">
        <v>8</v>
      </c>
      <c r="AZ38" s="833"/>
      <c r="BA38" s="833"/>
      <c r="BB38" s="833"/>
      <c r="BC38" s="833"/>
      <c r="BD38" s="833"/>
      <c r="BE38" s="833"/>
      <c r="BF38" s="833"/>
      <c r="BG38" s="833"/>
      <c r="BH38" s="833"/>
      <c r="BI38" s="833"/>
      <c r="BJ38" s="833"/>
      <c r="BK38" s="833"/>
      <c r="BL38" s="833"/>
      <c r="BM38" s="36"/>
      <c r="BN38" s="36"/>
      <c r="BO38" s="36"/>
      <c r="BP38" s="36"/>
      <c r="BQ38" s="36"/>
      <c r="BR38" s="36"/>
      <c r="BS38" s="869" t="s">
        <v>9</v>
      </c>
      <c r="BT38" s="869"/>
      <c r="BU38" s="869"/>
      <c r="BV38" s="869"/>
      <c r="BW38" s="869"/>
      <c r="BX38" s="869"/>
      <c r="BY38" s="869"/>
      <c r="BZ38" s="869"/>
      <c r="CA38" s="869"/>
      <c r="CB38" s="869"/>
      <c r="CC38" s="869"/>
      <c r="CD38" s="869"/>
      <c r="CE38" s="869"/>
      <c r="CF38" s="869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781"/>
      <c r="GO38" s="781"/>
      <c r="GP38" s="781"/>
      <c r="GQ38" s="781"/>
      <c r="GR38" s="781"/>
      <c r="GS38" s="781"/>
      <c r="GT38" s="781"/>
      <c r="GU38" s="781"/>
      <c r="GV38" s="3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R38" s="4"/>
      <c r="IS38" s="4"/>
      <c r="IT38" s="4"/>
      <c r="IU38" s="4"/>
      <c r="IV38" s="4"/>
      <c r="IW38" s="4"/>
      <c r="IX38" s="4"/>
      <c r="IY38" s="4"/>
      <c r="IZ38" s="4"/>
      <c r="JA38" s="4"/>
    </row>
    <row r="39" spans="1:261" ht="3" customHeight="1">
      <c r="A39" s="36"/>
      <c r="B39" s="781"/>
      <c r="C39" s="781"/>
      <c r="D39" s="781"/>
      <c r="E39" s="781"/>
      <c r="F39" s="781"/>
      <c r="G39" s="781"/>
      <c r="H39" s="781"/>
      <c r="I39" s="781"/>
      <c r="J39" s="46"/>
      <c r="K39" s="46"/>
      <c r="L39" s="46"/>
      <c r="M39" s="46"/>
      <c r="N39" s="46"/>
      <c r="O39" s="46"/>
      <c r="P39" s="46"/>
      <c r="Q39" s="47"/>
      <c r="R39" s="48"/>
      <c r="S39" s="48"/>
      <c r="T39" s="792"/>
      <c r="U39" s="792"/>
      <c r="V39" s="792"/>
      <c r="W39" s="792"/>
      <c r="X39" s="792"/>
      <c r="Y39" s="792"/>
      <c r="Z39" s="792"/>
      <c r="AA39" s="792"/>
      <c r="AB39" s="792"/>
      <c r="AC39" s="792"/>
      <c r="AD39" s="792"/>
      <c r="AE39" s="792"/>
      <c r="AF39" s="792"/>
      <c r="AG39" s="792"/>
      <c r="AH39" s="792"/>
      <c r="AI39" s="792"/>
      <c r="AJ39" s="792"/>
      <c r="AK39" s="792"/>
      <c r="AL39" s="792"/>
      <c r="AM39" s="792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833"/>
      <c r="AZ39" s="833"/>
      <c r="BA39" s="833"/>
      <c r="BB39" s="833"/>
      <c r="BC39" s="833"/>
      <c r="BD39" s="833"/>
      <c r="BE39" s="833"/>
      <c r="BF39" s="833"/>
      <c r="BG39" s="833"/>
      <c r="BH39" s="833"/>
      <c r="BI39" s="833"/>
      <c r="BJ39" s="833"/>
      <c r="BK39" s="833"/>
      <c r="BL39" s="833"/>
      <c r="BM39" s="36"/>
      <c r="BN39" s="36"/>
      <c r="BO39" s="36"/>
      <c r="BP39" s="36"/>
      <c r="BQ39" s="36"/>
      <c r="BR39" s="36"/>
      <c r="BS39" s="869"/>
      <c r="BT39" s="869"/>
      <c r="BU39" s="869"/>
      <c r="BV39" s="869"/>
      <c r="BW39" s="869"/>
      <c r="BX39" s="869"/>
      <c r="BY39" s="869"/>
      <c r="BZ39" s="869"/>
      <c r="CA39" s="869"/>
      <c r="CB39" s="869"/>
      <c r="CC39" s="869"/>
      <c r="CD39" s="869"/>
      <c r="CE39" s="869"/>
      <c r="CF39" s="869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781"/>
      <c r="GO39" s="781"/>
      <c r="GP39" s="781"/>
      <c r="GQ39" s="781"/>
      <c r="GR39" s="781"/>
      <c r="GS39" s="781"/>
      <c r="GT39" s="781"/>
      <c r="GU39" s="781"/>
      <c r="GV39" s="3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R39" s="4"/>
      <c r="IS39" s="4"/>
      <c r="IT39" s="4"/>
      <c r="IU39" s="4"/>
      <c r="IV39" s="4"/>
      <c r="IW39" s="4"/>
      <c r="IX39" s="4"/>
      <c r="IY39" s="4"/>
      <c r="IZ39" s="4"/>
      <c r="JA39" s="4"/>
    </row>
    <row r="40" spans="1:261" ht="3" customHeight="1">
      <c r="A40" s="36"/>
      <c r="B40" s="781"/>
      <c r="C40" s="781"/>
      <c r="D40" s="781"/>
      <c r="E40" s="781"/>
      <c r="F40" s="781"/>
      <c r="G40" s="781"/>
      <c r="H40" s="781"/>
      <c r="I40" s="781"/>
      <c r="J40" s="46"/>
      <c r="K40" s="46"/>
      <c r="L40" s="46"/>
      <c r="M40" s="46"/>
      <c r="N40" s="46"/>
      <c r="O40" s="46"/>
      <c r="P40" s="46"/>
      <c r="Q40" s="47"/>
      <c r="R40" s="48"/>
      <c r="S40" s="48"/>
      <c r="T40" s="792"/>
      <c r="U40" s="792"/>
      <c r="V40" s="792"/>
      <c r="W40" s="792"/>
      <c r="X40" s="792"/>
      <c r="Y40" s="792"/>
      <c r="Z40" s="792"/>
      <c r="AA40" s="792"/>
      <c r="AB40" s="792"/>
      <c r="AC40" s="792"/>
      <c r="AD40" s="792"/>
      <c r="AE40" s="792"/>
      <c r="AF40" s="792"/>
      <c r="AG40" s="792"/>
      <c r="AH40" s="792"/>
      <c r="AI40" s="792"/>
      <c r="AJ40" s="792"/>
      <c r="AK40" s="792"/>
      <c r="AL40" s="792"/>
      <c r="AM40" s="792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833"/>
      <c r="AZ40" s="833"/>
      <c r="BA40" s="833"/>
      <c r="BB40" s="833"/>
      <c r="BC40" s="833"/>
      <c r="BD40" s="833"/>
      <c r="BE40" s="833"/>
      <c r="BF40" s="833"/>
      <c r="BG40" s="833"/>
      <c r="BH40" s="833"/>
      <c r="BI40" s="833"/>
      <c r="BJ40" s="833"/>
      <c r="BK40" s="833"/>
      <c r="BL40" s="833"/>
      <c r="BM40" s="36"/>
      <c r="BN40" s="36"/>
      <c r="BO40" s="36"/>
      <c r="BP40" s="36"/>
      <c r="BQ40" s="36"/>
      <c r="BR40" s="36"/>
      <c r="BS40" s="869"/>
      <c r="BT40" s="869"/>
      <c r="BU40" s="869"/>
      <c r="BV40" s="869"/>
      <c r="BW40" s="869"/>
      <c r="BX40" s="869"/>
      <c r="BY40" s="869"/>
      <c r="BZ40" s="869"/>
      <c r="CA40" s="869"/>
      <c r="CB40" s="869"/>
      <c r="CC40" s="869"/>
      <c r="CD40" s="869"/>
      <c r="CE40" s="869"/>
      <c r="CF40" s="869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781"/>
      <c r="GO40" s="781"/>
      <c r="GP40" s="781"/>
      <c r="GQ40" s="781"/>
      <c r="GR40" s="781"/>
      <c r="GS40" s="781"/>
      <c r="GT40" s="781"/>
      <c r="GU40" s="781"/>
      <c r="GV40" s="3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R40" s="4"/>
      <c r="IS40" s="4"/>
      <c r="IT40" s="4"/>
      <c r="IU40" s="4"/>
      <c r="IV40" s="4"/>
      <c r="IW40" s="4"/>
      <c r="IX40" s="4"/>
      <c r="IY40" s="4"/>
      <c r="IZ40" s="4"/>
      <c r="JA40" s="4"/>
    </row>
    <row r="41" spans="1:261" ht="3" customHeight="1">
      <c r="A41" s="36"/>
      <c r="B41" s="781"/>
      <c r="C41" s="781"/>
      <c r="D41" s="781"/>
      <c r="E41" s="781"/>
      <c r="F41" s="781"/>
      <c r="G41" s="781"/>
      <c r="H41" s="781"/>
      <c r="I41" s="781"/>
      <c r="J41" s="46"/>
      <c r="K41" s="46"/>
      <c r="L41" s="46"/>
      <c r="M41" s="46"/>
      <c r="N41" s="46"/>
      <c r="O41" s="46"/>
      <c r="P41" s="46"/>
      <c r="Q41" s="47"/>
      <c r="R41" s="48"/>
      <c r="S41" s="48"/>
      <c r="T41" s="792"/>
      <c r="U41" s="792"/>
      <c r="V41" s="792"/>
      <c r="W41" s="792"/>
      <c r="X41" s="792"/>
      <c r="Y41" s="792"/>
      <c r="Z41" s="792"/>
      <c r="AA41" s="792"/>
      <c r="AB41" s="792"/>
      <c r="AC41" s="792"/>
      <c r="AD41" s="792"/>
      <c r="AE41" s="792"/>
      <c r="AF41" s="792"/>
      <c r="AG41" s="792"/>
      <c r="AH41" s="792"/>
      <c r="AI41" s="792"/>
      <c r="AJ41" s="792"/>
      <c r="AK41" s="792"/>
      <c r="AL41" s="792"/>
      <c r="AM41" s="792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833"/>
      <c r="AZ41" s="833"/>
      <c r="BA41" s="833"/>
      <c r="BB41" s="833"/>
      <c r="BC41" s="833"/>
      <c r="BD41" s="833"/>
      <c r="BE41" s="833"/>
      <c r="BF41" s="833"/>
      <c r="BG41" s="833"/>
      <c r="BH41" s="833"/>
      <c r="BI41" s="833"/>
      <c r="BJ41" s="833"/>
      <c r="BK41" s="833"/>
      <c r="BL41" s="833"/>
      <c r="BM41" s="36"/>
      <c r="BN41" s="36"/>
      <c r="BO41" s="36"/>
      <c r="BP41" s="36"/>
      <c r="BQ41" s="36"/>
      <c r="BR41" s="36"/>
      <c r="BS41" s="869"/>
      <c r="BT41" s="869"/>
      <c r="BU41" s="869"/>
      <c r="BV41" s="869"/>
      <c r="BW41" s="869"/>
      <c r="BX41" s="869"/>
      <c r="BY41" s="869"/>
      <c r="BZ41" s="869"/>
      <c r="CA41" s="869"/>
      <c r="CB41" s="869"/>
      <c r="CC41" s="869"/>
      <c r="CD41" s="869"/>
      <c r="CE41" s="869"/>
      <c r="CF41" s="869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781"/>
      <c r="GO41" s="781"/>
      <c r="GP41" s="781"/>
      <c r="GQ41" s="781"/>
      <c r="GR41" s="781"/>
      <c r="GS41" s="781"/>
      <c r="GT41" s="781"/>
      <c r="GU41" s="781"/>
      <c r="GV41" s="36"/>
      <c r="IR41" s="4"/>
      <c r="IS41" s="4"/>
      <c r="IT41" s="4"/>
      <c r="IU41" s="4"/>
      <c r="IV41" s="4"/>
      <c r="IW41" s="4"/>
      <c r="IX41" s="4"/>
      <c r="IY41" s="4"/>
      <c r="IZ41" s="4"/>
      <c r="JA41" s="4"/>
    </row>
    <row r="42" spans="1:261" ht="3" customHeight="1">
      <c r="A42" s="36"/>
      <c r="B42" s="781"/>
      <c r="C42" s="781"/>
      <c r="D42" s="781"/>
      <c r="E42" s="781"/>
      <c r="F42" s="781"/>
      <c r="G42" s="781"/>
      <c r="H42" s="781"/>
      <c r="I42" s="781"/>
      <c r="J42" s="46"/>
      <c r="K42" s="46"/>
      <c r="L42" s="46"/>
      <c r="M42" s="46"/>
      <c r="N42" s="46"/>
      <c r="O42" s="46"/>
      <c r="P42" s="46"/>
      <c r="Q42" s="47"/>
      <c r="R42" s="48"/>
      <c r="S42" s="48"/>
      <c r="T42" s="792"/>
      <c r="U42" s="792"/>
      <c r="V42" s="792"/>
      <c r="W42" s="792"/>
      <c r="X42" s="792"/>
      <c r="Y42" s="792"/>
      <c r="Z42" s="792"/>
      <c r="AA42" s="792"/>
      <c r="AB42" s="792"/>
      <c r="AC42" s="792"/>
      <c r="AD42" s="792"/>
      <c r="AE42" s="792"/>
      <c r="AF42" s="792"/>
      <c r="AG42" s="792"/>
      <c r="AH42" s="792"/>
      <c r="AI42" s="792"/>
      <c r="AJ42" s="792"/>
      <c r="AK42" s="792"/>
      <c r="AL42" s="792"/>
      <c r="AM42" s="792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833"/>
      <c r="AZ42" s="833"/>
      <c r="BA42" s="833"/>
      <c r="BB42" s="833"/>
      <c r="BC42" s="833"/>
      <c r="BD42" s="833"/>
      <c r="BE42" s="833"/>
      <c r="BF42" s="833"/>
      <c r="BG42" s="833"/>
      <c r="BH42" s="833"/>
      <c r="BI42" s="833"/>
      <c r="BJ42" s="833"/>
      <c r="BK42" s="833"/>
      <c r="BL42" s="833"/>
      <c r="BM42" s="36"/>
      <c r="BN42" s="36"/>
      <c r="BO42" s="36"/>
      <c r="BP42" s="36"/>
      <c r="BQ42" s="36"/>
      <c r="BR42" s="36"/>
      <c r="BS42" s="870" t="s">
        <v>10</v>
      </c>
      <c r="BT42" s="870"/>
      <c r="BU42" s="870"/>
      <c r="BV42" s="870"/>
      <c r="BW42" s="870"/>
      <c r="BX42" s="870"/>
      <c r="BY42" s="870"/>
      <c r="BZ42" s="870"/>
      <c r="CA42" s="870"/>
      <c r="CB42" s="870"/>
      <c r="CC42" s="870"/>
      <c r="CD42" s="870"/>
      <c r="CE42" s="870"/>
      <c r="CF42" s="870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781"/>
      <c r="GO42" s="781"/>
      <c r="GP42" s="781"/>
      <c r="GQ42" s="781"/>
      <c r="GR42" s="781"/>
      <c r="GS42" s="781"/>
      <c r="GT42" s="781"/>
      <c r="GU42" s="781"/>
      <c r="GV42" s="36"/>
      <c r="IR42" s="4"/>
      <c r="IS42" s="4"/>
      <c r="IT42" s="4"/>
      <c r="IU42" s="4"/>
      <c r="IV42" s="4"/>
      <c r="IW42" s="4"/>
      <c r="IX42" s="4"/>
      <c r="IY42" s="4"/>
      <c r="IZ42" s="4"/>
      <c r="JA42" s="4"/>
    </row>
    <row r="43" spans="1:261" ht="3" customHeight="1">
      <c r="A43" s="36"/>
      <c r="B43" s="781"/>
      <c r="C43" s="781"/>
      <c r="D43" s="781"/>
      <c r="E43" s="781"/>
      <c r="F43" s="781"/>
      <c r="G43" s="781"/>
      <c r="H43" s="781"/>
      <c r="I43" s="781"/>
      <c r="J43" s="46"/>
      <c r="K43" s="46"/>
      <c r="L43" s="46"/>
      <c r="M43" s="46"/>
      <c r="N43" s="46"/>
      <c r="O43" s="46"/>
      <c r="P43" s="46"/>
      <c r="Q43" s="47"/>
      <c r="R43" s="48"/>
      <c r="S43" s="48"/>
      <c r="T43" s="792"/>
      <c r="U43" s="792"/>
      <c r="V43" s="792"/>
      <c r="W43" s="792"/>
      <c r="X43" s="792"/>
      <c r="Y43" s="792"/>
      <c r="Z43" s="792"/>
      <c r="AA43" s="792"/>
      <c r="AB43" s="792"/>
      <c r="AC43" s="792"/>
      <c r="AD43" s="792"/>
      <c r="AE43" s="792"/>
      <c r="AF43" s="792"/>
      <c r="AG43" s="792"/>
      <c r="AH43" s="792"/>
      <c r="AI43" s="792"/>
      <c r="AJ43" s="792"/>
      <c r="AK43" s="792"/>
      <c r="AL43" s="792"/>
      <c r="AM43" s="792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833"/>
      <c r="AZ43" s="833"/>
      <c r="BA43" s="833"/>
      <c r="BB43" s="833"/>
      <c r="BC43" s="833"/>
      <c r="BD43" s="833"/>
      <c r="BE43" s="833"/>
      <c r="BF43" s="833"/>
      <c r="BG43" s="833"/>
      <c r="BH43" s="833"/>
      <c r="BI43" s="833"/>
      <c r="BJ43" s="833"/>
      <c r="BK43" s="833"/>
      <c r="BL43" s="833"/>
      <c r="BM43" s="36"/>
      <c r="BN43" s="36"/>
      <c r="BO43" s="36"/>
      <c r="BP43" s="36"/>
      <c r="BQ43" s="36"/>
      <c r="BR43" s="36"/>
      <c r="BS43" s="870"/>
      <c r="BT43" s="870"/>
      <c r="BU43" s="870"/>
      <c r="BV43" s="870"/>
      <c r="BW43" s="870"/>
      <c r="BX43" s="870"/>
      <c r="BY43" s="870"/>
      <c r="BZ43" s="870"/>
      <c r="CA43" s="870"/>
      <c r="CB43" s="870"/>
      <c r="CC43" s="870"/>
      <c r="CD43" s="870"/>
      <c r="CE43" s="870"/>
      <c r="CF43" s="870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781"/>
      <c r="GO43" s="781"/>
      <c r="GP43" s="781"/>
      <c r="GQ43" s="781"/>
      <c r="GR43" s="781"/>
      <c r="GS43" s="781"/>
      <c r="GT43" s="781"/>
      <c r="GU43" s="781"/>
      <c r="GV43" s="36"/>
      <c r="IR43" s="4"/>
      <c r="IS43" s="4"/>
      <c r="IT43" s="4"/>
      <c r="IU43" s="4"/>
      <c r="IV43" s="4"/>
      <c r="IW43" s="4"/>
      <c r="IX43" s="4"/>
      <c r="IY43" s="4"/>
      <c r="IZ43" s="4"/>
      <c r="JA43" s="4"/>
    </row>
    <row r="44" spans="1:261" ht="3" customHeight="1">
      <c r="A44" s="36"/>
      <c r="B44" s="781"/>
      <c r="C44" s="781"/>
      <c r="D44" s="781"/>
      <c r="E44" s="781"/>
      <c r="F44" s="781"/>
      <c r="G44" s="781"/>
      <c r="H44" s="781"/>
      <c r="I44" s="781"/>
      <c r="J44" s="46"/>
      <c r="K44" s="46"/>
      <c r="L44" s="46"/>
      <c r="M44" s="46"/>
      <c r="N44" s="46"/>
      <c r="O44" s="46"/>
      <c r="P44" s="46"/>
      <c r="Q44" s="47"/>
      <c r="R44" s="48"/>
      <c r="S44" s="48"/>
      <c r="T44" s="792"/>
      <c r="U44" s="792"/>
      <c r="V44" s="792"/>
      <c r="W44" s="792"/>
      <c r="X44" s="792"/>
      <c r="Y44" s="792"/>
      <c r="Z44" s="792"/>
      <c r="AA44" s="792"/>
      <c r="AB44" s="792"/>
      <c r="AC44" s="792"/>
      <c r="AD44" s="792"/>
      <c r="AE44" s="792"/>
      <c r="AF44" s="792"/>
      <c r="AG44" s="792"/>
      <c r="AH44" s="792"/>
      <c r="AI44" s="792"/>
      <c r="AJ44" s="792"/>
      <c r="AK44" s="792"/>
      <c r="AL44" s="792"/>
      <c r="AM44" s="792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833"/>
      <c r="AZ44" s="833"/>
      <c r="BA44" s="833"/>
      <c r="BB44" s="833"/>
      <c r="BC44" s="833"/>
      <c r="BD44" s="833"/>
      <c r="BE44" s="833"/>
      <c r="BF44" s="833"/>
      <c r="BG44" s="833"/>
      <c r="BH44" s="833"/>
      <c r="BI44" s="833"/>
      <c r="BJ44" s="833"/>
      <c r="BK44" s="833"/>
      <c r="BL44" s="833"/>
      <c r="BM44" s="36"/>
      <c r="BN44" s="36"/>
      <c r="BO44" s="36"/>
      <c r="BP44" s="36"/>
      <c r="BQ44" s="36"/>
      <c r="BR44" s="36"/>
      <c r="BS44" s="870"/>
      <c r="BT44" s="870"/>
      <c r="BU44" s="870"/>
      <c r="BV44" s="870"/>
      <c r="BW44" s="870"/>
      <c r="BX44" s="870"/>
      <c r="BY44" s="870"/>
      <c r="BZ44" s="870"/>
      <c r="CA44" s="870"/>
      <c r="CB44" s="870"/>
      <c r="CC44" s="870"/>
      <c r="CD44" s="870"/>
      <c r="CE44" s="870"/>
      <c r="CF44" s="870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781"/>
      <c r="GO44" s="781"/>
      <c r="GP44" s="781"/>
      <c r="GQ44" s="781"/>
      <c r="GR44" s="781"/>
      <c r="GS44" s="781"/>
      <c r="GT44" s="781"/>
      <c r="GU44" s="781"/>
      <c r="GV44" s="36"/>
      <c r="IR44" s="4"/>
      <c r="IS44" s="4"/>
      <c r="IT44" s="4"/>
      <c r="IU44" s="4"/>
      <c r="IV44" s="4"/>
      <c r="IW44" s="4"/>
      <c r="IX44" s="4"/>
      <c r="IY44" s="4"/>
      <c r="IZ44" s="4"/>
      <c r="JA44" s="4"/>
    </row>
    <row r="45" spans="1:261" ht="3" customHeight="1">
      <c r="A45" s="36"/>
      <c r="B45" s="781"/>
      <c r="C45" s="781"/>
      <c r="D45" s="781"/>
      <c r="E45" s="781"/>
      <c r="F45" s="781"/>
      <c r="G45" s="781"/>
      <c r="H45" s="781"/>
      <c r="I45" s="781"/>
      <c r="J45" s="46"/>
      <c r="K45" s="46"/>
      <c r="L45" s="46"/>
      <c r="M45" s="46"/>
      <c r="N45" s="46"/>
      <c r="O45" s="46"/>
      <c r="P45" s="46"/>
      <c r="Q45" s="47"/>
      <c r="R45" s="48"/>
      <c r="S45" s="48"/>
      <c r="T45" s="792"/>
      <c r="U45" s="792"/>
      <c r="V45" s="792"/>
      <c r="W45" s="792"/>
      <c r="X45" s="792"/>
      <c r="Y45" s="792"/>
      <c r="Z45" s="792"/>
      <c r="AA45" s="792"/>
      <c r="AB45" s="792"/>
      <c r="AC45" s="792"/>
      <c r="AD45" s="792"/>
      <c r="AE45" s="792"/>
      <c r="AF45" s="792"/>
      <c r="AG45" s="792"/>
      <c r="AH45" s="792"/>
      <c r="AI45" s="792"/>
      <c r="AJ45" s="792"/>
      <c r="AK45" s="792"/>
      <c r="AL45" s="792"/>
      <c r="AM45" s="792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833"/>
      <c r="AZ45" s="833"/>
      <c r="BA45" s="833"/>
      <c r="BB45" s="833"/>
      <c r="BC45" s="833"/>
      <c r="BD45" s="833"/>
      <c r="BE45" s="833"/>
      <c r="BF45" s="833"/>
      <c r="BG45" s="833"/>
      <c r="BH45" s="833"/>
      <c r="BI45" s="833"/>
      <c r="BJ45" s="833"/>
      <c r="BK45" s="833"/>
      <c r="BL45" s="833"/>
      <c r="BM45" s="36"/>
      <c r="BN45" s="36"/>
      <c r="BO45" s="36"/>
      <c r="BP45" s="36"/>
      <c r="BQ45" s="36"/>
      <c r="BR45" s="36"/>
      <c r="BS45" s="870"/>
      <c r="BT45" s="870"/>
      <c r="BU45" s="870"/>
      <c r="BV45" s="870"/>
      <c r="BW45" s="870"/>
      <c r="BX45" s="870"/>
      <c r="BY45" s="870"/>
      <c r="BZ45" s="870"/>
      <c r="CA45" s="870"/>
      <c r="CB45" s="870"/>
      <c r="CC45" s="870"/>
      <c r="CD45" s="870"/>
      <c r="CE45" s="870"/>
      <c r="CF45" s="870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781"/>
      <c r="GO45" s="781"/>
      <c r="GP45" s="781"/>
      <c r="GQ45" s="781"/>
      <c r="GR45" s="781"/>
      <c r="GS45" s="781"/>
      <c r="GT45" s="781"/>
      <c r="GU45" s="781"/>
      <c r="GV45" s="36"/>
      <c r="IR45" s="4"/>
      <c r="IS45" s="4"/>
      <c r="IT45" s="4"/>
      <c r="IU45" s="4"/>
      <c r="IV45" s="4"/>
      <c r="IW45" s="4"/>
      <c r="IX45" s="4"/>
      <c r="IY45" s="4"/>
      <c r="IZ45" s="4"/>
      <c r="JA45" s="4"/>
    </row>
    <row r="46" spans="1:261" ht="3" customHeight="1">
      <c r="A46" s="36"/>
      <c r="B46" s="781"/>
      <c r="C46" s="781"/>
      <c r="D46" s="781"/>
      <c r="E46" s="781"/>
      <c r="F46" s="781"/>
      <c r="G46" s="781"/>
      <c r="H46" s="781"/>
      <c r="I46" s="781"/>
      <c r="J46" s="46"/>
      <c r="K46" s="46"/>
      <c r="L46" s="46"/>
      <c r="M46" s="46"/>
      <c r="N46" s="46"/>
      <c r="O46" s="46"/>
      <c r="P46" s="46"/>
      <c r="Q46" s="47"/>
      <c r="R46" s="4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781"/>
      <c r="GO46" s="781"/>
      <c r="GP46" s="781"/>
      <c r="GQ46" s="781"/>
      <c r="GR46" s="781"/>
      <c r="GS46" s="781"/>
      <c r="GT46" s="781"/>
      <c r="GU46" s="781"/>
      <c r="GV46" s="36"/>
      <c r="IR46" s="4"/>
      <c r="IS46" s="4"/>
      <c r="IT46" s="4"/>
      <c r="IU46" s="4"/>
      <c r="IV46" s="4"/>
      <c r="IW46" s="4"/>
      <c r="IX46" s="4"/>
      <c r="IY46" s="4"/>
      <c r="IZ46" s="4"/>
      <c r="JA46" s="4"/>
    </row>
    <row r="47" spans="1:261" ht="3" customHeight="1">
      <c r="A47" s="36"/>
      <c r="B47" s="781"/>
      <c r="C47" s="781"/>
      <c r="D47" s="781"/>
      <c r="E47" s="781"/>
      <c r="F47" s="781"/>
      <c r="G47" s="781"/>
      <c r="H47" s="781"/>
      <c r="I47" s="781"/>
      <c r="J47" s="46"/>
      <c r="K47" s="46"/>
      <c r="L47" s="46"/>
      <c r="M47" s="46"/>
      <c r="N47" s="46"/>
      <c r="O47" s="46"/>
      <c r="P47" s="46"/>
      <c r="Q47" s="47"/>
      <c r="R47" s="4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800" t="str">
        <f>IF(ワークシート!F12,"治","")</f>
        <v/>
      </c>
      <c r="CN47" s="800"/>
      <c r="CO47" s="800"/>
      <c r="CP47" s="800"/>
      <c r="CQ47" s="800"/>
      <c r="CR47" s="800"/>
      <c r="CS47" s="36"/>
      <c r="CT47" s="49"/>
      <c r="CU47" s="834" t="s">
        <v>11</v>
      </c>
      <c r="CV47" s="834"/>
      <c r="CW47" s="834"/>
      <c r="CX47" s="834"/>
      <c r="CY47" s="834"/>
      <c r="CZ47" s="834"/>
      <c r="DA47" s="834"/>
      <c r="DB47" s="834"/>
      <c r="DC47" s="834"/>
      <c r="DD47" s="834"/>
      <c r="DE47" s="834"/>
      <c r="DF47" s="834"/>
      <c r="DG47" s="834"/>
      <c r="DH47" s="834"/>
      <c r="DI47" s="834"/>
      <c r="DJ47" s="834"/>
      <c r="DK47" s="834"/>
      <c r="DL47" s="834"/>
      <c r="DM47" s="834"/>
      <c r="DN47" s="834"/>
      <c r="DO47" s="36"/>
      <c r="DP47" s="50"/>
      <c r="DQ47" s="50"/>
      <c r="DR47" s="50"/>
      <c r="DS47" s="50"/>
      <c r="DT47" s="50"/>
      <c r="DU47" s="50"/>
      <c r="DV47" s="50"/>
      <c r="DW47" s="800" t="str">
        <f>IF(ワークシート!F14,"治","")</f>
        <v/>
      </c>
      <c r="DX47" s="800"/>
      <c r="DY47" s="800"/>
      <c r="DZ47" s="800"/>
      <c r="EA47" s="800"/>
      <c r="EB47" s="800"/>
      <c r="EC47" s="49"/>
      <c r="ED47" s="36"/>
      <c r="EE47" s="797" t="s">
        <v>108</v>
      </c>
      <c r="EF47" s="797"/>
      <c r="EG47" s="797"/>
      <c r="EH47" s="797"/>
      <c r="EI47" s="797"/>
      <c r="EJ47" s="797"/>
      <c r="EK47" s="797"/>
      <c r="EL47" s="797"/>
      <c r="EM47" s="797"/>
      <c r="EN47" s="797"/>
      <c r="EO47" s="797"/>
      <c r="EP47" s="797"/>
      <c r="EQ47" s="797"/>
      <c r="ER47" s="797"/>
      <c r="ES47" s="797"/>
      <c r="ET47" s="797"/>
      <c r="EU47" s="797"/>
      <c r="EV47" s="797"/>
      <c r="EW47" s="797"/>
      <c r="EX47" s="797"/>
      <c r="EY47" s="51"/>
      <c r="EZ47" s="51"/>
      <c r="FA47" s="51"/>
      <c r="FB47" s="51"/>
      <c r="FC47" s="51"/>
      <c r="FD47" s="51"/>
      <c r="FE47" s="51"/>
      <c r="FF47" s="36"/>
      <c r="FG47" s="800" t="str">
        <f>IF(ワークシート!F20,"治","")</f>
        <v/>
      </c>
      <c r="FH47" s="800"/>
      <c r="FI47" s="800"/>
      <c r="FJ47" s="800"/>
      <c r="FK47" s="800"/>
      <c r="FL47" s="800"/>
      <c r="FM47" s="49"/>
      <c r="FN47" s="36"/>
      <c r="FO47" s="797" t="s">
        <v>109</v>
      </c>
      <c r="FP47" s="797"/>
      <c r="FQ47" s="797"/>
      <c r="FR47" s="797"/>
      <c r="FS47" s="797"/>
      <c r="FT47" s="797"/>
      <c r="FU47" s="797"/>
      <c r="FV47" s="797"/>
      <c r="FW47" s="797"/>
      <c r="FX47" s="797"/>
      <c r="FY47" s="797"/>
      <c r="FZ47" s="797"/>
      <c r="GA47" s="797"/>
      <c r="GB47" s="797"/>
      <c r="GC47" s="797"/>
      <c r="GD47" s="797"/>
      <c r="GE47" s="797"/>
      <c r="GF47" s="797"/>
      <c r="GG47" s="797"/>
      <c r="GH47" s="797"/>
      <c r="GI47" s="51"/>
      <c r="GJ47" s="51"/>
      <c r="GK47" s="51"/>
      <c r="GL47" s="51"/>
      <c r="GM47" s="51"/>
      <c r="GN47" s="781"/>
      <c r="GO47" s="781"/>
      <c r="GP47" s="781"/>
      <c r="GQ47" s="781"/>
      <c r="GR47" s="781"/>
      <c r="GS47" s="781"/>
      <c r="GT47" s="781"/>
      <c r="GU47" s="781"/>
      <c r="GV47" s="36"/>
      <c r="IR47" s="4"/>
      <c r="IS47" s="4"/>
      <c r="IT47" s="4"/>
      <c r="IU47" s="4"/>
      <c r="IV47" s="4"/>
      <c r="IW47" s="4"/>
      <c r="IX47" s="4"/>
      <c r="IY47" s="4"/>
      <c r="IZ47" s="4"/>
      <c r="JA47" s="4"/>
    </row>
    <row r="48" spans="1:261" ht="3" customHeight="1">
      <c r="A48" s="36"/>
      <c r="B48" s="781"/>
      <c r="C48" s="781"/>
      <c r="D48" s="781"/>
      <c r="E48" s="781"/>
      <c r="F48" s="781"/>
      <c r="G48" s="781"/>
      <c r="H48" s="781"/>
      <c r="I48" s="781"/>
      <c r="J48" s="46"/>
      <c r="K48" s="46"/>
      <c r="L48" s="46"/>
      <c r="M48" s="46"/>
      <c r="N48" s="46"/>
      <c r="O48" s="46"/>
      <c r="P48" s="46"/>
      <c r="Q48" s="47"/>
      <c r="R48" s="4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800"/>
      <c r="CN48" s="800"/>
      <c r="CO48" s="800"/>
      <c r="CP48" s="800"/>
      <c r="CQ48" s="800"/>
      <c r="CR48" s="800"/>
      <c r="CS48" s="36"/>
      <c r="CT48" s="49"/>
      <c r="CU48" s="834"/>
      <c r="CV48" s="834"/>
      <c r="CW48" s="834"/>
      <c r="CX48" s="834"/>
      <c r="CY48" s="834"/>
      <c r="CZ48" s="834"/>
      <c r="DA48" s="834"/>
      <c r="DB48" s="834"/>
      <c r="DC48" s="834"/>
      <c r="DD48" s="834"/>
      <c r="DE48" s="834"/>
      <c r="DF48" s="834"/>
      <c r="DG48" s="834"/>
      <c r="DH48" s="834"/>
      <c r="DI48" s="834"/>
      <c r="DJ48" s="834"/>
      <c r="DK48" s="834"/>
      <c r="DL48" s="834"/>
      <c r="DM48" s="834"/>
      <c r="DN48" s="834"/>
      <c r="DO48" s="36"/>
      <c r="DP48" s="50"/>
      <c r="DQ48" s="50"/>
      <c r="DR48" s="50"/>
      <c r="DS48" s="50"/>
      <c r="DT48" s="50"/>
      <c r="DU48" s="50"/>
      <c r="DV48" s="50"/>
      <c r="DW48" s="800"/>
      <c r="DX48" s="800"/>
      <c r="DY48" s="800"/>
      <c r="DZ48" s="800"/>
      <c r="EA48" s="800"/>
      <c r="EB48" s="800"/>
      <c r="EC48" s="49"/>
      <c r="ED48" s="36"/>
      <c r="EE48" s="797"/>
      <c r="EF48" s="797"/>
      <c r="EG48" s="797"/>
      <c r="EH48" s="797"/>
      <c r="EI48" s="797"/>
      <c r="EJ48" s="797"/>
      <c r="EK48" s="797"/>
      <c r="EL48" s="797"/>
      <c r="EM48" s="797"/>
      <c r="EN48" s="797"/>
      <c r="EO48" s="797"/>
      <c r="EP48" s="797"/>
      <c r="EQ48" s="797"/>
      <c r="ER48" s="797"/>
      <c r="ES48" s="797"/>
      <c r="ET48" s="797"/>
      <c r="EU48" s="797"/>
      <c r="EV48" s="797"/>
      <c r="EW48" s="797"/>
      <c r="EX48" s="797"/>
      <c r="EY48" s="51"/>
      <c r="EZ48" s="51"/>
      <c r="FA48" s="51"/>
      <c r="FB48" s="51"/>
      <c r="FC48" s="51"/>
      <c r="FD48" s="51"/>
      <c r="FE48" s="51"/>
      <c r="FF48" s="36"/>
      <c r="FG48" s="800"/>
      <c r="FH48" s="800"/>
      <c r="FI48" s="800"/>
      <c r="FJ48" s="800"/>
      <c r="FK48" s="800"/>
      <c r="FL48" s="800"/>
      <c r="FM48" s="49"/>
      <c r="FN48" s="36"/>
      <c r="FO48" s="797"/>
      <c r="FP48" s="797"/>
      <c r="FQ48" s="797"/>
      <c r="FR48" s="797"/>
      <c r="FS48" s="797"/>
      <c r="FT48" s="797"/>
      <c r="FU48" s="797"/>
      <c r="FV48" s="797"/>
      <c r="FW48" s="797"/>
      <c r="FX48" s="797"/>
      <c r="FY48" s="797"/>
      <c r="FZ48" s="797"/>
      <c r="GA48" s="797"/>
      <c r="GB48" s="797"/>
      <c r="GC48" s="797"/>
      <c r="GD48" s="797"/>
      <c r="GE48" s="797"/>
      <c r="GF48" s="797"/>
      <c r="GG48" s="797"/>
      <c r="GH48" s="797"/>
      <c r="GI48" s="51"/>
      <c r="GJ48" s="51"/>
      <c r="GK48" s="51"/>
      <c r="GL48" s="51"/>
      <c r="GM48" s="51"/>
      <c r="GN48" s="781"/>
      <c r="GO48" s="781"/>
      <c r="GP48" s="781"/>
      <c r="GQ48" s="781"/>
      <c r="GR48" s="781"/>
      <c r="GS48" s="781"/>
      <c r="GT48" s="781"/>
      <c r="GU48" s="781"/>
      <c r="GV48" s="36"/>
      <c r="IR48" s="4"/>
      <c r="IS48" s="4"/>
      <c r="IT48" s="4"/>
      <c r="IU48" s="4"/>
      <c r="IV48" s="4"/>
      <c r="IW48" s="4"/>
      <c r="IX48" s="4"/>
      <c r="IY48" s="4"/>
      <c r="IZ48" s="4"/>
      <c r="JA48" s="4"/>
    </row>
    <row r="49" spans="1:261" ht="3" customHeight="1">
      <c r="A49" s="36"/>
      <c r="B49" s="781"/>
      <c r="C49" s="781"/>
      <c r="D49" s="781"/>
      <c r="E49" s="781"/>
      <c r="F49" s="781"/>
      <c r="G49" s="781"/>
      <c r="H49" s="781"/>
      <c r="I49" s="781"/>
      <c r="J49" s="46"/>
      <c r="K49" s="46"/>
      <c r="L49" s="46"/>
      <c r="M49" s="46"/>
      <c r="N49" s="46"/>
      <c r="O49" s="46"/>
      <c r="P49" s="46"/>
      <c r="Q49" s="47"/>
      <c r="R49" s="4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800"/>
      <c r="CN49" s="800"/>
      <c r="CO49" s="800"/>
      <c r="CP49" s="800"/>
      <c r="CQ49" s="800"/>
      <c r="CR49" s="800"/>
      <c r="CS49" s="36"/>
      <c r="CT49" s="49"/>
      <c r="CU49" s="834"/>
      <c r="CV49" s="834"/>
      <c r="CW49" s="834"/>
      <c r="CX49" s="834"/>
      <c r="CY49" s="834"/>
      <c r="CZ49" s="834"/>
      <c r="DA49" s="834"/>
      <c r="DB49" s="834"/>
      <c r="DC49" s="834"/>
      <c r="DD49" s="834"/>
      <c r="DE49" s="834"/>
      <c r="DF49" s="834"/>
      <c r="DG49" s="834"/>
      <c r="DH49" s="834"/>
      <c r="DI49" s="834"/>
      <c r="DJ49" s="834"/>
      <c r="DK49" s="834"/>
      <c r="DL49" s="834"/>
      <c r="DM49" s="834"/>
      <c r="DN49" s="834"/>
      <c r="DO49" s="36"/>
      <c r="DP49" s="50"/>
      <c r="DQ49" s="50"/>
      <c r="DR49" s="50"/>
      <c r="DS49" s="50"/>
      <c r="DT49" s="50"/>
      <c r="DU49" s="50"/>
      <c r="DV49" s="50"/>
      <c r="DW49" s="800"/>
      <c r="DX49" s="800"/>
      <c r="DY49" s="800"/>
      <c r="DZ49" s="800"/>
      <c r="EA49" s="800"/>
      <c r="EB49" s="800"/>
      <c r="EC49" s="49"/>
      <c r="ED49" s="36"/>
      <c r="EE49" s="797"/>
      <c r="EF49" s="797"/>
      <c r="EG49" s="797"/>
      <c r="EH49" s="797"/>
      <c r="EI49" s="797"/>
      <c r="EJ49" s="797"/>
      <c r="EK49" s="797"/>
      <c r="EL49" s="797"/>
      <c r="EM49" s="797"/>
      <c r="EN49" s="797"/>
      <c r="EO49" s="797"/>
      <c r="EP49" s="797"/>
      <c r="EQ49" s="797"/>
      <c r="ER49" s="797"/>
      <c r="ES49" s="797"/>
      <c r="ET49" s="797"/>
      <c r="EU49" s="797"/>
      <c r="EV49" s="797"/>
      <c r="EW49" s="797"/>
      <c r="EX49" s="797"/>
      <c r="EY49" s="51"/>
      <c r="EZ49" s="51"/>
      <c r="FA49" s="51"/>
      <c r="FB49" s="51"/>
      <c r="FC49" s="51"/>
      <c r="FD49" s="51"/>
      <c r="FE49" s="51"/>
      <c r="FF49" s="36"/>
      <c r="FG49" s="800"/>
      <c r="FH49" s="800"/>
      <c r="FI49" s="800"/>
      <c r="FJ49" s="800"/>
      <c r="FK49" s="800"/>
      <c r="FL49" s="800"/>
      <c r="FM49" s="49"/>
      <c r="FN49" s="36"/>
      <c r="FO49" s="797"/>
      <c r="FP49" s="797"/>
      <c r="FQ49" s="797"/>
      <c r="FR49" s="797"/>
      <c r="FS49" s="797"/>
      <c r="FT49" s="797"/>
      <c r="FU49" s="797"/>
      <c r="FV49" s="797"/>
      <c r="FW49" s="797"/>
      <c r="FX49" s="797"/>
      <c r="FY49" s="797"/>
      <c r="FZ49" s="797"/>
      <c r="GA49" s="797"/>
      <c r="GB49" s="797"/>
      <c r="GC49" s="797"/>
      <c r="GD49" s="797"/>
      <c r="GE49" s="797"/>
      <c r="GF49" s="797"/>
      <c r="GG49" s="797"/>
      <c r="GH49" s="797"/>
      <c r="GI49" s="51"/>
      <c r="GJ49" s="51"/>
      <c r="GK49" s="51"/>
      <c r="GL49" s="51"/>
      <c r="GM49" s="51"/>
      <c r="GN49" s="781"/>
      <c r="GO49" s="781"/>
      <c r="GP49" s="781"/>
      <c r="GQ49" s="781"/>
      <c r="GR49" s="781"/>
      <c r="GS49" s="781"/>
      <c r="GT49" s="781"/>
      <c r="GU49" s="781"/>
      <c r="GV49" s="36"/>
      <c r="IR49" s="4"/>
      <c r="IS49" s="4"/>
      <c r="IT49" s="4"/>
      <c r="IU49" s="4"/>
      <c r="IV49" s="4"/>
      <c r="IW49" s="4"/>
      <c r="IX49" s="4"/>
      <c r="IY49" s="4"/>
      <c r="IZ49" s="4"/>
      <c r="JA49" s="4"/>
    </row>
    <row r="50" spans="1:261" ht="3" customHeight="1">
      <c r="A50" s="36"/>
      <c r="B50" s="781"/>
      <c r="C50" s="781"/>
      <c r="D50" s="781"/>
      <c r="E50" s="781"/>
      <c r="F50" s="781"/>
      <c r="G50" s="781"/>
      <c r="H50" s="781"/>
      <c r="I50" s="781"/>
      <c r="J50" s="46"/>
      <c r="K50" s="46"/>
      <c r="L50" s="46"/>
      <c r="M50" s="46"/>
      <c r="N50" s="46"/>
      <c r="O50" s="46"/>
      <c r="P50" s="46"/>
      <c r="Q50" s="47"/>
      <c r="R50" s="4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800"/>
      <c r="CN50" s="800"/>
      <c r="CO50" s="800"/>
      <c r="CP50" s="800"/>
      <c r="CQ50" s="800"/>
      <c r="CR50" s="800"/>
      <c r="CS50" s="36"/>
      <c r="CT50" s="49"/>
      <c r="CU50" s="834"/>
      <c r="CV50" s="834"/>
      <c r="CW50" s="834"/>
      <c r="CX50" s="834"/>
      <c r="CY50" s="834"/>
      <c r="CZ50" s="834"/>
      <c r="DA50" s="834"/>
      <c r="DB50" s="834"/>
      <c r="DC50" s="834"/>
      <c r="DD50" s="834"/>
      <c r="DE50" s="834"/>
      <c r="DF50" s="834"/>
      <c r="DG50" s="834"/>
      <c r="DH50" s="834"/>
      <c r="DI50" s="834"/>
      <c r="DJ50" s="834"/>
      <c r="DK50" s="834"/>
      <c r="DL50" s="834"/>
      <c r="DM50" s="834"/>
      <c r="DN50" s="834"/>
      <c r="DO50" s="36"/>
      <c r="DP50" s="50"/>
      <c r="DQ50" s="50"/>
      <c r="DR50" s="50"/>
      <c r="DS50" s="50"/>
      <c r="DT50" s="50"/>
      <c r="DU50" s="50"/>
      <c r="DV50" s="50"/>
      <c r="DW50" s="800"/>
      <c r="DX50" s="800"/>
      <c r="DY50" s="800"/>
      <c r="DZ50" s="800"/>
      <c r="EA50" s="800"/>
      <c r="EB50" s="800"/>
      <c r="EC50" s="49"/>
      <c r="ED50" s="36"/>
      <c r="EE50" s="797"/>
      <c r="EF50" s="797"/>
      <c r="EG50" s="797"/>
      <c r="EH50" s="797"/>
      <c r="EI50" s="797"/>
      <c r="EJ50" s="797"/>
      <c r="EK50" s="797"/>
      <c r="EL50" s="797"/>
      <c r="EM50" s="797"/>
      <c r="EN50" s="797"/>
      <c r="EO50" s="797"/>
      <c r="EP50" s="797"/>
      <c r="EQ50" s="797"/>
      <c r="ER50" s="797"/>
      <c r="ES50" s="797"/>
      <c r="ET50" s="797"/>
      <c r="EU50" s="797"/>
      <c r="EV50" s="797"/>
      <c r="EW50" s="797"/>
      <c r="EX50" s="797"/>
      <c r="EY50" s="51"/>
      <c r="EZ50" s="51"/>
      <c r="FA50" s="51"/>
      <c r="FB50" s="51"/>
      <c r="FC50" s="51"/>
      <c r="FD50" s="51"/>
      <c r="FE50" s="51"/>
      <c r="FF50" s="36"/>
      <c r="FG50" s="800"/>
      <c r="FH50" s="800"/>
      <c r="FI50" s="800"/>
      <c r="FJ50" s="800"/>
      <c r="FK50" s="800"/>
      <c r="FL50" s="800"/>
      <c r="FM50" s="49"/>
      <c r="FN50" s="36"/>
      <c r="FO50" s="797"/>
      <c r="FP50" s="797"/>
      <c r="FQ50" s="797"/>
      <c r="FR50" s="797"/>
      <c r="FS50" s="797"/>
      <c r="FT50" s="797"/>
      <c r="FU50" s="797"/>
      <c r="FV50" s="797"/>
      <c r="FW50" s="797"/>
      <c r="FX50" s="797"/>
      <c r="FY50" s="797"/>
      <c r="FZ50" s="797"/>
      <c r="GA50" s="797"/>
      <c r="GB50" s="797"/>
      <c r="GC50" s="797"/>
      <c r="GD50" s="797"/>
      <c r="GE50" s="797"/>
      <c r="GF50" s="797"/>
      <c r="GG50" s="797"/>
      <c r="GH50" s="797"/>
      <c r="GI50" s="51"/>
      <c r="GJ50" s="51"/>
      <c r="GK50" s="51"/>
      <c r="GL50" s="51"/>
      <c r="GM50" s="51"/>
      <c r="GN50" s="781"/>
      <c r="GO50" s="781"/>
      <c r="GP50" s="781"/>
      <c r="GQ50" s="781"/>
      <c r="GR50" s="781"/>
      <c r="GS50" s="781"/>
      <c r="GT50" s="781"/>
      <c r="GU50" s="781"/>
      <c r="GV50" s="36"/>
      <c r="IR50" s="4"/>
      <c r="IS50" s="4"/>
      <c r="IT50" s="4"/>
      <c r="IU50" s="4"/>
      <c r="IV50" s="4"/>
      <c r="IW50" s="4"/>
      <c r="IX50" s="4"/>
      <c r="IY50" s="4"/>
      <c r="IZ50" s="4"/>
      <c r="JA50" s="4"/>
    </row>
    <row r="51" spans="1:261" ht="3" customHeight="1">
      <c r="A51" s="36"/>
      <c r="B51" s="781"/>
      <c r="C51" s="781"/>
      <c r="D51" s="781"/>
      <c r="E51" s="781"/>
      <c r="F51" s="781"/>
      <c r="G51" s="781"/>
      <c r="H51" s="781"/>
      <c r="I51" s="781"/>
      <c r="J51" s="46"/>
      <c r="K51" s="46"/>
      <c r="L51" s="46"/>
      <c r="M51" s="46"/>
      <c r="N51" s="46"/>
      <c r="O51" s="46"/>
      <c r="P51" s="46"/>
      <c r="Q51" s="47"/>
      <c r="R51" s="4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800"/>
      <c r="CN51" s="800"/>
      <c r="CO51" s="800"/>
      <c r="CP51" s="800"/>
      <c r="CQ51" s="800"/>
      <c r="CR51" s="800"/>
      <c r="CS51" s="36"/>
      <c r="CT51" s="49"/>
      <c r="CU51" s="834"/>
      <c r="CV51" s="834"/>
      <c r="CW51" s="834"/>
      <c r="CX51" s="834"/>
      <c r="CY51" s="834"/>
      <c r="CZ51" s="834"/>
      <c r="DA51" s="834"/>
      <c r="DB51" s="834"/>
      <c r="DC51" s="834"/>
      <c r="DD51" s="834"/>
      <c r="DE51" s="834"/>
      <c r="DF51" s="834"/>
      <c r="DG51" s="834"/>
      <c r="DH51" s="834"/>
      <c r="DI51" s="834"/>
      <c r="DJ51" s="834"/>
      <c r="DK51" s="834"/>
      <c r="DL51" s="834"/>
      <c r="DM51" s="834"/>
      <c r="DN51" s="834"/>
      <c r="DO51" s="36"/>
      <c r="DP51" s="50"/>
      <c r="DQ51" s="50"/>
      <c r="DR51" s="50"/>
      <c r="DS51" s="50"/>
      <c r="DT51" s="50"/>
      <c r="DU51" s="50"/>
      <c r="DV51" s="50"/>
      <c r="DW51" s="800"/>
      <c r="DX51" s="800"/>
      <c r="DY51" s="800"/>
      <c r="DZ51" s="800"/>
      <c r="EA51" s="800"/>
      <c r="EB51" s="800"/>
      <c r="EC51" s="49"/>
      <c r="ED51" s="36"/>
      <c r="EE51" s="797"/>
      <c r="EF51" s="797"/>
      <c r="EG51" s="797"/>
      <c r="EH51" s="797"/>
      <c r="EI51" s="797"/>
      <c r="EJ51" s="797"/>
      <c r="EK51" s="797"/>
      <c r="EL51" s="797"/>
      <c r="EM51" s="797"/>
      <c r="EN51" s="797"/>
      <c r="EO51" s="797"/>
      <c r="EP51" s="797"/>
      <c r="EQ51" s="797"/>
      <c r="ER51" s="797"/>
      <c r="ES51" s="797"/>
      <c r="ET51" s="797"/>
      <c r="EU51" s="797"/>
      <c r="EV51" s="797"/>
      <c r="EW51" s="797"/>
      <c r="EX51" s="797"/>
      <c r="EY51" s="51"/>
      <c r="EZ51" s="51"/>
      <c r="FA51" s="51"/>
      <c r="FB51" s="51"/>
      <c r="FC51" s="51"/>
      <c r="FD51" s="51"/>
      <c r="FE51" s="51"/>
      <c r="FF51" s="36"/>
      <c r="FG51" s="800"/>
      <c r="FH51" s="800"/>
      <c r="FI51" s="800"/>
      <c r="FJ51" s="800"/>
      <c r="FK51" s="800"/>
      <c r="FL51" s="800"/>
      <c r="FM51" s="49"/>
      <c r="FN51" s="36"/>
      <c r="FO51" s="797"/>
      <c r="FP51" s="797"/>
      <c r="FQ51" s="797"/>
      <c r="FR51" s="797"/>
      <c r="FS51" s="797"/>
      <c r="FT51" s="797"/>
      <c r="FU51" s="797"/>
      <c r="FV51" s="797"/>
      <c r="FW51" s="797"/>
      <c r="FX51" s="797"/>
      <c r="FY51" s="797"/>
      <c r="FZ51" s="797"/>
      <c r="GA51" s="797"/>
      <c r="GB51" s="797"/>
      <c r="GC51" s="797"/>
      <c r="GD51" s="797"/>
      <c r="GE51" s="797"/>
      <c r="GF51" s="797"/>
      <c r="GG51" s="797"/>
      <c r="GH51" s="797"/>
      <c r="GI51" s="51"/>
      <c r="GJ51" s="51"/>
      <c r="GK51" s="51"/>
      <c r="GL51" s="51"/>
      <c r="GM51" s="51"/>
      <c r="GN51" s="781"/>
      <c r="GO51" s="781"/>
      <c r="GP51" s="781"/>
      <c r="GQ51" s="781"/>
      <c r="GR51" s="781"/>
      <c r="GS51" s="781"/>
      <c r="GT51" s="781"/>
      <c r="GU51" s="781"/>
      <c r="GV51" s="36"/>
      <c r="IR51" s="4"/>
      <c r="IS51" s="4"/>
      <c r="IT51" s="4"/>
      <c r="IU51" s="4"/>
      <c r="IV51" s="4"/>
      <c r="IW51" s="4"/>
      <c r="IX51" s="4"/>
      <c r="IY51" s="4"/>
      <c r="IZ51" s="4"/>
      <c r="JA51" s="4"/>
    </row>
    <row r="52" spans="1:261" ht="3" customHeight="1">
      <c r="A52" s="36"/>
      <c r="B52" s="781"/>
      <c r="C52" s="781"/>
      <c r="D52" s="781"/>
      <c r="E52" s="781"/>
      <c r="F52" s="781"/>
      <c r="G52" s="781"/>
      <c r="H52" s="781"/>
      <c r="I52" s="781"/>
      <c r="J52" s="46"/>
      <c r="K52" s="46"/>
      <c r="L52" s="46"/>
      <c r="M52" s="46"/>
      <c r="N52" s="46"/>
      <c r="O52" s="46"/>
      <c r="P52" s="46"/>
      <c r="Q52" s="47"/>
      <c r="R52" s="4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800"/>
      <c r="CN52" s="800"/>
      <c r="CO52" s="800"/>
      <c r="CP52" s="800"/>
      <c r="CQ52" s="800"/>
      <c r="CR52" s="800"/>
      <c r="CS52" s="36"/>
      <c r="CT52" s="49"/>
      <c r="CU52" s="834"/>
      <c r="CV52" s="834"/>
      <c r="CW52" s="834"/>
      <c r="CX52" s="834"/>
      <c r="CY52" s="834"/>
      <c r="CZ52" s="834"/>
      <c r="DA52" s="834"/>
      <c r="DB52" s="834"/>
      <c r="DC52" s="834"/>
      <c r="DD52" s="834"/>
      <c r="DE52" s="834"/>
      <c r="DF52" s="834"/>
      <c r="DG52" s="834"/>
      <c r="DH52" s="834"/>
      <c r="DI52" s="834"/>
      <c r="DJ52" s="834"/>
      <c r="DK52" s="834"/>
      <c r="DL52" s="834"/>
      <c r="DM52" s="834"/>
      <c r="DN52" s="834"/>
      <c r="DO52" s="36"/>
      <c r="DP52" s="50"/>
      <c r="DQ52" s="50"/>
      <c r="DR52" s="50"/>
      <c r="DS52" s="50"/>
      <c r="DT52" s="50"/>
      <c r="DU52" s="50"/>
      <c r="DV52" s="50"/>
      <c r="DW52" s="800"/>
      <c r="DX52" s="800"/>
      <c r="DY52" s="800"/>
      <c r="DZ52" s="800"/>
      <c r="EA52" s="800"/>
      <c r="EB52" s="800"/>
      <c r="EC52" s="49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50"/>
      <c r="FA52" s="36"/>
      <c r="FB52" s="52"/>
      <c r="FC52" s="52"/>
      <c r="FD52" s="52"/>
      <c r="FE52" s="52"/>
      <c r="FF52" s="52"/>
      <c r="FG52" s="800"/>
      <c r="FH52" s="800"/>
      <c r="FI52" s="800"/>
      <c r="FJ52" s="800"/>
      <c r="FK52" s="800"/>
      <c r="FL52" s="800"/>
      <c r="FM52" s="49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781"/>
      <c r="GO52" s="781"/>
      <c r="GP52" s="781"/>
      <c r="GQ52" s="781"/>
      <c r="GR52" s="781"/>
      <c r="GS52" s="781"/>
      <c r="GT52" s="781"/>
      <c r="GU52" s="781"/>
      <c r="GV52" s="36"/>
      <c r="IR52" s="4"/>
      <c r="IS52" s="4"/>
      <c r="IT52" s="4"/>
      <c r="IU52" s="4"/>
      <c r="IV52" s="4"/>
      <c r="IW52" s="4"/>
      <c r="IX52" s="4"/>
      <c r="IY52" s="4"/>
      <c r="IZ52" s="4"/>
      <c r="JA52" s="4"/>
    </row>
    <row r="53" spans="1:261" ht="3" customHeight="1">
      <c r="A53" s="36"/>
      <c r="B53" s="781"/>
      <c r="C53" s="781"/>
      <c r="D53" s="781"/>
      <c r="E53" s="781"/>
      <c r="F53" s="781"/>
      <c r="G53" s="781"/>
      <c r="H53" s="781"/>
      <c r="I53" s="781"/>
      <c r="J53" s="46"/>
      <c r="K53" s="46"/>
      <c r="L53" s="46"/>
      <c r="M53" s="46"/>
      <c r="N53" s="46"/>
      <c r="O53" s="800" t="str">
        <f>IF(ワークシート!F10,"治","")</f>
        <v/>
      </c>
      <c r="P53" s="800"/>
      <c r="Q53" s="800"/>
      <c r="R53" s="800"/>
      <c r="S53" s="800"/>
      <c r="T53" s="800"/>
      <c r="U53" s="49"/>
      <c r="V53" s="36"/>
      <c r="W53" s="837" t="s">
        <v>12</v>
      </c>
      <c r="X53" s="837"/>
      <c r="Y53" s="837"/>
      <c r="Z53" s="837"/>
      <c r="AA53" s="837"/>
      <c r="AB53" s="837"/>
      <c r="AC53" s="837"/>
      <c r="AD53" s="837"/>
      <c r="AE53" s="837"/>
      <c r="AF53" s="837"/>
      <c r="AG53" s="837"/>
      <c r="AH53" s="837"/>
      <c r="AI53" s="837"/>
      <c r="AJ53" s="837"/>
      <c r="AK53" s="837"/>
      <c r="AL53" s="837"/>
      <c r="AM53" s="837"/>
      <c r="AN53" s="837"/>
      <c r="AO53" s="837"/>
      <c r="AP53" s="837"/>
      <c r="AQ53" s="837"/>
      <c r="AR53" s="53"/>
      <c r="AS53" s="53"/>
      <c r="AT53" s="53"/>
      <c r="AU53" s="53"/>
      <c r="AV53" s="53"/>
      <c r="AW53" s="53"/>
      <c r="AX53" s="53"/>
      <c r="AY53" s="53"/>
      <c r="AZ53" s="53"/>
      <c r="BA53" s="800"/>
      <c r="BB53" s="800"/>
      <c r="BC53" s="800"/>
      <c r="BD53" s="800"/>
      <c r="BE53" s="800"/>
      <c r="BF53" s="800"/>
      <c r="BG53" s="49"/>
      <c r="BH53" s="36"/>
      <c r="BI53" s="833" t="s">
        <v>13</v>
      </c>
      <c r="BJ53" s="833"/>
      <c r="BK53" s="833"/>
      <c r="BL53" s="833"/>
      <c r="BM53" s="833"/>
      <c r="BN53" s="833"/>
      <c r="BO53" s="833"/>
      <c r="BP53" s="833"/>
      <c r="BQ53" s="833"/>
      <c r="BR53" s="833"/>
      <c r="BS53" s="833"/>
      <c r="BT53" s="833"/>
      <c r="BU53" s="833"/>
      <c r="BV53" s="833"/>
      <c r="BW53" s="833"/>
      <c r="BX53" s="833"/>
      <c r="BY53" s="833"/>
      <c r="BZ53" s="833"/>
      <c r="CA53" s="833"/>
      <c r="CB53" s="833"/>
      <c r="CC53" s="833"/>
      <c r="CD53" s="833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834"/>
      <c r="CV53" s="834"/>
      <c r="CW53" s="834"/>
      <c r="CX53" s="834"/>
      <c r="CY53" s="834"/>
      <c r="CZ53" s="834"/>
      <c r="DA53" s="834"/>
      <c r="DB53" s="834"/>
      <c r="DC53" s="834"/>
      <c r="DD53" s="834"/>
      <c r="DE53" s="834"/>
      <c r="DF53" s="834"/>
      <c r="DG53" s="834"/>
      <c r="DH53" s="834"/>
      <c r="DI53" s="834"/>
      <c r="DJ53" s="834"/>
      <c r="DK53" s="834"/>
      <c r="DL53" s="834"/>
      <c r="DM53" s="834"/>
      <c r="DN53" s="834"/>
      <c r="DO53" s="36"/>
      <c r="DP53" s="50"/>
      <c r="DQ53" s="50"/>
      <c r="DR53" s="50"/>
      <c r="DS53" s="50"/>
      <c r="DT53" s="50"/>
      <c r="DU53" s="50"/>
      <c r="DV53" s="50"/>
      <c r="DW53" s="50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50"/>
      <c r="FA53" s="36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781"/>
      <c r="GO53" s="781"/>
      <c r="GP53" s="781"/>
      <c r="GQ53" s="781"/>
      <c r="GR53" s="781"/>
      <c r="GS53" s="781"/>
      <c r="GT53" s="781"/>
      <c r="GU53" s="781"/>
      <c r="GV53" s="36"/>
      <c r="IR53" s="4"/>
      <c r="IS53" s="4"/>
      <c r="IT53" s="4"/>
      <c r="IU53" s="4"/>
      <c r="IV53" s="4"/>
      <c r="IW53" s="4"/>
      <c r="IX53" s="4"/>
      <c r="IY53" s="4"/>
      <c r="IZ53" s="4"/>
      <c r="JA53" s="4"/>
    </row>
    <row r="54" spans="1:261" ht="3" customHeight="1">
      <c r="A54" s="36"/>
      <c r="B54" s="781"/>
      <c r="C54" s="781"/>
      <c r="D54" s="781"/>
      <c r="E54" s="781"/>
      <c r="F54" s="781"/>
      <c r="G54" s="781"/>
      <c r="H54" s="781"/>
      <c r="I54" s="781"/>
      <c r="J54" s="46"/>
      <c r="K54" s="46"/>
      <c r="L54" s="46"/>
      <c r="M54" s="46"/>
      <c r="N54" s="46"/>
      <c r="O54" s="800"/>
      <c r="P54" s="800"/>
      <c r="Q54" s="800"/>
      <c r="R54" s="800"/>
      <c r="S54" s="800"/>
      <c r="T54" s="800"/>
      <c r="U54" s="49"/>
      <c r="V54" s="36"/>
      <c r="W54" s="837"/>
      <c r="X54" s="837"/>
      <c r="Y54" s="837"/>
      <c r="Z54" s="837"/>
      <c r="AA54" s="837"/>
      <c r="AB54" s="837"/>
      <c r="AC54" s="837"/>
      <c r="AD54" s="837"/>
      <c r="AE54" s="837"/>
      <c r="AF54" s="837"/>
      <c r="AG54" s="837"/>
      <c r="AH54" s="837"/>
      <c r="AI54" s="837"/>
      <c r="AJ54" s="837"/>
      <c r="AK54" s="837"/>
      <c r="AL54" s="837"/>
      <c r="AM54" s="837"/>
      <c r="AN54" s="837"/>
      <c r="AO54" s="837"/>
      <c r="AP54" s="837"/>
      <c r="AQ54" s="837"/>
      <c r="AR54" s="53"/>
      <c r="AS54" s="53"/>
      <c r="AT54" s="53"/>
      <c r="AU54" s="53"/>
      <c r="AV54" s="53"/>
      <c r="AW54" s="53"/>
      <c r="AX54" s="53"/>
      <c r="AY54" s="53"/>
      <c r="AZ54" s="53"/>
      <c r="BA54" s="800"/>
      <c r="BB54" s="800"/>
      <c r="BC54" s="800"/>
      <c r="BD54" s="800"/>
      <c r="BE54" s="800"/>
      <c r="BF54" s="800"/>
      <c r="BG54" s="49"/>
      <c r="BH54" s="36"/>
      <c r="BI54" s="833"/>
      <c r="BJ54" s="833"/>
      <c r="BK54" s="833"/>
      <c r="BL54" s="833"/>
      <c r="BM54" s="833"/>
      <c r="BN54" s="833"/>
      <c r="BO54" s="833"/>
      <c r="BP54" s="833"/>
      <c r="BQ54" s="833"/>
      <c r="BR54" s="833"/>
      <c r="BS54" s="833"/>
      <c r="BT54" s="833"/>
      <c r="BU54" s="833"/>
      <c r="BV54" s="833"/>
      <c r="BW54" s="833"/>
      <c r="BX54" s="833"/>
      <c r="BY54" s="833"/>
      <c r="BZ54" s="833"/>
      <c r="CA54" s="833"/>
      <c r="CB54" s="833"/>
      <c r="CC54" s="833"/>
      <c r="CD54" s="833"/>
      <c r="CE54" s="54"/>
      <c r="CF54" s="54"/>
      <c r="CG54" s="54"/>
      <c r="CH54" s="54"/>
      <c r="CI54" s="54"/>
      <c r="CJ54" s="54"/>
      <c r="CK54" s="54"/>
      <c r="CL54" s="54"/>
      <c r="CM54" s="54"/>
      <c r="CN54" s="36"/>
      <c r="CO54" s="36"/>
      <c r="CP54" s="36"/>
      <c r="CQ54" s="36"/>
      <c r="CR54" s="36"/>
      <c r="CS54" s="36"/>
      <c r="CT54" s="54"/>
      <c r="CU54" s="834"/>
      <c r="CV54" s="834"/>
      <c r="CW54" s="834"/>
      <c r="CX54" s="834"/>
      <c r="CY54" s="834"/>
      <c r="CZ54" s="834"/>
      <c r="DA54" s="834"/>
      <c r="DB54" s="834"/>
      <c r="DC54" s="834"/>
      <c r="DD54" s="834"/>
      <c r="DE54" s="834"/>
      <c r="DF54" s="834"/>
      <c r="DG54" s="834"/>
      <c r="DH54" s="834"/>
      <c r="DI54" s="834"/>
      <c r="DJ54" s="834"/>
      <c r="DK54" s="834"/>
      <c r="DL54" s="834"/>
      <c r="DM54" s="834"/>
      <c r="DN54" s="834"/>
      <c r="DO54" s="36"/>
      <c r="DP54" s="50"/>
      <c r="DQ54" s="50"/>
      <c r="DR54" s="50"/>
      <c r="DS54" s="50"/>
      <c r="DT54" s="50"/>
      <c r="DU54" s="50"/>
      <c r="DV54" s="50"/>
      <c r="DW54" s="50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50"/>
      <c r="FA54" s="36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781"/>
      <c r="GO54" s="781"/>
      <c r="GP54" s="781"/>
      <c r="GQ54" s="781"/>
      <c r="GR54" s="781"/>
      <c r="GS54" s="781"/>
      <c r="GT54" s="781"/>
      <c r="GU54" s="781"/>
      <c r="GV54" s="36"/>
      <c r="IR54" s="4"/>
      <c r="IS54" s="4"/>
      <c r="IT54" s="4"/>
      <c r="IU54" s="4"/>
      <c r="IV54" s="4"/>
      <c r="IW54" s="4"/>
      <c r="IX54" s="4"/>
      <c r="IY54" s="4"/>
      <c r="IZ54" s="4"/>
      <c r="JA54" s="4"/>
    </row>
    <row r="55" spans="1:261" ht="3" customHeight="1">
      <c r="A55" s="36"/>
      <c r="B55" s="781"/>
      <c r="C55" s="781"/>
      <c r="D55" s="781"/>
      <c r="E55" s="781"/>
      <c r="F55" s="781"/>
      <c r="G55" s="781"/>
      <c r="H55" s="781"/>
      <c r="I55" s="781"/>
      <c r="J55" s="46"/>
      <c r="K55" s="46"/>
      <c r="L55" s="46"/>
      <c r="M55" s="46"/>
      <c r="N55" s="46"/>
      <c r="O55" s="800"/>
      <c r="P55" s="800"/>
      <c r="Q55" s="800"/>
      <c r="R55" s="800"/>
      <c r="S55" s="800"/>
      <c r="T55" s="800"/>
      <c r="U55" s="49"/>
      <c r="V55" s="36"/>
      <c r="W55" s="837"/>
      <c r="X55" s="837"/>
      <c r="Y55" s="837"/>
      <c r="Z55" s="837"/>
      <c r="AA55" s="837"/>
      <c r="AB55" s="837"/>
      <c r="AC55" s="837"/>
      <c r="AD55" s="837"/>
      <c r="AE55" s="837"/>
      <c r="AF55" s="837"/>
      <c r="AG55" s="837"/>
      <c r="AH55" s="837"/>
      <c r="AI55" s="837"/>
      <c r="AJ55" s="837"/>
      <c r="AK55" s="837"/>
      <c r="AL55" s="837"/>
      <c r="AM55" s="837"/>
      <c r="AN55" s="837"/>
      <c r="AO55" s="837"/>
      <c r="AP55" s="837"/>
      <c r="AQ55" s="837"/>
      <c r="AR55" s="53"/>
      <c r="AS55" s="53"/>
      <c r="AT55" s="53"/>
      <c r="AU55" s="53"/>
      <c r="AV55" s="53"/>
      <c r="AW55" s="53"/>
      <c r="AX55" s="53"/>
      <c r="AY55" s="53"/>
      <c r="AZ55" s="53"/>
      <c r="BA55" s="800"/>
      <c r="BB55" s="800"/>
      <c r="BC55" s="800"/>
      <c r="BD55" s="800"/>
      <c r="BE55" s="800"/>
      <c r="BF55" s="800"/>
      <c r="BG55" s="49"/>
      <c r="BH55" s="36"/>
      <c r="BI55" s="833"/>
      <c r="BJ55" s="833"/>
      <c r="BK55" s="833"/>
      <c r="BL55" s="833"/>
      <c r="BM55" s="833"/>
      <c r="BN55" s="833"/>
      <c r="BO55" s="833"/>
      <c r="BP55" s="833"/>
      <c r="BQ55" s="833"/>
      <c r="BR55" s="833"/>
      <c r="BS55" s="833"/>
      <c r="BT55" s="833"/>
      <c r="BU55" s="833"/>
      <c r="BV55" s="833"/>
      <c r="BW55" s="833"/>
      <c r="BX55" s="833"/>
      <c r="BY55" s="833"/>
      <c r="BZ55" s="833"/>
      <c r="CA55" s="833"/>
      <c r="CB55" s="833"/>
      <c r="CC55" s="833"/>
      <c r="CD55" s="833"/>
      <c r="CE55" s="54"/>
      <c r="CF55" s="54"/>
      <c r="CG55" s="54"/>
      <c r="CH55" s="54"/>
      <c r="CI55" s="54"/>
      <c r="CJ55" s="54"/>
      <c r="CK55" s="54"/>
      <c r="CL55" s="54"/>
      <c r="CM55" s="54"/>
      <c r="CN55" s="36"/>
      <c r="CO55" s="36"/>
      <c r="CP55" s="36"/>
      <c r="CQ55" s="36"/>
      <c r="CR55" s="36"/>
      <c r="CS55" s="36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781"/>
      <c r="GO55" s="781"/>
      <c r="GP55" s="781"/>
      <c r="GQ55" s="781"/>
      <c r="GR55" s="781"/>
      <c r="GS55" s="781"/>
      <c r="GT55" s="781"/>
      <c r="GU55" s="781"/>
      <c r="GV55" s="36"/>
      <c r="IR55" s="4"/>
      <c r="IS55" s="4"/>
      <c r="IT55" s="4"/>
      <c r="IU55" s="4"/>
      <c r="IV55" s="4"/>
      <c r="IW55" s="4"/>
      <c r="IX55" s="4"/>
      <c r="IY55" s="4"/>
      <c r="IZ55" s="4"/>
      <c r="JA55" s="4"/>
    </row>
    <row r="56" spans="1:261" ht="3" customHeight="1">
      <c r="A56" s="36"/>
      <c r="B56" s="781"/>
      <c r="C56" s="781"/>
      <c r="D56" s="781"/>
      <c r="E56" s="781"/>
      <c r="F56" s="781"/>
      <c r="G56" s="781"/>
      <c r="H56" s="781"/>
      <c r="I56" s="781"/>
      <c r="J56" s="46"/>
      <c r="K56" s="46"/>
      <c r="L56" s="46"/>
      <c r="M56" s="46"/>
      <c r="N56" s="46"/>
      <c r="O56" s="800"/>
      <c r="P56" s="800"/>
      <c r="Q56" s="800"/>
      <c r="R56" s="800"/>
      <c r="S56" s="800"/>
      <c r="T56" s="800"/>
      <c r="U56" s="49"/>
      <c r="V56" s="36"/>
      <c r="W56" s="837"/>
      <c r="X56" s="837"/>
      <c r="Y56" s="837"/>
      <c r="Z56" s="837"/>
      <c r="AA56" s="837"/>
      <c r="AB56" s="837"/>
      <c r="AC56" s="837"/>
      <c r="AD56" s="837"/>
      <c r="AE56" s="837"/>
      <c r="AF56" s="837"/>
      <c r="AG56" s="837"/>
      <c r="AH56" s="837"/>
      <c r="AI56" s="837"/>
      <c r="AJ56" s="837"/>
      <c r="AK56" s="837"/>
      <c r="AL56" s="837"/>
      <c r="AM56" s="837"/>
      <c r="AN56" s="837"/>
      <c r="AO56" s="837"/>
      <c r="AP56" s="837"/>
      <c r="AQ56" s="837"/>
      <c r="AR56" s="53"/>
      <c r="AS56" s="53"/>
      <c r="AT56" s="53"/>
      <c r="AU56" s="53"/>
      <c r="AV56" s="53"/>
      <c r="AW56" s="53"/>
      <c r="AX56" s="53"/>
      <c r="AY56" s="53"/>
      <c r="AZ56" s="53"/>
      <c r="BA56" s="800"/>
      <c r="BB56" s="800"/>
      <c r="BC56" s="800"/>
      <c r="BD56" s="800"/>
      <c r="BE56" s="800"/>
      <c r="BF56" s="800"/>
      <c r="BG56" s="49"/>
      <c r="BH56" s="36"/>
      <c r="BI56" s="833"/>
      <c r="BJ56" s="833"/>
      <c r="BK56" s="833"/>
      <c r="BL56" s="833"/>
      <c r="BM56" s="833"/>
      <c r="BN56" s="833"/>
      <c r="BO56" s="833"/>
      <c r="BP56" s="833"/>
      <c r="BQ56" s="833"/>
      <c r="BR56" s="833"/>
      <c r="BS56" s="833"/>
      <c r="BT56" s="833"/>
      <c r="BU56" s="833"/>
      <c r="BV56" s="833"/>
      <c r="BW56" s="833"/>
      <c r="BX56" s="833"/>
      <c r="BY56" s="833"/>
      <c r="BZ56" s="833"/>
      <c r="CA56" s="833"/>
      <c r="CB56" s="833"/>
      <c r="CC56" s="833"/>
      <c r="CD56" s="833"/>
      <c r="CE56" s="54"/>
      <c r="CF56" s="54"/>
      <c r="CG56" s="54"/>
      <c r="CH56" s="54"/>
      <c r="CI56" s="54"/>
      <c r="CJ56" s="54"/>
      <c r="CK56" s="54"/>
      <c r="CL56" s="54"/>
      <c r="CM56" s="54"/>
      <c r="CN56" s="36"/>
      <c r="CO56" s="36"/>
      <c r="CP56" s="36"/>
      <c r="CQ56" s="36"/>
      <c r="CR56" s="36"/>
      <c r="CS56" s="36"/>
      <c r="CT56" s="54"/>
      <c r="CU56" s="54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781"/>
      <c r="GO56" s="781"/>
      <c r="GP56" s="781"/>
      <c r="GQ56" s="781"/>
      <c r="GR56" s="781"/>
      <c r="GS56" s="781"/>
      <c r="GT56" s="781"/>
      <c r="GU56" s="781"/>
      <c r="GV56" s="36"/>
      <c r="IR56" s="4"/>
      <c r="IS56" s="4"/>
      <c r="IT56" s="4"/>
      <c r="IU56" s="4"/>
      <c r="IV56" s="4"/>
      <c r="IW56" s="4"/>
      <c r="IX56" s="4"/>
      <c r="IY56" s="4"/>
      <c r="IZ56" s="4"/>
      <c r="JA56" s="4"/>
    </row>
    <row r="57" spans="1:261" ht="3" customHeight="1">
      <c r="A57" s="36"/>
      <c r="B57" s="781"/>
      <c r="C57" s="781"/>
      <c r="D57" s="781"/>
      <c r="E57" s="781"/>
      <c r="F57" s="781"/>
      <c r="G57" s="781"/>
      <c r="H57" s="781"/>
      <c r="I57" s="781"/>
      <c r="J57" s="46"/>
      <c r="K57" s="46"/>
      <c r="L57" s="46"/>
      <c r="M57" s="46"/>
      <c r="N57" s="46"/>
      <c r="O57" s="800"/>
      <c r="P57" s="800"/>
      <c r="Q57" s="800"/>
      <c r="R57" s="800"/>
      <c r="S57" s="800"/>
      <c r="T57" s="800"/>
      <c r="U57" s="49"/>
      <c r="V57" s="36"/>
      <c r="W57" s="837"/>
      <c r="X57" s="837"/>
      <c r="Y57" s="837"/>
      <c r="Z57" s="837"/>
      <c r="AA57" s="837"/>
      <c r="AB57" s="837"/>
      <c r="AC57" s="837"/>
      <c r="AD57" s="837"/>
      <c r="AE57" s="837"/>
      <c r="AF57" s="837"/>
      <c r="AG57" s="837"/>
      <c r="AH57" s="837"/>
      <c r="AI57" s="837"/>
      <c r="AJ57" s="837"/>
      <c r="AK57" s="837"/>
      <c r="AL57" s="837"/>
      <c r="AM57" s="837"/>
      <c r="AN57" s="837"/>
      <c r="AO57" s="837"/>
      <c r="AP57" s="837"/>
      <c r="AQ57" s="837"/>
      <c r="AR57" s="53"/>
      <c r="AS57" s="53"/>
      <c r="AT57" s="53"/>
      <c r="AU57" s="53"/>
      <c r="AV57" s="53"/>
      <c r="AW57" s="53"/>
      <c r="AX57" s="53"/>
      <c r="AY57" s="53"/>
      <c r="AZ57" s="53"/>
      <c r="BA57" s="800"/>
      <c r="BB57" s="800"/>
      <c r="BC57" s="800"/>
      <c r="BD57" s="800"/>
      <c r="BE57" s="800"/>
      <c r="BF57" s="800"/>
      <c r="BG57" s="49"/>
      <c r="BH57" s="36"/>
      <c r="BI57" s="833"/>
      <c r="BJ57" s="833"/>
      <c r="BK57" s="833"/>
      <c r="BL57" s="833"/>
      <c r="BM57" s="833"/>
      <c r="BN57" s="833"/>
      <c r="BO57" s="833"/>
      <c r="BP57" s="833"/>
      <c r="BQ57" s="833"/>
      <c r="BR57" s="833"/>
      <c r="BS57" s="833"/>
      <c r="BT57" s="833"/>
      <c r="BU57" s="833"/>
      <c r="BV57" s="833"/>
      <c r="BW57" s="833"/>
      <c r="BX57" s="833"/>
      <c r="BY57" s="833"/>
      <c r="BZ57" s="833"/>
      <c r="CA57" s="833"/>
      <c r="CB57" s="833"/>
      <c r="CC57" s="833"/>
      <c r="CD57" s="833"/>
      <c r="CE57" s="54"/>
      <c r="CF57" s="54"/>
      <c r="CG57" s="54"/>
      <c r="CH57" s="54"/>
      <c r="CI57" s="54"/>
      <c r="CJ57" s="54"/>
      <c r="CK57" s="54"/>
      <c r="CL57" s="54"/>
      <c r="CM57" s="54"/>
      <c r="CN57" s="36"/>
      <c r="CO57" s="36"/>
      <c r="CP57" s="36"/>
      <c r="CQ57" s="36"/>
      <c r="CR57" s="36"/>
      <c r="CS57" s="36"/>
      <c r="CT57" s="54"/>
      <c r="CU57" s="54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781"/>
      <c r="GO57" s="781"/>
      <c r="GP57" s="781"/>
      <c r="GQ57" s="781"/>
      <c r="GR57" s="781"/>
      <c r="GS57" s="781"/>
      <c r="GT57" s="781"/>
      <c r="GU57" s="781"/>
      <c r="GV57" s="36"/>
      <c r="IR57" s="4"/>
      <c r="IS57" s="4"/>
      <c r="IT57" s="4"/>
      <c r="IU57" s="4"/>
      <c r="IV57" s="4"/>
      <c r="IW57" s="4"/>
      <c r="IX57" s="4"/>
      <c r="IY57" s="4"/>
      <c r="IZ57" s="4"/>
      <c r="JA57" s="4"/>
    </row>
    <row r="58" spans="1:261" ht="3" customHeight="1">
      <c r="A58" s="36"/>
      <c r="B58" s="781"/>
      <c r="C58" s="781"/>
      <c r="D58" s="781"/>
      <c r="E58" s="781"/>
      <c r="F58" s="781"/>
      <c r="G58" s="781"/>
      <c r="H58" s="781"/>
      <c r="I58" s="781"/>
      <c r="J58" s="46"/>
      <c r="K58" s="46"/>
      <c r="L58" s="46"/>
      <c r="M58" s="46"/>
      <c r="N58" s="46"/>
      <c r="O58" s="800"/>
      <c r="P58" s="800"/>
      <c r="Q58" s="800"/>
      <c r="R58" s="800"/>
      <c r="S58" s="800"/>
      <c r="T58" s="800"/>
      <c r="U58" s="49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800"/>
      <c r="BB58" s="800"/>
      <c r="BC58" s="800"/>
      <c r="BD58" s="800"/>
      <c r="BE58" s="800"/>
      <c r="BF58" s="800"/>
      <c r="BG58" s="49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781"/>
      <c r="GO58" s="781"/>
      <c r="GP58" s="781"/>
      <c r="GQ58" s="781"/>
      <c r="GR58" s="781"/>
      <c r="GS58" s="781"/>
      <c r="GT58" s="781"/>
      <c r="GU58" s="781"/>
      <c r="GV58" s="36"/>
      <c r="IR58" s="4"/>
      <c r="IS58" s="4"/>
      <c r="IT58" s="4"/>
      <c r="IU58" s="4"/>
      <c r="IV58" s="4"/>
      <c r="IW58" s="4"/>
      <c r="IX58" s="4"/>
      <c r="IY58" s="4"/>
      <c r="IZ58" s="4"/>
      <c r="JA58" s="4"/>
    </row>
    <row r="59" spans="1:261" ht="3" customHeight="1">
      <c r="A59" s="36"/>
      <c r="B59" s="781"/>
      <c r="C59" s="781"/>
      <c r="D59" s="781"/>
      <c r="E59" s="781"/>
      <c r="F59" s="781"/>
      <c r="G59" s="781"/>
      <c r="H59" s="781"/>
      <c r="I59" s="781"/>
      <c r="J59" s="46"/>
      <c r="K59" s="46"/>
      <c r="L59" s="46"/>
      <c r="M59" s="46"/>
      <c r="N59" s="46"/>
      <c r="O59" s="46"/>
      <c r="P59" s="46"/>
      <c r="Q59" s="47"/>
      <c r="R59" s="4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781"/>
      <c r="GO59" s="781"/>
      <c r="GP59" s="781"/>
      <c r="GQ59" s="781"/>
      <c r="GR59" s="781"/>
      <c r="GS59" s="781"/>
      <c r="GT59" s="781"/>
      <c r="GU59" s="781"/>
      <c r="GV59" s="36"/>
      <c r="IR59" s="4"/>
      <c r="IS59" s="4"/>
      <c r="IT59" s="4"/>
      <c r="IU59" s="4"/>
      <c r="IV59" s="4"/>
      <c r="IW59" s="4"/>
      <c r="IX59" s="4"/>
      <c r="IY59" s="4"/>
      <c r="IZ59" s="4"/>
      <c r="JA59" s="4"/>
    </row>
    <row r="60" spans="1:261" ht="3" customHeight="1">
      <c r="A60" s="36"/>
      <c r="B60" s="781"/>
      <c r="C60" s="781"/>
      <c r="D60" s="781"/>
      <c r="E60" s="781"/>
      <c r="F60" s="781"/>
      <c r="G60" s="781"/>
      <c r="H60" s="781"/>
      <c r="I60" s="781"/>
      <c r="J60" s="46"/>
      <c r="K60" s="46"/>
      <c r="L60" s="46"/>
      <c r="M60" s="46"/>
      <c r="N60" s="46"/>
      <c r="O60" s="46"/>
      <c r="P60" s="46"/>
      <c r="Q60" s="47"/>
      <c r="R60" s="4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781"/>
      <c r="GO60" s="781"/>
      <c r="GP60" s="781"/>
      <c r="GQ60" s="781"/>
      <c r="GR60" s="781"/>
      <c r="GS60" s="781"/>
      <c r="GT60" s="781"/>
      <c r="GU60" s="781"/>
      <c r="GV60" s="36"/>
      <c r="IR60" s="4"/>
      <c r="IS60" s="4"/>
      <c r="IT60" s="4"/>
      <c r="IU60" s="4"/>
      <c r="IV60" s="4"/>
      <c r="IW60" s="4"/>
      <c r="IX60" s="4"/>
      <c r="IY60" s="4"/>
      <c r="IZ60" s="4"/>
      <c r="JA60" s="4"/>
    </row>
    <row r="61" spans="1:261" ht="3" customHeight="1">
      <c r="A61" s="36"/>
      <c r="B61" s="781"/>
      <c r="C61" s="781"/>
      <c r="D61" s="781"/>
      <c r="E61" s="781"/>
      <c r="F61" s="781"/>
      <c r="G61" s="781"/>
      <c r="H61" s="781"/>
      <c r="I61" s="781"/>
      <c r="J61" s="46"/>
      <c r="K61" s="46"/>
      <c r="L61" s="46"/>
      <c r="M61" s="46"/>
      <c r="N61" s="4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781"/>
      <c r="GO61" s="781"/>
      <c r="GP61" s="781"/>
      <c r="GQ61" s="781"/>
      <c r="GR61" s="781"/>
      <c r="GS61" s="781"/>
      <c r="GT61" s="781"/>
      <c r="GU61" s="781"/>
      <c r="GV61" s="36"/>
      <c r="IR61" s="4"/>
      <c r="IS61" s="4"/>
      <c r="IT61" s="4"/>
      <c r="IU61" s="4"/>
      <c r="IV61" s="4"/>
      <c r="IW61" s="4"/>
      <c r="IX61" s="4"/>
      <c r="IY61" s="4"/>
      <c r="IZ61" s="4"/>
      <c r="JA61" s="4"/>
    </row>
    <row r="62" spans="1:261" ht="3" customHeight="1">
      <c r="A62" s="36"/>
      <c r="B62" s="781"/>
      <c r="C62" s="781"/>
      <c r="D62" s="781"/>
      <c r="E62" s="781"/>
      <c r="F62" s="781"/>
      <c r="G62" s="781"/>
      <c r="H62" s="781"/>
      <c r="I62" s="781"/>
      <c r="J62" s="46"/>
      <c r="K62" s="46"/>
      <c r="L62" s="46"/>
      <c r="M62" s="46"/>
      <c r="N62" s="4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781"/>
      <c r="GO62" s="781"/>
      <c r="GP62" s="781"/>
      <c r="GQ62" s="781"/>
      <c r="GR62" s="781"/>
      <c r="GS62" s="781"/>
      <c r="GT62" s="781"/>
      <c r="GU62" s="781"/>
      <c r="GV62" s="36"/>
      <c r="IR62" s="4"/>
      <c r="IS62" s="4"/>
      <c r="IT62" s="4"/>
      <c r="IU62" s="4"/>
      <c r="IV62" s="4"/>
      <c r="IW62" s="4"/>
      <c r="IX62" s="4"/>
      <c r="IY62" s="4"/>
      <c r="IZ62" s="4"/>
      <c r="JA62" s="4"/>
    </row>
    <row r="63" spans="1:261" ht="3" customHeight="1">
      <c r="A63" s="36"/>
      <c r="B63" s="781"/>
      <c r="C63" s="781"/>
      <c r="D63" s="781"/>
      <c r="E63" s="781"/>
      <c r="F63" s="781"/>
      <c r="G63" s="781"/>
      <c r="H63" s="781"/>
      <c r="I63" s="781"/>
      <c r="J63" s="46"/>
      <c r="K63" s="46"/>
      <c r="L63" s="46"/>
      <c r="M63" s="46"/>
      <c r="N63" s="4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55"/>
      <c r="EE63" s="55"/>
      <c r="EF63" s="55"/>
      <c r="EG63" s="55"/>
      <c r="EH63" s="36"/>
      <c r="EI63" s="36"/>
      <c r="EJ63" s="36"/>
      <c r="EK63" s="36"/>
      <c r="EL63" s="36"/>
      <c r="EM63" s="36"/>
      <c r="EN63" s="56"/>
      <c r="EO63" s="56"/>
      <c r="EP63" s="56"/>
      <c r="EQ63" s="56"/>
      <c r="ER63" s="56"/>
      <c r="ES63" s="56"/>
      <c r="ET63" s="56"/>
      <c r="EU63" s="56"/>
      <c r="EV63" s="5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55"/>
      <c r="FT63" s="55"/>
      <c r="FU63" s="55"/>
      <c r="FV63" s="55"/>
      <c r="FW63" s="36"/>
      <c r="FX63" s="36"/>
      <c r="FY63" s="36"/>
      <c r="FZ63" s="36"/>
      <c r="GA63" s="36"/>
      <c r="GB63" s="36"/>
      <c r="GC63" s="56"/>
      <c r="GD63" s="56"/>
      <c r="GE63" s="56"/>
      <c r="GF63" s="56"/>
      <c r="GG63" s="56"/>
      <c r="GH63" s="56"/>
      <c r="GI63" s="56"/>
      <c r="GJ63" s="56"/>
      <c r="GK63" s="56"/>
      <c r="GL63" s="36"/>
      <c r="GM63" s="36"/>
      <c r="GN63" s="781"/>
      <c r="GO63" s="781"/>
      <c r="GP63" s="781"/>
      <c r="GQ63" s="781"/>
      <c r="GR63" s="781"/>
      <c r="GS63" s="781"/>
      <c r="GT63" s="781"/>
      <c r="GU63" s="781"/>
      <c r="GV63" s="55"/>
      <c r="GW63" s="12"/>
      <c r="GX63" s="12"/>
      <c r="IR63" s="4"/>
      <c r="IS63" s="4"/>
      <c r="IT63" s="4"/>
      <c r="IU63" s="4"/>
      <c r="IV63" s="4"/>
      <c r="IW63" s="4"/>
      <c r="IX63" s="4"/>
      <c r="IY63" s="4"/>
      <c r="IZ63" s="4"/>
      <c r="JA63" s="4"/>
    </row>
    <row r="64" spans="1:261" ht="3" customHeight="1">
      <c r="A64" s="36"/>
      <c r="B64" s="781"/>
      <c r="C64" s="781"/>
      <c r="D64" s="781"/>
      <c r="E64" s="781"/>
      <c r="F64" s="781"/>
      <c r="G64" s="781"/>
      <c r="H64" s="781"/>
      <c r="I64" s="781"/>
      <c r="J64" s="46"/>
      <c r="K64" s="46"/>
      <c r="L64" s="46"/>
      <c r="M64" s="46"/>
      <c r="N64" s="4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56"/>
      <c r="CZ64" s="56"/>
      <c r="DA64" s="56"/>
      <c r="DB64" s="56"/>
      <c r="DC64" s="56"/>
      <c r="DD64" s="56"/>
      <c r="DE64" s="56"/>
      <c r="DF64" s="56"/>
      <c r="DG64" s="5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55"/>
      <c r="EE64" s="55"/>
      <c r="EF64" s="55"/>
      <c r="EG64" s="55"/>
      <c r="EH64" s="36"/>
      <c r="EI64" s="36"/>
      <c r="EJ64" s="36"/>
      <c r="EK64" s="36"/>
      <c r="EL64" s="36"/>
      <c r="EM64" s="36"/>
      <c r="EN64" s="56"/>
      <c r="EO64" s="56"/>
      <c r="EP64" s="56"/>
      <c r="EQ64" s="56"/>
      <c r="ER64" s="56"/>
      <c r="ES64" s="56"/>
      <c r="ET64" s="56"/>
      <c r="EU64" s="56"/>
      <c r="EV64" s="5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55"/>
      <c r="FT64" s="55"/>
      <c r="FU64" s="55"/>
      <c r="FV64" s="55"/>
      <c r="FW64" s="36"/>
      <c r="FX64" s="36"/>
      <c r="FY64" s="36"/>
      <c r="FZ64" s="36"/>
      <c r="GA64" s="36"/>
      <c r="GB64" s="36"/>
      <c r="GC64" s="56"/>
      <c r="GD64" s="56"/>
      <c r="GE64" s="56"/>
      <c r="GF64" s="56"/>
      <c r="GG64" s="56"/>
      <c r="GH64" s="56"/>
      <c r="GI64" s="56"/>
      <c r="GJ64" s="56"/>
      <c r="GK64" s="56"/>
      <c r="GL64" s="36"/>
      <c r="GM64" s="36"/>
      <c r="GN64" s="781"/>
      <c r="GO64" s="781"/>
      <c r="GP64" s="781"/>
      <c r="GQ64" s="781"/>
      <c r="GR64" s="781"/>
      <c r="GS64" s="781"/>
      <c r="GT64" s="781"/>
      <c r="GU64" s="781"/>
      <c r="GV64" s="55"/>
      <c r="GW64" s="12"/>
      <c r="GX64" s="12"/>
      <c r="IR64" s="4"/>
      <c r="IS64" s="4"/>
      <c r="IT64" s="4"/>
      <c r="IU64" s="4"/>
      <c r="IV64" s="4"/>
      <c r="IW64" s="4"/>
      <c r="IX64" s="4"/>
      <c r="IY64" s="4"/>
      <c r="IZ64" s="4"/>
      <c r="JA64" s="4"/>
    </row>
    <row r="65" spans="1:261" ht="3" customHeight="1">
      <c r="A65" s="36"/>
      <c r="B65" s="781"/>
      <c r="C65" s="781"/>
      <c r="D65" s="781"/>
      <c r="E65" s="781"/>
      <c r="F65" s="781"/>
      <c r="G65" s="781"/>
      <c r="H65" s="781"/>
      <c r="I65" s="781"/>
      <c r="J65" s="46"/>
      <c r="K65" s="46"/>
      <c r="L65" s="46"/>
      <c r="M65" s="46"/>
      <c r="N65" s="4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56"/>
      <c r="CZ65" s="56"/>
      <c r="DA65" s="56"/>
      <c r="DB65" s="56"/>
      <c r="DC65" s="56"/>
      <c r="DD65" s="56"/>
      <c r="DE65" s="56"/>
      <c r="DF65" s="56"/>
      <c r="DG65" s="5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55"/>
      <c r="EE65" s="55"/>
      <c r="EF65" s="55"/>
      <c r="EG65" s="55"/>
      <c r="EH65" s="36"/>
      <c r="EI65" s="36"/>
      <c r="EJ65" s="36"/>
      <c r="EK65" s="36"/>
      <c r="EL65" s="36"/>
      <c r="EM65" s="36"/>
      <c r="EN65" s="56"/>
      <c r="EO65" s="56"/>
      <c r="EP65" s="56"/>
      <c r="EQ65" s="56"/>
      <c r="ER65" s="56"/>
      <c r="ES65" s="56"/>
      <c r="ET65" s="56"/>
      <c r="EU65" s="56"/>
      <c r="EV65" s="5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55"/>
      <c r="FT65" s="55"/>
      <c r="FU65" s="55"/>
      <c r="FV65" s="55"/>
      <c r="FW65" s="36"/>
      <c r="FX65" s="36"/>
      <c r="FY65" s="36"/>
      <c r="FZ65" s="36"/>
      <c r="GA65" s="36"/>
      <c r="GB65" s="36"/>
      <c r="GC65" s="56"/>
      <c r="GD65" s="56"/>
      <c r="GE65" s="56"/>
      <c r="GF65" s="56"/>
      <c r="GG65" s="56"/>
      <c r="GH65" s="56"/>
      <c r="GI65" s="56"/>
      <c r="GJ65" s="56"/>
      <c r="GK65" s="56"/>
      <c r="GL65" s="36"/>
      <c r="GM65" s="36"/>
      <c r="GN65" s="781"/>
      <c r="GO65" s="781"/>
      <c r="GP65" s="781"/>
      <c r="GQ65" s="781"/>
      <c r="GR65" s="781"/>
      <c r="GS65" s="781"/>
      <c r="GT65" s="781"/>
      <c r="GU65" s="781"/>
      <c r="GV65" s="55"/>
      <c r="GW65" s="12"/>
      <c r="GX65" s="12"/>
      <c r="IR65" s="4"/>
      <c r="IS65" s="4"/>
      <c r="IT65" s="4"/>
      <c r="IU65" s="4"/>
      <c r="IV65" s="4"/>
      <c r="IW65" s="4"/>
      <c r="IX65" s="4"/>
      <c r="IY65" s="4"/>
      <c r="IZ65" s="4"/>
      <c r="JA65" s="4"/>
    </row>
    <row r="66" spans="1:261" ht="3" customHeight="1">
      <c r="A66" s="36"/>
      <c r="B66" s="781"/>
      <c r="C66" s="781"/>
      <c r="D66" s="781"/>
      <c r="E66" s="781"/>
      <c r="F66" s="781"/>
      <c r="G66" s="781"/>
      <c r="H66" s="781"/>
      <c r="I66" s="781"/>
      <c r="J66" s="46"/>
      <c r="K66" s="46"/>
      <c r="L66" s="46"/>
      <c r="M66" s="46"/>
      <c r="N66" s="46"/>
      <c r="O66" s="46"/>
      <c r="P66" s="46"/>
      <c r="Q66" s="47"/>
      <c r="R66" s="47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836" t="s">
        <v>14</v>
      </c>
      <c r="CL66" s="836"/>
      <c r="CM66" s="836"/>
      <c r="CN66" s="836"/>
      <c r="CO66" s="836"/>
      <c r="CP66" s="836"/>
      <c r="CQ66" s="836"/>
      <c r="CR66" s="836"/>
      <c r="CS66" s="835" t="str">
        <f>IF(ワークシート!F45,"有","")</f>
        <v/>
      </c>
      <c r="CT66" s="835"/>
      <c r="CU66" s="835"/>
      <c r="CV66" s="835"/>
      <c r="CW66" s="835"/>
      <c r="CX66" s="835"/>
      <c r="CY66" s="835"/>
      <c r="CZ66" s="835"/>
      <c r="DA66" s="835"/>
      <c r="DB66" s="835"/>
      <c r="DC66" s="835"/>
      <c r="DD66" s="835"/>
      <c r="DE66" s="835"/>
      <c r="DF66" s="835"/>
      <c r="DG66" s="835"/>
      <c r="DH66" s="835"/>
      <c r="DI66" s="835"/>
      <c r="DJ66" s="835"/>
      <c r="DK66" s="835"/>
      <c r="DL66" s="835"/>
      <c r="DM66" s="804" t="s">
        <v>15</v>
      </c>
      <c r="DN66" s="804"/>
      <c r="DO66" s="804"/>
      <c r="DP66" s="804"/>
      <c r="DQ66" s="36"/>
      <c r="DR66" s="36"/>
      <c r="DS66" s="36"/>
      <c r="DT66" s="57"/>
      <c r="DU66" s="836" t="s">
        <v>14</v>
      </c>
      <c r="DV66" s="836"/>
      <c r="DW66" s="836"/>
      <c r="DX66" s="836"/>
      <c r="DY66" s="836"/>
      <c r="DZ66" s="836"/>
      <c r="EA66" s="836"/>
      <c r="EB66" s="836"/>
      <c r="EC66" s="835" t="str">
        <f>IF(ワークシート!F46,"有","")</f>
        <v/>
      </c>
      <c r="ED66" s="835"/>
      <c r="EE66" s="835"/>
      <c r="EF66" s="835"/>
      <c r="EG66" s="835"/>
      <c r="EH66" s="835"/>
      <c r="EI66" s="835"/>
      <c r="EJ66" s="835"/>
      <c r="EK66" s="835"/>
      <c r="EL66" s="835"/>
      <c r="EM66" s="835"/>
      <c r="EN66" s="835"/>
      <c r="EO66" s="835"/>
      <c r="EP66" s="835"/>
      <c r="EQ66" s="835"/>
      <c r="ER66" s="835"/>
      <c r="ES66" s="835"/>
      <c r="ET66" s="835"/>
      <c r="EU66" s="835"/>
      <c r="EV66" s="835"/>
      <c r="EW66" s="804" t="s">
        <v>15</v>
      </c>
      <c r="EX66" s="804"/>
      <c r="EY66" s="804"/>
      <c r="EZ66" s="804"/>
      <c r="FA66" s="36"/>
      <c r="FB66" s="36"/>
      <c r="FC66" s="57"/>
      <c r="FD66" s="57"/>
      <c r="FE66" s="836" t="s">
        <v>14</v>
      </c>
      <c r="FF66" s="836"/>
      <c r="FG66" s="836"/>
      <c r="FH66" s="836"/>
      <c r="FI66" s="836"/>
      <c r="FJ66" s="836"/>
      <c r="FK66" s="836"/>
      <c r="FL66" s="836"/>
      <c r="FM66" s="835" t="str">
        <f>IF(ワークシート!F49,"有","")</f>
        <v/>
      </c>
      <c r="FN66" s="835"/>
      <c r="FO66" s="835"/>
      <c r="FP66" s="835"/>
      <c r="FQ66" s="835"/>
      <c r="FR66" s="835"/>
      <c r="FS66" s="835"/>
      <c r="FT66" s="835"/>
      <c r="FU66" s="835"/>
      <c r="FV66" s="835"/>
      <c r="FW66" s="835"/>
      <c r="FX66" s="835"/>
      <c r="FY66" s="835"/>
      <c r="FZ66" s="835"/>
      <c r="GA66" s="835"/>
      <c r="GB66" s="835"/>
      <c r="GC66" s="835"/>
      <c r="GD66" s="835"/>
      <c r="GE66" s="835"/>
      <c r="GF66" s="835"/>
      <c r="GG66" s="804" t="s">
        <v>15</v>
      </c>
      <c r="GH66" s="804"/>
      <c r="GI66" s="804"/>
      <c r="GJ66" s="804"/>
      <c r="GK66" s="58"/>
      <c r="GL66" s="58"/>
      <c r="GM66" s="58"/>
      <c r="GN66" s="781"/>
      <c r="GO66" s="781"/>
      <c r="GP66" s="781"/>
      <c r="GQ66" s="781"/>
      <c r="GR66" s="781"/>
      <c r="GS66" s="781"/>
      <c r="GT66" s="781"/>
      <c r="GU66" s="781"/>
      <c r="GV66" s="59"/>
      <c r="GW66" s="9"/>
      <c r="GX66" s="9"/>
      <c r="GY66" s="9"/>
      <c r="GZ66" s="9"/>
      <c r="HA66" s="9"/>
      <c r="HB66" s="9"/>
      <c r="HC66" s="9"/>
      <c r="HD66" s="9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8"/>
      <c r="IG66" s="8"/>
      <c r="IH66" s="8"/>
      <c r="II66" s="8"/>
      <c r="IJ66" s="8"/>
      <c r="IK66" s="8"/>
      <c r="IL66" s="8"/>
      <c r="IR66" s="4"/>
      <c r="IS66" s="4"/>
      <c r="IT66" s="4"/>
      <c r="IU66" s="4"/>
      <c r="IV66" s="4"/>
      <c r="IW66" s="4"/>
      <c r="IX66" s="4"/>
      <c r="IY66" s="4"/>
      <c r="IZ66" s="4"/>
      <c r="JA66" s="4"/>
    </row>
    <row r="67" spans="1:261" ht="3" customHeight="1">
      <c r="A67" s="36"/>
      <c r="B67" s="781"/>
      <c r="C67" s="781"/>
      <c r="D67" s="781"/>
      <c r="E67" s="781"/>
      <c r="F67" s="781"/>
      <c r="G67" s="781"/>
      <c r="H67" s="781"/>
      <c r="I67" s="781"/>
      <c r="J67" s="46"/>
      <c r="K67" s="46"/>
      <c r="L67" s="46"/>
      <c r="M67" s="46"/>
      <c r="N67" s="46"/>
      <c r="O67" s="46"/>
      <c r="P67" s="46"/>
      <c r="Q67" s="47"/>
      <c r="R67" s="47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836"/>
      <c r="CL67" s="836"/>
      <c r="CM67" s="836"/>
      <c r="CN67" s="836"/>
      <c r="CO67" s="836"/>
      <c r="CP67" s="836"/>
      <c r="CQ67" s="836"/>
      <c r="CR67" s="836"/>
      <c r="CS67" s="835"/>
      <c r="CT67" s="835"/>
      <c r="CU67" s="835"/>
      <c r="CV67" s="835"/>
      <c r="CW67" s="835"/>
      <c r="CX67" s="835"/>
      <c r="CY67" s="835"/>
      <c r="CZ67" s="835"/>
      <c r="DA67" s="835"/>
      <c r="DB67" s="835"/>
      <c r="DC67" s="835"/>
      <c r="DD67" s="835"/>
      <c r="DE67" s="835"/>
      <c r="DF67" s="835"/>
      <c r="DG67" s="835"/>
      <c r="DH67" s="835"/>
      <c r="DI67" s="835"/>
      <c r="DJ67" s="835"/>
      <c r="DK67" s="835"/>
      <c r="DL67" s="835"/>
      <c r="DM67" s="804"/>
      <c r="DN67" s="804"/>
      <c r="DO67" s="804"/>
      <c r="DP67" s="804"/>
      <c r="DQ67" s="36"/>
      <c r="DR67" s="36"/>
      <c r="DS67" s="36"/>
      <c r="DT67" s="57"/>
      <c r="DU67" s="836"/>
      <c r="DV67" s="836"/>
      <c r="DW67" s="836"/>
      <c r="DX67" s="836"/>
      <c r="DY67" s="836"/>
      <c r="DZ67" s="836"/>
      <c r="EA67" s="836"/>
      <c r="EB67" s="836"/>
      <c r="EC67" s="835"/>
      <c r="ED67" s="835"/>
      <c r="EE67" s="835"/>
      <c r="EF67" s="835"/>
      <c r="EG67" s="835"/>
      <c r="EH67" s="835"/>
      <c r="EI67" s="835"/>
      <c r="EJ67" s="835"/>
      <c r="EK67" s="835"/>
      <c r="EL67" s="835"/>
      <c r="EM67" s="835"/>
      <c r="EN67" s="835"/>
      <c r="EO67" s="835"/>
      <c r="EP67" s="835"/>
      <c r="EQ67" s="835"/>
      <c r="ER67" s="835"/>
      <c r="ES67" s="835"/>
      <c r="ET67" s="835"/>
      <c r="EU67" s="835"/>
      <c r="EV67" s="835"/>
      <c r="EW67" s="804"/>
      <c r="EX67" s="804"/>
      <c r="EY67" s="804"/>
      <c r="EZ67" s="804"/>
      <c r="FA67" s="36"/>
      <c r="FB67" s="36"/>
      <c r="FC67" s="57"/>
      <c r="FD67" s="57"/>
      <c r="FE67" s="836"/>
      <c r="FF67" s="836"/>
      <c r="FG67" s="836"/>
      <c r="FH67" s="836"/>
      <c r="FI67" s="836"/>
      <c r="FJ67" s="836"/>
      <c r="FK67" s="836"/>
      <c r="FL67" s="836"/>
      <c r="FM67" s="835"/>
      <c r="FN67" s="835"/>
      <c r="FO67" s="835"/>
      <c r="FP67" s="835"/>
      <c r="FQ67" s="835"/>
      <c r="FR67" s="835"/>
      <c r="FS67" s="835"/>
      <c r="FT67" s="835"/>
      <c r="FU67" s="835"/>
      <c r="FV67" s="835"/>
      <c r="FW67" s="835"/>
      <c r="FX67" s="835"/>
      <c r="FY67" s="835"/>
      <c r="FZ67" s="835"/>
      <c r="GA67" s="835"/>
      <c r="GB67" s="835"/>
      <c r="GC67" s="835"/>
      <c r="GD67" s="835"/>
      <c r="GE67" s="835"/>
      <c r="GF67" s="835"/>
      <c r="GG67" s="804"/>
      <c r="GH67" s="804"/>
      <c r="GI67" s="804"/>
      <c r="GJ67" s="804"/>
      <c r="GK67" s="58"/>
      <c r="GL67" s="58"/>
      <c r="GM67" s="58"/>
      <c r="GN67" s="781"/>
      <c r="GO67" s="781"/>
      <c r="GP67" s="781"/>
      <c r="GQ67" s="781"/>
      <c r="GR67" s="781"/>
      <c r="GS67" s="781"/>
      <c r="GT67" s="781"/>
      <c r="GU67" s="781"/>
      <c r="GV67" s="59"/>
      <c r="GW67" s="9"/>
      <c r="GX67" s="9"/>
      <c r="GY67" s="9"/>
      <c r="GZ67" s="9"/>
      <c r="HA67" s="9"/>
      <c r="HB67" s="9"/>
      <c r="HC67" s="9"/>
      <c r="HD67" s="9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8"/>
      <c r="IG67" s="8"/>
      <c r="IH67" s="8"/>
      <c r="II67" s="8"/>
      <c r="IJ67" s="8"/>
      <c r="IK67" s="8"/>
      <c r="IL67" s="8"/>
      <c r="IR67" s="4"/>
      <c r="IS67" s="4"/>
      <c r="IT67" s="4"/>
      <c r="IU67" s="4"/>
      <c r="IV67" s="4"/>
      <c r="IW67" s="4"/>
      <c r="IX67" s="4"/>
      <c r="IY67" s="4"/>
      <c r="IZ67" s="4"/>
      <c r="JA67" s="4"/>
    </row>
    <row r="68" spans="1:261" ht="3" customHeight="1">
      <c r="A68" s="36"/>
      <c r="B68" s="781"/>
      <c r="C68" s="781"/>
      <c r="D68" s="781"/>
      <c r="E68" s="781"/>
      <c r="F68" s="781"/>
      <c r="G68" s="781"/>
      <c r="H68" s="781"/>
      <c r="I68" s="781"/>
      <c r="J68" s="46"/>
      <c r="K68" s="46"/>
      <c r="L68" s="46"/>
      <c r="M68" s="46"/>
      <c r="N68" s="46"/>
      <c r="O68" s="46"/>
      <c r="P68" s="46"/>
      <c r="Q68" s="47"/>
      <c r="R68" s="47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836"/>
      <c r="CL68" s="836"/>
      <c r="CM68" s="836"/>
      <c r="CN68" s="836"/>
      <c r="CO68" s="836"/>
      <c r="CP68" s="836"/>
      <c r="CQ68" s="836"/>
      <c r="CR68" s="836"/>
      <c r="CS68" s="835"/>
      <c r="CT68" s="835"/>
      <c r="CU68" s="835"/>
      <c r="CV68" s="835"/>
      <c r="CW68" s="835"/>
      <c r="CX68" s="835"/>
      <c r="CY68" s="835"/>
      <c r="CZ68" s="835"/>
      <c r="DA68" s="835"/>
      <c r="DB68" s="835"/>
      <c r="DC68" s="835"/>
      <c r="DD68" s="835"/>
      <c r="DE68" s="835"/>
      <c r="DF68" s="835"/>
      <c r="DG68" s="835"/>
      <c r="DH68" s="835"/>
      <c r="DI68" s="835"/>
      <c r="DJ68" s="835"/>
      <c r="DK68" s="835"/>
      <c r="DL68" s="835"/>
      <c r="DM68" s="804"/>
      <c r="DN68" s="804"/>
      <c r="DO68" s="804"/>
      <c r="DP68" s="804"/>
      <c r="DQ68" s="36"/>
      <c r="DR68" s="36"/>
      <c r="DS68" s="36"/>
      <c r="DT68" s="57"/>
      <c r="DU68" s="836"/>
      <c r="DV68" s="836"/>
      <c r="DW68" s="836"/>
      <c r="DX68" s="836"/>
      <c r="DY68" s="836"/>
      <c r="DZ68" s="836"/>
      <c r="EA68" s="836"/>
      <c r="EB68" s="836"/>
      <c r="EC68" s="835"/>
      <c r="ED68" s="835"/>
      <c r="EE68" s="835"/>
      <c r="EF68" s="835"/>
      <c r="EG68" s="835"/>
      <c r="EH68" s="835"/>
      <c r="EI68" s="835"/>
      <c r="EJ68" s="835"/>
      <c r="EK68" s="835"/>
      <c r="EL68" s="835"/>
      <c r="EM68" s="835"/>
      <c r="EN68" s="835"/>
      <c r="EO68" s="835"/>
      <c r="EP68" s="835"/>
      <c r="EQ68" s="835"/>
      <c r="ER68" s="835"/>
      <c r="ES68" s="835"/>
      <c r="ET68" s="835"/>
      <c r="EU68" s="835"/>
      <c r="EV68" s="835"/>
      <c r="EW68" s="804"/>
      <c r="EX68" s="804"/>
      <c r="EY68" s="804"/>
      <c r="EZ68" s="804"/>
      <c r="FA68" s="36"/>
      <c r="FB68" s="36"/>
      <c r="FC68" s="57"/>
      <c r="FD68" s="57"/>
      <c r="FE68" s="836"/>
      <c r="FF68" s="836"/>
      <c r="FG68" s="836"/>
      <c r="FH68" s="836"/>
      <c r="FI68" s="836"/>
      <c r="FJ68" s="836"/>
      <c r="FK68" s="836"/>
      <c r="FL68" s="836"/>
      <c r="FM68" s="835"/>
      <c r="FN68" s="835"/>
      <c r="FO68" s="835"/>
      <c r="FP68" s="835"/>
      <c r="FQ68" s="835"/>
      <c r="FR68" s="835"/>
      <c r="FS68" s="835"/>
      <c r="FT68" s="835"/>
      <c r="FU68" s="835"/>
      <c r="FV68" s="835"/>
      <c r="FW68" s="835"/>
      <c r="FX68" s="835"/>
      <c r="FY68" s="835"/>
      <c r="FZ68" s="835"/>
      <c r="GA68" s="835"/>
      <c r="GB68" s="835"/>
      <c r="GC68" s="835"/>
      <c r="GD68" s="835"/>
      <c r="GE68" s="835"/>
      <c r="GF68" s="835"/>
      <c r="GG68" s="804"/>
      <c r="GH68" s="804"/>
      <c r="GI68" s="804"/>
      <c r="GJ68" s="804"/>
      <c r="GK68" s="58"/>
      <c r="GL68" s="58"/>
      <c r="GM68" s="58"/>
      <c r="GN68" s="781"/>
      <c r="GO68" s="781"/>
      <c r="GP68" s="781"/>
      <c r="GQ68" s="781"/>
      <c r="GR68" s="781"/>
      <c r="GS68" s="781"/>
      <c r="GT68" s="781"/>
      <c r="GU68" s="781"/>
      <c r="GV68" s="59"/>
      <c r="GW68" s="9"/>
      <c r="GX68" s="9"/>
      <c r="GY68" s="9"/>
      <c r="GZ68" s="9"/>
      <c r="HA68" s="9"/>
      <c r="HB68" s="9"/>
      <c r="HC68" s="9"/>
      <c r="HD68" s="9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8"/>
      <c r="IG68" s="8"/>
      <c r="IH68" s="8"/>
      <c r="II68" s="8"/>
      <c r="IJ68" s="8"/>
      <c r="IK68" s="8"/>
      <c r="IL68" s="8"/>
      <c r="IR68" s="4"/>
      <c r="IS68" s="4"/>
      <c r="IT68" s="4"/>
      <c r="IU68" s="4"/>
      <c r="IV68" s="4"/>
      <c r="IW68" s="4"/>
      <c r="IX68" s="4"/>
      <c r="IY68" s="4"/>
      <c r="IZ68" s="4"/>
      <c r="JA68" s="4"/>
    </row>
    <row r="69" spans="1:261" ht="3" customHeight="1">
      <c r="A69" s="36"/>
      <c r="B69" s="781"/>
      <c r="C69" s="781"/>
      <c r="D69" s="781"/>
      <c r="E69" s="781"/>
      <c r="F69" s="781"/>
      <c r="G69" s="781"/>
      <c r="H69" s="781"/>
      <c r="I69" s="781"/>
      <c r="J69" s="46"/>
      <c r="K69" s="46"/>
      <c r="L69" s="46"/>
      <c r="M69" s="46"/>
      <c r="N69" s="46"/>
      <c r="O69" s="46"/>
      <c r="P69" s="46"/>
      <c r="Q69" s="47"/>
      <c r="R69" s="47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836"/>
      <c r="CL69" s="836"/>
      <c r="CM69" s="836"/>
      <c r="CN69" s="836"/>
      <c r="CO69" s="836"/>
      <c r="CP69" s="836"/>
      <c r="CQ69" s="836"/>
      <c r="CR69" s="836"/>
      <c r="CS69" s="835"/>
      <c r="CT69" s="835"/>
      <c r="CU69" s="835"/>
      <c r="CV69" s="835"/>
      <c r="CW69" s="835"/>
      <c r="CX69" s="835"/>
      <c r="CY69" s="835"/>
      <c r="CZ69" s="835"/>
      <c r="DA69" s="835"/>
      <c r="DB69" s="835"/>
      <c r="DC69" s="835"/>
      <c r="DD69" s="835"/>
      <c r="DE69" s="835"/>
      <c r="DF69" s="835"/>
      <c r="DG69" s="835"/>
      <c r="DH69" s="835"/>
      <c r="DI69" s="835"/>
      <c r="DJ69" s="835"/>
      <c r="DK69" s="835"/>
      <c r="DL69" s="835"/>
      <c r="DM69" s="804"/>
      <c r="DN69" s="804"/>
      <c r="DO69" s="804"/>
      <c r="DP69" s="804"/>
      <c r="DQ69" s="36"/>
      <c r="DR69" s="36"/>
      <c r="DS69" s="36"/>
      <c r="DT69" s="57"/>
      <c r="DU69" s="836"/>
      <c r="DV69" s="836"/>
      <c r="DW69" s="836"/>
      <c r="DX69" s="836"/>
      <c r="DY69" s="836"/>
      <c r="DZ69" s="836"/>
      <c r="EA69" s="836"/>
      <c r="EB69" s="836"/>
      <c r="EC69" s="835"/>
      <c r="ED69" s="835"/>
      <c r="EE69" s="835"/>
      <c r="EF69" s="835"/>
      <c r="EG69" s="835"/>
      <c r="EH69" s="835"/>
      <c r="EI69" s="835"/>
      <c r="EJ69" s="835"/>
      <c r="EK69" s="835"/>
      <c r="EL69" s="835"/>
      <c r="EM69" s="835"/>
      <c r="EN69" s="835"/>
      <c r="EO69" s="835"/>
      <c r="EP69" s="835"/>
      <c r="EQ69" s="835"/>
      <c r="ER69" s="835"/>
      <c r="ES69" s="835"/>
      <c r="ET69" s="835"/>
      <c r="EU69" s="835"/>
      <c r="EV69" s="835"/>
      <c r="EW69" s="804"/>
      <c r="EX69" s="804"/>
      <c r="EY69" s="804"/>
      <c r="EZ69" s="804"/>
      <c r="FA69" s="36"/>
      <c r="FB69" s="36"/>
      <c r="FC69" s="57"/>
      <c r="FD69" s="57"/>
      <c r="FE69" s="836"/>
      <c r="FF69" s="836"/>
      <c r="FG69" s="836"/>
      <c r="FH69" s="836"/>
      <c r="FI69" s="836"/>
      <c r="FJ69" s="836"/>
      <c r="FK69" s="836"/>
      <c r="FL69" s="836"/>
      <c r="FM69" s="835"/>
      <c r="FN69" s="835"/>
      <c r="FO69" s="835"/>
      <c r="FP69" s="835"/>
      <c r="FQ69" s="835"/>
      <c r="FR69" s="835"/>
      <c r="FS69" s="835"/>
      <c r="FT69" s="835"/>
      <c r="FU69" s="835"/>
      <c r="FV69" s="835"/>
      <c r="FW69" s="835"/>
      <c r="FX69" s="835"/>
      <c r="FY69" s="835"/>
      <c r="FZ69" s="835"/>
      <c r="GA69" s="835"/>
      <c r="GB69" s="835"/>
      <c r="GC69" s="835"/>
      <c r="GD69" s="835"/>
      <c r="GE69" s="835"/>
      <c r="GF69" s="835"/>
      <c r="GG69" s="804"/>
      <c r="GH69" s="804"/>
      <c r="GI69" s="804"/>
      <c r="GJ69" s="804"/>
      <c r="GK69" s="58"/>
      <c r="GL69" s="58"/>
      <c r="GM69" s="58"/>
      <c r="GN69" s="781"/>
      <c r="GO69" s="781"/>
      <c r="GP69" s="781"/>
      <c r="GQ69" s="781"/>
      <c r="GR69" s="781"/>
      <c r="GS69" s="781"/>
      <c r="GT69" s="781"/>
      <c r="GU69" s="781"/>
      <c r="GV69" s="59"/>
      <c r="GW69" s="9"/>
      <c r="GX69" s="9"/>
      <c r="GY69" s="9"/>
      <c r="GZ69" s="9"/>
      <c r="HA69" s="9"/>
      <c r="HB69" s="9"/>
      <c r="HC69" s="9"/>
      <c r="HD69" s="9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8"/>
      <c r="IG69" s="8"/>
      <c r="IH69" s="8"/>
      <c r="II69" s="8"/>
      <c r="IJ69" s="8"/>
      <c r="IK69" s="8"/>
      <c r="IL69" s="8"/>
      <c r="IR69" s="4"/>
      <c r="IS69" s="4"/>
      <c r="IT69" s="4"/>
      <c r="IU69" s="4"/>
      <c r="IV69" s="4"/>
      <c r="IW69" s="4"/>
      <c r="IX69" s="4"/>
      <c r="IY69" s="4"/>
      <c r="IZ69" s="4"/>
      <c r="JA69" s="4"/>
    </row>
    <row r="70" spans="1:261" ht="3" customHeight="1">
      <c r="A70" s="36"/>
      <c r="B70" s="781"/>
      <c r="C70" s="781"/>
      <c r="D70" s="781"/>
      <c r="E70" s="781"/>
      <c r="F70" s="781"/>
      <c r="G70" s="781"/>
      <c r="H70" s="781"/>
      <c r="I70" s="781"/>
      <c r="J70" s="46"/>
      <c r="K70" s="46"/>
      <c r="L70" s="46"/>
      <c r="M70" s="46"/>
      <c r="N70" s="46"/>
      <c r="O70" s="46"/>
      <c r="P70" s="46"/>
      <c r="Q70" s="47"/>
      <c r="R70" s="47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836"/>
      <c r="CL70" s="836"/>
      <c r="CM70" s="836"/>
      <c r="CN70" s="836"/>
      <c r="CO70" s="836"/>
      <c r="CP70" s="836"/>
      <c r="CQ70" s="836"/>
      <c r="CR70" s="836"/>
      <c r="CS70" s="835"/>
      <c r="CT70" s="835"/>
      <c r="CU70" s="835"/>
      <c r="CV70" s="835"/>
      <c r="CW70" s="835"/>
      <c r="CX70" s="835"/>
      <c r="CY70" s="835"/>
      <c r="CZ70" s="835"/>
      <c r="DA70" s="835"/>
      <c r="DB70" s="835"/>
      <c r="DC70" s="835"/>
      <c r="DD70" s="835"/>
      <c r="DE70" s="835"/>
      <c r="DF70" s="835"/>
      <c r="DG70" s="835"/>
      <c r="DH70" s="835"/>
      <c r="DI70" s="835"/>
      <c r="DJ70" s="835"/>
      <c r="DK70" s="835"/>
      <c r="DL70" s="835"/>
      <c r="DM70" s="804"/>
      <c r="DN70" s="804"/>
      <c r="DO70" s="804"/>
      <c r="DP70" s="804"/>
      <c r="DQ70" s="36"/>
      <c r="DR70" s="36"/>
      <c r="DS70" s="36"/>
      <c r="DT70" s="57"/>
      <c r="DU70" s="836"/>
      <c r="DV70" s="836"/>
      <c r="DW70" s="836"/>
      <c r="DX70" s="836"/>
      <c r="DY70" s="836"/>
      <c r="DZ70" s="836"/>
      <c r="EA70" s="836"/>
      <c r="EB70" s="836"/>
      <c r="EC70" s="835"/>
      <c r="ED70" s="835"/>
      <c r="EE70" s="835"/>
      <c r="EF70" s="835"/>
      <c r="EG70" s="835"/>
      <c r="EH70" s="835"/>
      <c r="EI70" s="835"/>
      <c r="EJ70" s="835"/>
      <c r="EK70" s="835"/>
      <c r="EL70" s="835"/>
      <c r="EM70" s="835"/>
      <c r="EN70" s="835"/>
      <c r="EO70" s="835"/>
      <c r="EP70" s="835"/>
      <c r="EQ70" s="835"/>
      <c r="ER70" s="835"/>
      <c r="ES70" s="835"/>
      <c r="ET70" s="835"/>
      <c r="EU70" s="835"/>
      <c r="EV70" s="835"/>
      <c r="EW70" s="804"/>
      <c r="EX70" s="804"/>
      <c r="EY70" s="804"/>
      <c r="EZ70" s="804"/>
      <c r="FA70" s="36"/>
      <c r="FB70" s="36"/>
      <c r="FC70" s="57"/>
      <c r="FD70" s="57"/>
      <c r="FE70" s="836"/>
      <c r="FF70" s="836"/>
      <c r="FG70" s="836"/>
      <c r="FH70" s="836"/>
      <c r="FI70" s="836"/>
      <c r="FJ70" s="836"/>
      <c r="FK70" s="836"/>
      <c r="FL70" s="836"/>
      <c r="FM70" s="835"/>
      <c r="FN70" s="835"/>
      <c r="FO70" s="835"/>
      <c r="FP70" s="835"/>
      <c r="FQ70" s="835"/>
      <c r="FR70" s="835"/>
      <c r="FS70" s="835"/>
      <c r="FT70" s="835"/>
      <c r="FU70" s="835"/>
      <c r="FV70" s="835"/>
      <c r="FW70" s="835"/>
      <c r="FX70" s="835"/>
      <c r="FY70" s="835"/>
      <c r="FZ70" s="835"/>
      <c r="GA70" s="835"/>
      <c r="GB70" s="835"/>
      <c r="GC70" s="835"/>
      <c r="GD70" s="835"/>
      <c r="GE70" s="835"/>
      <c r="GF70" s="835"/>
      <c r="GG70" s="804"/>
      <c r="GH70" s="804"/>
      <c r="GI70" s="804"/>
      <c r="GJ70" s="804"/>
      <c r="GK70" s="58"/>
      <c r="GL70" s="58"/>
      <c r="GM70" s="58"/>
      <c r="GN70" s="781"/>
      <c r="GO70" s="781"/>
      <c r="GP70" s="781"/>
      <c r="GQ70" s="781"/>
      <c r="GR70" s="781"/>
      <c r="GS70" s="781"/>
      <c r="GT70" s="781"/>
      <c r="GU70" s="781"/>
      <c r="GV70" s="59"/>
      <c r="GW70" s="9"/>
      <c r="GX70" s="9"/>
      <c r="GY70" s="9"/>
      <c r="GZ70" s="9"/>
      <c r="HA70" s="9"/>
      <c r="HB70" s="9"/>
      <c r="HC70" s="9"/>
      <c r="HD70" s="9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8"/>
      <c r="IG70" s="8"/>
      <c r="IH70" s="8"/>
      <c r="II70" s="8"/>
      <c r="IJ70" s="8"/>
      <c r="IK70" s="8"/>
      <c r="IL70" s="8"/>
      <c r="IR70" s="4"/>
      <c r="IS70" s="4"/>
      <c r="IT70" s="4"/>
      <c r="IU70" s="4"/>
      <c r="IV70" s="4"/>
      <c r="IW70" s="4"/>
      <c r="IX70" s="4"/>
      <c r="IY70" s="4"/>
      <c r="IZ70" s="4"/>
      <c r="JA70" s="4"/>
    </row>
    <row r="71" spans="1:261" ht="3" customHeight="1">
      <c r="A71" s="36"/>
      <c r="B71" s="781"/>
      <c r="C71" s="781"/>
      <c r="D71" s="781"/>
      <c r="E71" s="781"/>
      <c r="F71" s="781"/>
      <c r="G71" s="781"/>
      <c r="H71" s="781"/>
      <c r="I71" s="781"/>
      <c r="J71" s="46"/>
      <c r="K71" s="46"/>
      <c r="L71" s="46"/>
      <c r="M71" s="46"/>
      <c r="N71" s="46"/>
      <c r="O71" s="46"/>
      <c r="P71" s="46"/>
      <c r="Q71" s="47"/>
      <c r="R71" s="47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781"/>
      <c r="GO71" s="781"/>
      <c r="GP71" s="781"/>
      <c r="GQ71" s="781"/>
      <c r="GR71" s="781"/>
      <c r="GS71" s="781"/>
      <c r="GT71" s="781"/>
      <c r="GU71" s="781"/>
      <c r="GV71" s="36"/>
      <c r="IR71" s="4"/>
      <c r="IS71" s="4"/>
      <c r="IT71" s="4"/>
      <c r="IU71" s="4"/>
      <c r="IV71" s="4"/>
      <c r="IW71" s="4"/>
      <c r="IX71" s="4"/>
      <c r="IY71" s="4"/>
      <c r="IZ71" s="4"/>
      <c r="JA71" s="4"/>
    </row>
    <row r="72" spans="1:261" ht="3" customHeight="1">
      <c r="A72" s="36"/>
      <c r="B72" s="781"/>
      <c r="C72" s="781"/>
      <c r="D72" s="781"/>
      <c r="E72" s="781"/>
      <c r="F72" s="781"/>
      <c r="G72" s="781"/>
      <c r="H72" s="781"/>
      <c r="I72" s="781"/>
      <c r="J72" s="46"/>
      <c r="K72" s="46"/>
      <c r="L72" s="46"/>
      <c r="M72" s="46"/>
      <c r="N72" s="46"/>
      <c r="O72" s="46"/>
      <c r="P72" s="46"/>
      <c r="Q72" s="47"/>
      <c r="R72" s="47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55"/>
      <c r="AT72" s="55"/>
      <c r="AU72" s="55"/>
      <c r="AV72" s="55"/>
      <c r="AW72" s="55"/>
      <c r="AX72" s="55"/>
      <c r="AY72" s="55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781"/>
      <c r="GO72" s="781"/>
      <c r="GP72" s="781"/>
      <c r="GQ72" s="781"/>
      <c r="GR72" s="781"/>
      <c r="GS72" s="781"/>
      <c r="GT72" s="781"/>
      <c r="GU72" s="781"/>
      <c r="GV72" s="36"/>
      <c r="IR72" s="4"/>
      <c r="IS72" s="4"/>
      <c r="IT72" s="4"/>
      <c r="IU72" s="4"/>
      <c r="IV72" s="4"/>
      <c r="IW72" s="4"/>
      <c r="IX72" s="4"/>
      <c r="IY72" s="4"/>
      <c r="IZ72" s="4"/>
      <c r="JA72" s="4"/>
    </row>
    <row r="73" spans="1:261" ht="3" customHeight="1">
      <c r="A73" s="36"/>
      <c r="B73" s="781"/>
      <c r="C73" s="781"/>
      <c r="D73" s="781"/>
      <c r="E73" s="781"/>
      <c r="F73" s="781"/>
      <c r="G73" s="781"/>
      <c r="H73" s="781"/>
      <c r="I73" s="781"/>
      <c r="J73" s="46"/>
      <c r="K73" s="46"/>
      <c r="L73" s="46"/>
      <c r="M73" s="46"/>
      <c r="N73" s="46"/>
      <c r="O73" s="46"/>
      <c r="P73" s="46"/>
      <c r="Q73" s="47"/>
      <c r="R73" s="47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55"/>
      <c r="AT73" s="55"/>
      <c r="AU73" s="55"/>
      <c r="AV73" s="55"/>
      <c r="AW73" s="55"/>
      <c r="AX73" s="55"/>
      <c r="AY73" s="55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781"/>
      <c r="GO73" s="781"/>
      <c r="GP73" s="781"/>
      <c r="GQ73" s="781"/>
      <c r="GR73" s="781"/>
      <c r="GS73" s="781"/>
      <c r="GT73" s="781"/>
      <c r="GU73" s="781"/>
      <c r="GV73" s="36"/>
      <c r="IR73" s="4"/>
      <c r="IS73" s="4"/>
      <c r="IT73" s="4"/>
      <c r="IU73" s="4"/>
      <c r="IV73" s="4"/>
      <c r="IW73" s="4"/>
      <c r="IX73" s="4"/>
      <c r="IY73" s="4"/>
      <c r="IZ73" s="4"/>
      <c r="JA73" s="4"/>
    </row>
    <row r="74" spans="1:261" ht="3" customHeight="1">
      <c r="A74" s="36"/>
      <c r="B74" s="781"/>
      <c r="C74" s="781"/>
      <c r="D74" s="781"/>
      <c r="E74" s="781"/>
      <c r="F74" s="781"/>
      <c r="G74" s="781"/>
      <c r="H74" s="781"/>
      <c r="I74" s="781"/>
      <c r="J74" s="46"/>
      <c r="K74" s="46"/>
      <c r="L74" s="46"/>
      <c r="M74" s="46"/>
      <c r="N74" s="46"/>
      <c r="O74" s="46"/>
      <c r="P74" s="46"/>
      <c r="Q74" s="47"/>
      <c r="R74" s="47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55"/>
      <c r="AT74" s="55"/>
      <c r="AU74" s="55"/>
      <c r="AV74" s="55"/>
      <c r="AW74" s="55"/>
      <c r="AX74" s="55"/>
      <c r="AY74" s="55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781"/>
      <c r="GO74" s="781"/>
      <c r="GP74" s="781"/>
      <c r="GQ74" s="781"/>
      <c r="GR74" s="781"/>
      <c r="GS74" s="781"/>
      <c r="GT74" s="781"/>
      <c r="GU74" s="781"/>
      <c r="GV74" s="36"/>
      <c r="IR74" s="4"/>
      <c r="IS74" s="4"/>
      <c r="IT74" s="4"/>
      <c r="IU74" s="4"/>
      <c r="IV74" s="4"/>
      <c r="IW74" s="4"/>
      <c r="IX74" s="4"/>
      <c r="IY74" s="4"/>
      <c r="IZ74" s="4"/>
      <c r="JA74" s="4"/>
    </row>
    <row r="75" spans="1:261" ht="3" customHeight="1">
      <c r="A75" s="36"/>
      <c r="B75" s="781"/>
      <c r="C75" s="781"/>
      <c r="D75" s="781"/>
      <c r="E75" s="781"/>
      <c r="F75" s="781"/>
      <c r="G75" s="781"/>
      <c r="H75" s="781"/>
      <c r="I75" s="781"/>
      <c r="J75" s="46"/>
      <c r="K75" s="46"/>
      <c r="L75" s="46"/>
      <c r="M75" s="46"/>
      <c r="N75" s="46"/>
      <c r="O75" s="46"/>
      <c r="P75" s="46"/>
      <c r="Q75" s="47"/>
      <c r="R75" s="47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55"/>
      <c r="AT75" s="55"/>
      <c r="AU75" s="55"/>
      <c r="AV75" s="55"/>
      <c r="AW75" s="55"/>
      <c r="AX75" s="55"/>
      <c r="AY75" s="55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781"/>
      <c r="GO75" s="781"/>
      <c r="GP75" s="781"/>
      <c r="GQ75" s="781"/>
      <c r="GR75" s="781"/>
      <c r="GS75" s="781"/>
      <c r="GT75" s="781"/>
      <c r="GU75" s="781"/>
      <c r="GV75" s="36"/>
      <c r="IR75" s="4"/>
      <c r="IS75" s="4"/>
      <c r="IT75" s="4"/>
      <c r="IU75" s="4"/>
      <c r="IV75" s="4"/>
      <c r="IW75" s="4"/>
      <c r="IX75" s="4"/>
      <c r="IY75" s="4"/>
      <c r="IZ75" s="4"/>
      <c r="JA75" s="4"/>
    </row>
    <row r="76" spans="1:261" ht="3" customHeight="1">
      <c r="A76" s="36"/>
      <c r="B76" s="781"/>
      <c r="C76" s="781"/>
      <c r="D76" s="781"/>
      <c r="E76" s="781"/>
      <c r="F76" s="781"/>
      <c r="G76" s="781"/>
      <c r="H76" s="781"/>
      <c r="I76" s="781"/>
      <c r="J76" s="46"/>
      <c r="K76" s="46"/>
      <c r="L76" s="46"/>
      <c r="M76" s="46"/>
      <c r="N76" s="46"/>
      <c r="O76" s="46"/>
      <c r="P76" s="46"/>
      <c r="Q76" s="47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781"/>
      <c r="GO76" s="781"/>
      <c r="GP76" s="781"/>
      <c r="GQ76" s="781"/>
      <c r="GR76" s="781"/>
      <c r="GS76" s="781"/>
      <c r="GT76" s="781"/>
      <c r="GU76" s="781"/>
      <c r="GV76" s="36"/>
      <c r="IR76" s="4"/>
      <c r="IS76" s="4"/>
      <c r="IT76" s="4"/>
      <c r="IU76" s="4"/>
      <c r="IV76" s="4"/>
      <c r="IW76" s="4"/>
      <c r="IX76" s="4"/>
      <c r="IY76" s="4"/>
      <c r="IZ76" s="4"/>
      <c r="JA76" s="4"/>
    </row>
    <row r="77" spans="1:261" ht="3" customHeight="1">
      <c r="A77" s="36"/>
      <c r="B77" s="781"/>
      <c r="C77" s="781"/>
      <c r="D77" s="781"/>
      <c r="E77" s="781"/>
      <c r="F77" s="781"/>
      <c r="G77" s="781"/>
      <c r="H77" s="781"/>
      <c r="I77" s="781"/>
      <c r="J77" s="46"/>
      <c r="K77" s="46"/>
      <c r="L77" s="46"/>
      <c r="M77" s="46"/>
      <c r="N77" s="46"/>
      <c r="O77" s="46"/>
      <c r="P77" s="46"/>
      <c r="Q77" s="47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781"/>
      <c r="GO77" s="781"/>
      <c r="GP77" s="781"/>
      <c r="GQ77" s="781"/>
      <c r="GR77" s="781"/>
      <c r="GS77" s="781"/>
      <c r="GT77" s="781"/>
      <c r="GU77" s="781"/>
      <c r="GV77" s="36"/>
      <c r="IR77" s="4"/>
      <c r="IS77" s="4"/>
      <c r="IT77" s="4"/>
      <c r="IU77" s="4"/>
      <c r="IV77" s="4"/>
      <c r="IW77" s="4"/>
      <c r="IX77" s="4"/>
      <c r="IY77" s="4"/>
      <c r="IZ77" s="4"/>
      <c r="JA77" s="4"/>
    </row>
    <row r="78" spans="1:261" ht="3" customHeight="1">
      <c r="A78" s="36"/>
      <c r="B78" s="781"/>
      <c r="C78" s="781"/>
      <c r="D78" s="781"/>
      <c r="E78" s="781"/>
      <c r="F78" s="781"/>
      <c r="G78" s="781"/>
      <c r="H78" s="781"/>
      <c r="I78" s="781"/>
      <c r="J78" s="46"/>
      <c r="K78" s="46"/>
      <c r="L78" s="46"/>
      <c r="M78" s="836" t="s">
        <v>14</v>
      </c>
      <c r="N78" s="836"/>
      <c r="O78" s="836"/>
      <c r="P78" s="836"/>
      <c r="Q78" s="836"/>
      <c r="R78" s="836"/>
      <c r="S78" s="836"/>
      <c r="T78" s="836"/>
      <c r="U78" s="835" t="str">
        <f>IF(ワークシート!F44,"有","")</f>
        <v/>
      </c>
      <c r="V78" s="835"/>
      <c r="W78" s="835"/>
      <c r="X78" s="835"/>
      <c r="Y78" s="835"/>
      <c r="Z78" s="835"/>
      <c r="AA78" s="835"/>
      <c r="AB78" s="838" t="s">
        <v>16</v>
      </c>
      <c r="AC78" s="838"/>
      <c r="AD78" s="838"/>
      <c r="AE78" s="838"/>
      <c r="AF78" s="838"/>
      <c r="AG78" s="838"/>
      <c r="AH78" s="838"/>
      <c r="AI78" s="838"/>
      <c r="AJ78" s="835" t="str">
        <f>IF(ワークシート!F60,"有","")</f>
        <v/>
      </c>
      <c r="AK78" s="835"/>
      <c r="AL78" s="835"/>
      <c r="AM78" s="835"/>
      <c r="AN78" s="835"/>
      <c r="AO78" s="835"/>
      <c r="AP78" s="835"/>
      <c r="AQ78" s="804" t="s">
        <v>15</v>
      </c>
      <c r="AR78" s="804"/>
      <c r="AS78" s="804"/>
      <c r="AT78" s="804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781"/>
      <c r="GO78" s="781"/>
      <c r="GP78" s="781"/>
      <c r="GQ78" s="781"/>
      <c r="GR78" s="781"/>
      <c r="GS78" s="781"/>
      <c r="GT78" s="781"/>
      <c r="GU78" s="781"/>
      <c r="GV78" s="36"/>
      <c r="IR78" s="4"/>
      <c r="IS78" s="4"/>
      <c r="IT78" s="4"/>
      <c r="IU78" s="4"/>
      <c r="IV78" s="4"/>
      <c r="IW78" s="4"/>
      <c r="IX78" s="4"/>
      <c r="IY78" s="4"/>
      <c r="IZ78" s="4"/>
      <c r="JA78" s="4"/>
    </row>
    <row r="79" spans="1:261" ht="3" customHeight="1">
      <c r="A79" s="36"/>
      <c r="B79" s="781"/>
      <c r="C79" s="781"/>
      <c r="D79" s="781"/>
      <c r="E79" s="781"/>
      <c r="F79" s="781"/>
      <c r="G79" s="781"/>
      <c r="H79" s="781"/>
      <c r="I79" s="781"/>
      <c r="J79" s="46"/>
      <c r="K79" s="46"/>
      <c r="L79" s="46"/>
      <c r="M79" s="836"/>
      <c r="N79" s="836"/>
      <c r="O79" s="836"/>
      <c r="P79" s="836"/>
      <c r="Q79" s="836"/>
      <c r="R79" s="836"/>
      <c r="S79" s="836"/>
      <c r="T79" s="836"/>
      <c r="U79" s="835"/>
      <c r="V79" s="835"/>
      <c r="W79" s="835"/>
      <c r="X79" s="835"/>
      <c r="Y79" s="835"/>
      <c r="Z79" s="835"/>
      <c r="AA79" s="835"/>
      <c r="AB79" s="838"/>
      <c r="AC79" s="838"/>
      <c r="AD79" s="838"/>
      <c r="AE79" s="838"/>
      <c r="AF79" s="838"/>
      <c r="AG79" s="838"/>
      <c r="AH79" s="838"/>
      <c r="AI79" s="838"/>
      <c r="AJ79" s="835"/>
      <c r="AK79" s="835"/>
      <c r="AL79" s="835"/>
      <c r="AM79" s="835"/>
      <c r="AN79" s="835"/>
      <c r="AO79" s="835"/>
      <c r="AP79" s="835"/>
      <c r="AQ79" s="804"/>
      <c r="AR79" s="804"/>
      <c r="AS79" s="804"/>
      <c r="AT79" s="804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781"/>
      <c r="GO79" s="781"/>
      <c r="GP79" s="781"/>
      <c r="GQ79" s="781"/>
      <c r="GR79" s="781"/>
      <c r="GS79" s="781"/>
      <c r="GT79" s="781"/>
      <c r="GU79" s="781"/>
      <c r="GV79" s="36"/>
      <c r="IR79" s="4"/>
      <c r="IS79" s="4"/>
      <c r="IT79" s="4"/>
      <c r="IU79" s="4"/>
      <c r="IV79" s="4"/>
      <c r="IW79" s="4"/>
      <c r="IX79" s="4"/>
      <c r="IY79" s="4"/>
      <c r="IZ79" s="4"/>
      <c r="JA79" s="4"/>
    </row>
    <row r="80" spans="1:261" ht="3" customHeight="1">
      <c r="A80" s="36"/>
      <c r="B80" s="781"/>
      <c r="C80" s="781"/>
      <c r="D80" s="781"/>
      <c r="E80" s="781"/>
      <c r="F80" s="781"/>
      <c r="G80" s="781"/>
      <c r="H80" s="781"/>
      <c r="I80" s="781"/>
      <c r="J80" s="46"/>
      <c r="K80" s="46"/>
      <c r="L80" s="46"/>
      <c r="M80" s="836"/>
      <c r="N80" s="836"/>
      <c r="O80" s="836"/>
      <c r="P80" s="836"/>
      <c r="Q80" s="836"/>
      <c r="R80" s="836"/>
      <c r="S80" s="836"/>
      <c r="T80" s="836"/>
      <c r="U80" s="835"/>
      <c r="V80" s="835"/>
      <c r="W80" s="835"/>
      <c r="X80" s="835"/>
      <c r="Y80" s="835"/>
      <c r="Z80" s="835"/>
      <c r="AA80" s="835"/>
      <c r="AB80" s="838"/>
      <c r="AC80" s="838"/>
      <c r="AD80" s="838"/>
      <c r="AE80" s="838"/>
      <c r="AF80" s="838"/>
      <c r="AG80" s="838"/>
      <c r="AH80" s="838"/>
      <c r="AI80" s="838"/>
      <c r="AJ80" s="835"/>
      <c r="AK80" s="835"/>
      <c r="AL80" s="835"/>
      <c r="AM80" s="835"/>
      <c r="AN80" s="835"/>
      <c r="AO80" s="835"/>
      <c r="AP80" s="835"/>
      <c r="AQ80" s="804"/>
      <c r="AR80" s="804"/>
      <c r="AS80" s="804"/>
      <c r="AT80" s="804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781"/>
      <c r="GO80" s="781"/>
      <c r="GP80" s="781"/>
      <c r="GQ80" s="781"/>
      <c r="GR80" s="781"/>
      <c r="GS80" s="781"/>
      <c r="GT80" s="781"/>
      <c r="GU80" s="781"/>
      <c r="GV80" s="36"/>
      <c r="IR80" s="4"/>
      <c r="IS80" s="4"/>
      <c r="IT80" s="4"/>
      <c r="IU80" s="4"/>
      <c r="IV80" s="4"/>
      <c r="IW80" s="4"/>
      <c r="IX80" s="4"/>
      <c r="IY80" s="4"/>
      <c r="IZ80" s="4"/>
      <c r="JA80" s="4"/>
    </row>
    <row r="81" spans="1:261" ht="3" customHeight="1">
      <c r="A81" s="36"/>
      <c r="B81" s="781"/>
      <c r="C81" s="781"/>
      <c r="D81" s="781"/>
      <c r="E81" s="781"/>
      <c r="F81" s="781"/>
      <c r="G81" s="781"/>
      <c r="H81" s="781"/>
      <c r="I81" s="781"/>
      <c r="J81" s="46"/>
      <c r="K81" s="46"/>
      <c r="L81" s="46"/>
      <c r="M81" s="836"/>
      <c r="N81" s="836"/>
      <c r="O81" s="836"/>
      <c r="P81" s="836"/>
      <c r="Q81" s="836"/>
      <c r="R81" s="836"/>
      <c r="S81" s="836"/>
      <c r="T81" s="836"/>
      <c r="U81" s="835"/>
      <c r="V81" s="835"/>
      <c r="W81" s="835"/>
      <c r="X81" s="835"/>
      <c r="Y81" s="835"/>
      <c r="Z81" s="835"/>
      <c r="AA81" s="835"/>
      <c r="AB81" s="838"/>
      <c r="AC81" s="838"/>
      <c r="AD81" s="838"/>
      <c r="AE81" s="838"/>
      <c r="AF81" s="838"/>
      <c r="AG81" s="838"/>
      <c r="AH81" s="838"/>
      <c r="AI81" s="838"/>
      <c r="AJ81" s="835"/>
      <c r="AK81" s="835"/>
      <c r="AL81" s="835"/>
      <c r="AM81" s="835"/>
      <c r="AN81" s="835"/>
      <c r="AO81" s="835"/>
      <c r="AP81" s="835"/>
      <c r="AQ81" s="804"/>
      <c r="AR81" s="804"/>
      <c r="AS81" s="804"/>
      <c r="AT81" s="804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781"/>
      <c r="GO81" s="781"/>
      <c r="GP81" s="781"/>
      <c r="GQ81" s="781"/>
      <c r="GR81" s="781"/>
      <c r="GS81" s="781"/>
      <c r="GT81" s="781"/>
      <c r="GU81" s="781"/>
      <c r="GV81" s="36"/>
      <c r="IR81" s="4"/>
      <c r="IS81" s="4"/>
      <c r="IT81" s="4"/>
      <c r="IU81" s="4"/>
      <c r="IV81" s="4"/>
      <c r="IW81" s="4"/>
      <c r="IX81" s="4"/>
      <c r="IY81" s="4"/>
      <c r="IZ81" s="4"/>
      <c r="JA81" s="4"/>
    </row>
    <row r="82" spans="1:261" ht="3" customHeight="1">
      <c r="A82" s="36"/>
      <c r="B82" s="781"/>
      <c r="C82" s="781"/>
      <c r="D82" s="781"/>
      <c r="E82" s="781"/>
      <c r="F82" s="781"/>
      <c r="G82" s="781"/>
      <c r="H82" s="781"/>
      <c r="I82" s="781"/>
      <c r="J82" s="46"/>
      <c r="K82" s="46"/>
      <c r="L82" s="46"/>
      <c r="M82" s="836"/>
      <c r="N82" s="836"/>
      <c r="O82" s="836"/>
      <c r="P82" s="836"/>
      <c r="Q82" s="836"/>
      <c r="R82" s="836"/>
      <c r="S82" s="836"/>
      <c r="T82" s="836"/>
      <c r="U82" s="835"/>
      <c r="V82" s="835"/>
      <c r="W82" s="835"/>
      <c r="X82" s="835"/>
      <c r="Y82" s="835"/>
      <c r="Z82" s="835"/>
      <c r="AA82" s="835"/>
      <c r="AB82" s="838"/>
      <c r="AC82" s="838"/>
      <c r="AD82" s="838"/>
      <c r="AE82" s="838"/>
      <c r="AF82" s="838"/>
      <c r="AG82" s="838"/>
      <c r="AH82" s="838"/>
      <c r="AI82" s="838"/>
      <c r="AJ82" s="835"/>
      <c r="AK82" s="835"/>
      <c r="AL82" s="835"/>
      <c r="AM82" s="835"/>
      <c r="AN82" s="835"/>
      <c r="AO82" s="835"/>
      <c r="AP82" s="835"/>
      <c r="AQ82" s="804"/>
      <c r="AR82" s="804"/>
      <c r="AS82" s="804"/>
      <c r="AT82" s="804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IR82" s="4"/>
      <c r="IS82" s="4"/>
      <c r="IT82" s="4"/>
      <c r="IU82" s="4"/>
      <c r="IV82" s="4"/>
      <c r="IW82" s="4"/>
      <c r="IX82" s="4"/>
      <c r="IY82" s="4"/>
      <c r="IZ82" s="4"/>
      <c r="JA82" s="4"/>
    </row>
    <row r="83" spans="1:261" ht="3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</row>
    <row r="84" spans="1:261" ht="3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</row>
    <row r="85" spans="1:261" ht="3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47"/>
      <c r="Q85" s="47"/>
      <c r="R85" s="4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</row>
    <row r="86" spans="1:261" ht="3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47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784" t="s">
        <v>17</v>
      </c>
      <c r="CN86" s="784"/>
      <c r="CO86" s="784"/>
      <c r="CP86" s="784"/>
      <c r="CQ86" s="784"/>
      <c r="CR86" s="784"/>
      <c r="CS86" s="784"/>
      <c r="CT86" s="784"/>
      <c r="CU86" s="784"/>
      <c r="CV86" s="784"/>
      <c r="CW86" s="784"/>
      <c r="CX86" s="784"/>
      <c r="CY86" s="784"/>
      <c r="CZ86" s="784"/>
      <c r="DA86" s="784"/>
      <c r="DB86" s="784"/>
      <c r="DC86" s="784"/>
      <c r="DD86" s="784"/>
      <c r="DE86" s="784"/>
      <c r="DF86" s="784"/>
      <c r="DG86" s="784"/>
      <c r="DH86" s="784"/>
      <c r="DI86" s="784"/>
      <c r="DJ86" s="784"/>
      <c r="DK86" s="784"/>
      <c r="DL86" s="784"/>
      <c r="DM86" s="784"/>
      <c r="DN86" s="784"/>
      <c r="DO86" s="36"/>
      <c r="DP86" s="36"/>
      <c r="DQ86" s="36"/>
      <c r="DR86" s="36"/>
      <c r="DS86" s="36"/>
      <c r="DT86" s="36"/>
      <c r="DU86" s="784" t="s">
        <v>18</v>
      </c>
      <c r="DV86" s="784"/>
      <c r="DW86" s="784"/>
      <c r="DX86" s="784"/>
      <c r="DY86" s="784"/>
      <c r="DZ86" s="784"/>
      <c r="EA86" s="784"/>
      <c r="EB86" s="784"/>
      <c r="EC86" s="784"/>
      <c r="ED86" s="784"/>
      <c r="EE86" s="784"/>
      <c r="EF86" s="784"/>
      <c r="EG86" s="784"/>
      <c r="EH86" s="784"/>
      <c r="EI86" s="784"/>
      <c r="EJ86" s="784"/>
      <c r="EK86" s="784"/>
      <c r="EL86" s="784"/>
      <c r="EM86" s="784"/>
      <c r="EN86" s="784"/>
      <c r="EO86" s="784"/>
      <c r="EP86" s="784"/>
      <c r="EQ86" s="784"/>
      <c r="ER86" s="784"/>
      <c r="ES86" s="784"/>
      <c r="ET86" s="784"/>
      <c r="EU86" s="784"/>
      <c r="EV86" s="784"/>
      <c r="EW86" s="784"/>
      <c r="EX86" s="784"/>
      <c r="EY86" s="784"/>
      <c r="EZ86" s="784"/>
      <c r="FA86" s="61"/>
      <c r="FB86" s="61"/>
      <c r="FC86" s="61"/>
      <c r="FD86" s="61"/>
      <c r="FE86" s="61"/>
      <c r="FF86" s="867" t="s">
        <v>19</v>
      </c>
      <c r="FG86" s="867"/>
      <c r="FH86" s="867"/>
      <c r="FI86" s="867"/>
      <c r="FJ86" s="867"/>
      <c r="FK86" s="867"/>
      <c r="FL86" s="867"/>
      <c r="FM86" s="867"/>
      <c r="FN86" s="867"/>
      <c r="FO86" s="867"/>
      <c r="FP86" s="867"/>
      <c r="FQ86" s="867"/>
      <c r="FR86" s="867"/>
      <c r="FS86" s="867"/>
      <c r="FT86" s="867"/>
      <c r="FU86" s="867"/>
      <c r="FV86" s="867"/>
      <c r="FW86" s="867"/>
      <c r="FX86" s="867"/>
      <c r="FY86" s="867"/>
      <c r="FZ86" s="867"/>
      <c r="GA86" s="867"/>
      <c r="GB86" s="867"/>
      <c r="GC86" s="867"/>
      <c r="GD86" s="867"/>
      <c r="GE86" s="867"/>
      <c r="GF86" s="867"/>
      <c r="GG86" s="867"/>
      <c r="GH86" s="867"/>
      <c r="GI86" s="867"/>
      <c r="GJ86" s="62"/>
      <c r="GK86" s="62"/>
      <c r="GL86" s="62"/>
      <c r="GM86" s="62"/>
      <c r="GN86" s="62"/>
      <c r="GO86" s="36"/>
      <c r="GP86" s="36"/>
      <c r="GQ86" s="36"/>
      <c r="GR86" s="36"/>
      <c r="GS86" s="36"/>
      <c r="GT86" s="36"/>
      <c r="GU86" s="36"/>
      <c r="GV86" s="36"/>
    </row>
    <row r="87" spans="1:261" ht="3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4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63"/>
      <c r="AH87" s="63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784"/>
      <c r="CN87" s="784"/>
      <c r="CO87" s="784"/>
      <c r="CP87" s="784"/>
      <c r="CQ87" s="784"/>
      <c r="CR87" s="784"/>
      <c r="CS87" s="784"/>
      <c r="CT87" s="784"/>
      <c r="CU87" s="784"/>
      <c r="CV87" s="784"/>
      <c r="CW87" s="784"/>
      <c r="CX87" s="784"/>
      <c r="CY87" s="784"/>
      <c r="CZ87" s="784"/>
      <c r="DA87" s="784"/>
      <c r="DB87" s="784"/>
      <c r="DC87" s="784"/>
      <c r="DD87" s="784"/>
      <c r="DE87" s="784"/>
      <c r="DF87" s="784"/>
      <c r="DG87" s="784"/>
      <c r="DH87" s="784"/>
      <c r="DI87" s="784"/>
      <c r="DJ87" s="784"/>
      <c r="DK87" s="784"/>
      <c r="DL87" s="784"/>
      <c r="DM87" s="784"/>
      <c r="DN87" s="784"/>
      <c r="DO87" s="36"/>
      <c r="DP87" s="36"/>
      <c r="DQ87" s="36"/>
      <c r="DR87" s="36"/>
      <c r="DS87" s="36"/>
      <c r="DT87" s="36"/>
      <c r="DU87" s="784"/>
      <c r="DV87" s="784"/>
      <c r="DW87" s="784"/>
      <c r="DX87" s="784"/>
      <c r="DY87" s="784"/>
      <c r="DZ87" s="784"/>
      <c r="EA87" s="784"/>
      <c r="EB87" s="784"/>
      <c r="EC87" s="784"/>
      <c r="ED87" s="784"/>
      <c r="EE87" s="784"/>
      <c r="EF87" s="784"/>
      <c r="EG87" s="784"/>
      <c r="EH87" s="784"/>
      <c r="EI87" s="784"/>
      <c r="EJ87" s="784"/>
      <c r="EK87" s="784"/>
      <c r="EL87" s="784"/>
      <c r="EM87" s="784"/>
      <c r="EN87" s="784"/>
      <c r="EO87" s="784"/>
      <c r="EP87" s="784"/>
      <c r="EQ87" s="784"/>
      <c r="ER87" s="784"/>
      <c r="ES87" s="784"/>
      <c r="ET87" s="784"/>
      <c r="EU87" s="784"/>
      <c r="EV87" s="784"/>
      <c r="EW87" s="784"/>
      <c r="EX87" s="784"/>
      <c r="EY87" s="784"/>
      <c r="EZ87" s="784"/>
      <c r="FA87" s="61"/>
      <c r="FB87" s="61"/>
      <c r="FC87" s="61"/>
      <c r="FD87" s="61"/>
      <c r="FE87" s="61"/>
      <c r="FF87" s="867"/>
      <c r="FG87" s="867"/>
      <c r="FH87" s="867"/>
      <c r="FI87" s="867"/>
      <c r="FJ87" s="867"/>
      <c r="FK87" s="867"/>
      <c r="FL87" s="867"/>
      <c r="FM87" s="867"/>
      <c r="FN87" s="867"/>
      <c r="FO87" s="867"/>
      <c r="FP87" s="867"/>
      <c r="FQ87" s="867"/>
      <c r="FR87" s="867"/>
      <c r="FS87" s="867"/>
      <c r="FT87" s="867"/>
      <c r="FU87" s="867"/>
      <c r="FV87" s="867"/>
      <c r="FW87" s="867"/>
      <c r="FX87" s="867"/>
      <c r="FY87" s="867"/>
      <c r="FZ87" s="867"/>
      <c r="GA87" s="867"/>
      <c r="GB87" s="867"/>
      <c r="GC87" s="867"/>
      <c r="GD87" s="867"/>
      <c r="GE87" s="867"/>
      <c r="GF87" s="867"/>
      <c r="GG87" s="867"/>
      <c r="GH87" s="867"/>
      <c r="GI87" s="867"/>
      <c r="GJ87" s="62"/>
      <c r="GK87" s="62"/>
      <c r="GL87" s="62"/>
      <c r="GM87" s="62"/>
      <c r="GN87" s="62"/>
      <c r="GO87" s="36"/>
      <c r="GP87" s="36"/>
      <c r="GQ87" s="36"/>
      <c r="GR87" s="36"/>
      <c r="GS87" s="36"/>
      <c r="GT87" s="36"/>
      <c r="GU87" s="36"/>
      <c r="GV87" s="36"/>
    </row>
    <row r="88" spans="1:261" ht="3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47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63"/>
      <c r="AH88" s="63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784"/>
      <c r="CN88" s="784"/>
      <c r="CO88" s="784"/>
      <c r="CP88" s="784"/>
      <c r="CQ88" s="784"/>
      <c r="CR88" s="784"/>
      <c r="CS88" s="784"/>
      <c r="CT88" s="784"/>
      <c r="CU88" s="784"/>
      <c r="CV88" s="784"/>
      <c r="CW88" s="784"/>
      <c r="CX88" s="784"/>
      <c r="CY88" s="784"/>
      <c r="CZ88" s="784"/>
      <c r="DA88" s="784"/>
      <c r="DB88" s="784"/>
      <c r="DC88" s="784"/>
      <c r="DD88" s="784"/>
      <c r="DE88" s="784"/>
      <c r="DF88" s="784"/>
      <c r="DG88" s="784"/>
      <c r="DH88" s="784"/>
      <c r="DI88" s="784"/>
      <c r="DJ88" s="784"/>
      <c r="DK88" s="784"/>
      <c r="DL88" s="784"/>
      <c r="DM88" s="784"/>
      <c r="DN88" s="784"/>
      <c r="DO88" s="36"/>
      <c r="DP88" s="36"/>
      <c r="DQ88" s="36"/>
      <c r="DR88" s="36"/>
      <c r="DS88" s="36"/>
      <c r="DT88" s="36"/>
      <c r="DU88" s="784"/>
      <c r="DV88" s="784"/>
      <c r="DW88" s="784"/>
      <c r="DX88" s="784"/>
      <c r="DY88" s="784"/>
      <c r="DZ88" s="784"/>
      <c r="EA88" s="784"/>
      <c r="EB88" s="784"/>
      <c r="EC88" s="784"/>
      <c r="ED88" s="784"/>
      <c r="EE88" s="784"/>
      <c r="EF88" s="784"/>
      <c r="EG88" s="784"/>
      <c r="EH88" s="784"/>
      <c r="EI88" s="784"/>
      <c r="EJ88" s="784"/>
      <c r="EK88" s="784"/>
      <c r="EL88" s="784"/>
      <c r="EM88" s="784"/>
      <c r="EN88" s="784"/>
      <c r="EO88" s="784"/>
      <c r="EP88" s="784"/>
      <c r="EQ88" s="784"/>
      <c r="ER88" s="784"/>
      <c r="ES88" s="784"/>
      <c r="ET88" s="784"/>
      <c r="EU88" s="784"/>
      <c r="EV88" s="784"/>
      <c r="EW88" s="784"/>
      <c r="EX88" s="784"/>
      <c r="EY88" s="784"/>
      <c r="EZ88" s="784"/>
      <c r="FA88" s="61"/>
      <c r="FB88" s="61"/>
      <c r="FC88" s="61"/>
      <c r="FD88" s="61"/>
      <c r="FE88" s="61"/>
      <c r="FF88" s="867"/>
      <c r="FG88" s="867"/>
      <c r="FH88" s="867"/>
      <c r="FI88" s="867"/>
      <c r="FJ88" s="867"/>
      <c r="FK88" s="867"/>
      <c r="FL88" s="867"/>
      <c r="FM88" s="867"/>
      <c r="FN88" s="867"/>
      <c r="FO88" s="867"/>
      <c r="FP88" s="867"/>
      <c r="FQ88" s="867"/>
      <c r="FR88" s="867"/>
      <c r="FS88" s="867"/>
      <c r="FT88" s="867"/>
      <c r="FU88" s="867"/>
      <c r="FV88" s="867"/>
      <c r="FW88" s="867"/>
      <c r="FX88" s="867"/>
      <c r="FY88" s="867"/>
      <c r="FZ88" s="867"/>
      <c r="GA88" s="867"/>
      <c r="GB88" s="867"/>
      <c r="GC88" s="867"/>
      <c r="GD88" s="867"/>
      <c r="GE88" s="867"/>
      <c r="GF88" s="867"/>
      <c r="GG88" s="867"/>
      <c r="GH88" s="867"/>
      <c r="GI88" s="867"/>
      <c r="GJ88" s="62"/>
      <c r="GK88" s="62"/>
      <c r="GL88" s="62"/>
      <c r="GM88" s="62"/>
      <c r="GN88" s="62"/>
      <c r="GO88" s="36"/>
      <c r="GP88" s="36"/>
      <c r="GQ88" s="36"/>
      <c r="GR88" s="36"/>
      <c r="GS88" s="36"/>
      <c r="GT88" s="36"/>
      <c r="GU88" s="36"/>
      <c r="GV88" s="36"/>
    </row>
    <row r="89" spans="1:261" ht="3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47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63"/>
      <c r="AH89" s="63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784"/>
      <c r="CN89" s="784"/>
      <c r="CO89" s="784"/>
      <c r="CP89" s="784"/>
      <c r="CQ89" s="784"/>
      <c r="CR89" s="784"/>
      <c r="CS89" s="784"/>
      <c r="CT89" s="784"/>
      <c r="CU89" s="784"/>
      <c r="CV89" s="784"/>
      <c r="CW89" s="784"/>
      <c r="CX89" s="784"/>
      <c r="CY89" s="784"/>
      <c r="CZ89" s="784"/>
      <c r="DA89" s="784"/>
      <c r="DB89" s="784"/>
      <c r="DC89" s="784"/>
      <c r="DD89" s="784"/>
      <c r="DE89" s="784"/>
      <c r="DF89" s="784"/>
      <c r="DG89" s="784"/>
      <c r="DH89" s="784"/>
      <c r="DI89" s="784"/>
      <c r="DJ89" s="784"/>
      <c r="DK89" s="784"/>
      <c r="DL89" s="784"/>
      <c r="DM89" s="784"/>
      <c r="DN89" s="784"/>
      <c r="DO89" s="36"/>
      <c r="DP89" s="36"/>
      <c r="DQ89" s="36"/>
      <c r="DR89" s="36"/>
      <c r="DS89" s="36"/>
      <c r="DT89" s="36"/>
      <c r="DU89" s="784"/>
      <c r="DV89" s="784"/>
      <c r="DW89" s="784"/>
      <c r="DX89" s="784"/>
      <c r="DY89" s="784"/>
      <c r="DZ89" s="784"/>
      <c r="EA89" s="784"/>
      <c r="EB89" s="784"/>
      <c r="EC89" s="784"/>
      <c r="ED89" s="784"/>
      <c r="EE89" s="784"/>
      <c r="EF89" s="784"/>
      <c r="EG89" s="784"/>
      <c r="EH89" s="784"/>
      <c r="EI89" s="784"/>
      <c r="EJ89" s="784"/>
      <c r="EK89" s="784"/>
      <c r="EL89" s="784"/>
      <c r="EM89" s="784"/>
      <c r="EN89" s="784"/>
      <c r="EO89" s="784"/>
      <c r="EP89" s="784"/>
      <c r="EQ89" s="784"/>
      <c r="ER89" s="784"/>
      <c r="ES89" s="784"/>
      <c r="ET89" s="784"/>
      <c r="EU89" s="784"/>
      <c r="EV89" s="784"/>
      <c r="EW89" s="784"/>
      <c r="EX89" s="784"/>
      <c r="EY89" s="784"/>
      <c r="EZ89" s="784"/>
      <c r="FA89" s="61"/>
      <c r="FB89" s="61"/>
      <c r="FC89" s="61"/>
      <c r="FD89" s="61"/>
      <c r="FE89" s="61"/>
      <c r="FF89" s="867"/>
      <c r="FG89" s="867"/>
      <c r="FH89" s="867"/>
      <c r="FI89" s="867"/>
      <c r="FJ89" s="867"/>
      <c r="FK89" s="867"/>
      <c r="FL89" s="867"/>
      <c r="FM89" s="867"/>
      <c r="FN89" s="867"/>
      <c r="FO89" s="867"/>
      <c r="FP89" s="867"/>
      <c r="FQ89" s="867"/>
      <c r="FR89" s="867"/>
      <c r="FS89" s="867"/>
      <c r="FT89" s="867"/>
      <c r="FU89" s="867"/>
      <c r="FV89" s="867"/>
      <c r="FW89" s="867"/>
      <c r="FX89" s="867"/>
      <c r="FY89" s="867"/>
      <c r="FZ89" s="867"/>
      <c r="GA89" s="867"/>
      <c r="GB89" s="867"/>
      <c r="GC89" s="867"/>
      <c r="GD89" s="867"/>
      <c r="GE89" s="867"/>
      <c r="GF89" s="867"/>
      <c r="GG89" s="867"/>
      <c r="GH89" s="867"/>
      <c r="GI89" s="867"/>
      <c r="GJ89" s="62"/>
      <c r="GK89" s="62"/>
      <c r="GL89" s="62"/>
      <c r="GM89" s="62"/>
      <c r="GN89" s="62"/>
      <c r="GO89" s="64"/>
      <c r="GP89" s="64"/>
      <c r="GQ89" s="64"/>
      <c r="GR89" s="64"/>
      <c r="GS89" s="64"/>
      <c r="GT89" s="64"/>
      <c r="GU89" s="64"/>
      <c r="GV89" s="36"/>
      <c r="IM89" s="5"/>
      <c r="IN89" s="5"/>
      <c r="IO89" s="5"/>
      <c r="IP89" s="5"/>
      <c r="IQ89" s="5"/>
      <c r="IR89" s="5"/>
      <c r="IS89" s="5"/>
      <c r="IT89" s="5"/>
      <c r="IU89" s="5"/>
    </row>
    <row r="90" spans="1:261" ht="3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47"/>
      <c r="Q90" s="47"/>
      <c r="R90" s="4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784"/>
      <c r="CN90" s="784"/>
      <c r="CO90" s="784"/>
      <c r="CP90" s="784"/>
      <c r="CQ90" s="784"/>
      <c r="CR90" s="784"/>
      <c r="CS90" s="784"/>
      <c r="CT90" s="784"/>
      <c r="CU90" s="784"/>
      <c r="CV90" s="784"/>
      <c r="CW90" s="784"/>
      <c r="CX90" s="784"/>
      <c r="CY90" s="784"/>
      <c r="CZ90" s="784"/>
      <c r="DA90" s="784"/>
      <c r="DB90" s="784"/>
      <c r="DC90" s="784"/>
      <c r="DD90" s="784"/>
      <c r="DE90" s="784"/>
      <c r="DF90" s="784"/>
      <c r="DG90" s="784"/>
      <c r="DH90" s="784"/>
      <c r="DI90" s="784"/>
      <c r="DJ90" s="784"/>
      <c r="DK90" s="784"/>
      <c r="DL90" s="784"/>
      <c r="DM90" s="784"/>
      <c r="DN90" s="784"/>
      <c r="DO90" s="36"/>
      <c r="DP90" s="36"/>
      <c r="DQ90" s="36"/>
      <c r="DR90" s="36"/>
      <c r="DS90" s="36"/>
      <c r="DT90" s="36"/>
      <c r="DU90" s="784"/>
      <c r="DV90" s="784"/>
      <c r="DW90" s="784"/>
      <c r="DX90" s="784"/>
      <c r="DY90" s="784"/>
      <c r="DZ90" s="784"/>
      <c r="EA90" s="784"/>
      <c r="EB90" s="784"/>
      <c r="EC90" s="784"/>
      <c r="ED90" s="784"/>
      <c r="EE90" s="784"/>
      <c r="EF90" s="784"/>
      <c r="EG90" s="784"/>
      <c r="EH90" s="784"/>
      <c r="EI90" s="784"/>
      <c r="EJ90" s="784"/>
      <c r="EK90" s="784"/>
      <c r="EL90" s="784"/>
      <c r="EM90" s="784"/>
      <c r="EN90" s="784"/>
      <c r="EO90" s="784"/>
      <c r="EP90" s="784"/>
      <c r="EQ90" s="784"/>
      <c r="ER90" s="784"/>
      <c r="ES90" s="784"/>
      <c r="ET90" s="784"/>
      <c r="EU90" s="784"/>
      <c r="EV90" s="784"/>
      <c r="EW90" s="784"/>
      <c r="EX90" s="784"/>
      <c r="EY90" s="784"/>
      <c r="EZ90" s="784"/>
      <c r="FA90" s="61"/>
      <c r="FB90" s="61"/>
      <c r="FC90" s="61"/>
      <c r="FD90" s="61"/>
      <c r="FE90" s="61"/>
      <c r="FF90" s="867"/>
      <c r="FG90" s="867"/>
      <c r="FH90" s="867"/>
      <c r="FI90" s="867"/>
      <c r="FJ90" s="867"/>
      <c r="FK90" s="867"/>
      <c r="FL90" s="867"/>
      <c r="FM90" s="867"/>
      <c r="FN90" s="867"/>
      <c r="FO90" s="867"/>
      <c r="FP90" s="867"/>
      <c r="FQ90" s="867"/>
      <c r="FR90" s="867"/>
      <c r="FS90" s="867"/>
      <c r="FT90" s="867"/>
      <c r="FU90" s="867"/>
      <c r="FV90" s="867"/>
      <c r="FW90" s="867"/>
      <c r="FX90" s="867"/>
      <c r="FY90" s="867"/>
      <c r="FZ90" s="867"/>
      <c r="GA90" s="867"/>
      <c r="GB90" s="867"/>
      <c r="GC90" s="867"/>
      <c r="GD90" s="867"/>
      <c r="GE90" s="867"/>
      <c r="GF90" s="867"/>
      <c r="GG90" s="867"/>
      <c r="GH90" s="867"/>
      <c r="GI90" s="867"/>
      <c r="GJ90" s="62"/>
      <c r="GK90" s="62"/>
      <c r="GL90" s="62"/>
      <c r="GM90" s="62"/>
      <c r="GN90" s="62"/>
      <c r="GO90" s="64"/>
      <c r="GP90" s="64"/>
      <c r="GQ90" s="64"/>
      <c r="GR90" s="64"/>
      <c r="GS90" s="64"/>
      <c r="GT90" s="64"/>
      <c r="GU90" s="64"/>
      <c r="GV90" s="36"/>
      <c r="IM90" s="5"/>
      <c r="IN90" s="5"/>
      <c r="IO90" s="5"/>
      <c r="IP90" s="5"/>
      <c r="IQ90" s="5"/>
      <c r="IR90" s="5"/>
      <c r="IS90" s="5"/>
      <c r="IT90" s="5"/>
      <c r="IU90" s="5"/>
    </row>
    <row r="91" spans="1:261" ht="3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47"/>
      <c r="Q91" s="47"/>
      <c r="R91" s="4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784" t="s">
        <v>20</v>
      </c>
      <c r="CM91" s="784"/>
      <c r="CN91" s="784"/>
      <c r="CO91" s="784"/>
      <c r="CP91" s="784"/>
      <c r="CQ91" s="784"/>
      <c r="CR91" s="784"/>
      <c r="CS91" s="784"/>
      <c r="CT91" s="784"/>
      <c r="CU91" s="784"/>
      <c r="CV91" s="784"/>
      <c r="CW91" s="784"/>
      <c r="CX91" s="784"/>
      <c r="CY91" s="784"/>
      <c r="CZ91" s="784"/>
      <c r="DA91" s="784"/>
      <c r="DB91" s="784"/>
      <c r="DC91" s="784"/>
      <c r="DD91" s="784"/>
      <c r="DE91" s="784"/>
      <c r="DF91" s="784"/>
      <c r="DG91" s="784"/>
      <c r="DH91" s="784"/>
      <c r="DI91" s="784"/>
      <c r="DJ91" s="784"/>
      <c r="DK91" s="784"/>
      <c r="DL91" s="784"/>
      <c r="DM91" s="784"/>
      <c r="DN91" s="784"/>
      <c r="DO91" s="784"/>
      <c r="DP91" s="784"/>
      <c r="DQ91" s="61"/>
      <c r="DR91" s="61"/>
      <c r="DS91" s="61"/>
      <c r="DT91" s="36"/>
      <c r="DU91" s="36"/>
      <c r="DV91" s="36"/>
      <c r="DW91" s="805" t="s">
        <v>21</v>
      </c>
      <c r="DX91" s="805"/>
      <c r="DY91" s="805"/>
      <c r="DZ91" s="805"/>
      <c r="EA91" s="805"/>
      <c r="EB91" s="805"/>
      <c r="EC91" s="805"/>
      <c r="ED91" s="805"/>
      <c r="EE91" s="805"/>
      <c r="EF91" s="805"/>
      <c r="EG91" s="805"/>
      <c r="EH91" s="805"/>
      <c r="EI91" s="805"/>
      <c r="EJ91" s="805"/>
      <c r="EK91" s="805"/>
      <c r="EL91" s="805"/>
      <c r="EM91" s="805"/>
      <c r="EN91" s="805"/>
      <c r="EO91" s="805"/>
      <c r="EP91" s="805"/>
      <c r="EQ91" s="805"/>
      <c r="ER91" s="805"/>
      <c r="ES91" s="805"/>
      <c r="ET91" s="805"/>
      <c r="EU91" s="805"/>
      <c r="EV91" s="805"/>
      <c r="EW91" s="805"/>
      <c r="EX91" s="805"/>
      <c r="EY91" s="805"/>
      <c r="EZ91" s="805"/>
      <c r="FA91" s="61"/>
      <c r="FB91" s="61"/>
      <c r="FC91" s="36"/>
      <c r="FD91" s="36"/>
      <c r="FE91" s="36"/>
      <c r="FF91" s="36"/>
      <c r="FG91" s="794" t="s">
        <v>22</v>
      </c>
      <c r="FH91" s="794"/>
      <c r="FI91" s="794"/>
      <c r="FJ91" s="794"/>
      <c r="FK91" s="794"/>
      <c r="FL91" s="794"/>
      <c r="FM91" s="794"/>
      <c r="FN91" s="794"/>
      <c r="FO91" s="794"/>
      <c r="FP91" s="794"/>
      <c r="FQ91" s="794"/>
      <c r="FR91" s="794"/>
      <c r="FS91" s="794"/>
      <c r="FT91" s="794"/>
      <c r="FU91" s="794"/>
      <c r="FV91" s="794"/>
      <c r="FW91" s="794"/>
      <c r="FX91" s="794"/>
      <c r="FY91" s="794"/>
      <c r="FZ91" s="794"/>
      <c r="GA91" s="794"/>
      <c r="GB91" s="794"/>
      <c r="GC91" s="794"/>
      <c r="GD91" s="794"/>
      <c r="GE91" s="794"/>
      <c r="GF91" s="794"/>
      <c r="GG91" s="794"/>
      <c r="GH91" s="794"/>
      <c r="GI91" s="794"/>
      <c r="GJ91" s="36"/>
      <c r="GK91" s="36"/>
      <c r="GL91" s="36"/>
      <c r="GM91" s="36"/>
      <c r="GN91" s="36"/>
      <c r="GO91" s="65"/>
      <c r="GP91" s="65"/>
      <c r="GQ91" s="65"/>
      <c r="GR91" s="65"/>
      <c r="GS91" s="65"/>
      <c r="GT91" s="65"/>
      <c r="GU91" s="65"/>
      <c r="GV91" s="36"/>
      <c r="IM91" s="5"/>
      <c r="IN91" s="5"/>
      <c r="IO91" s="5"/>
      <c r="IP91" s="5"/>
      <c r="IQ91" s="5"/>
      <c r="IR91" s="5"/>
      <c r="IS91" s="5"/>
      <c r="IT91" s="5"/>
      <c r="IU91" s="5"/>
    </row>
    <row r="92" spans="1:261" ht="3" customHeight="1">
      <c r="A92" s="36"/>
      <c r="B92" s="781" t="s">
        <v>23</v>
      </c>
      <c r="C92" s="781"/>
      <c r="D92" s="781"/>
      <c r="E92" s="781"/>
      <c r="F92" s="781"/>
      <c r="G92" s="781"/>
      <c r="H92" s="781"/>
      <c r="I92" s="781"/>
      <c r="J92" s="46"/>
      <c r="K92" s="46"/>
      <c r="L92" s="46"/>
      <c r="M92" s="799" t="s">
        <v>24</v>
      </c>
      <c r="N92" s="799"/>
      <c r="O92" s="799"/>
      <c r="P92" s="799"/>
      <c r="Q92" s="799"/>
      <c r="R92" s="799"/>
      <c r="S92" s="799"/>
      <c r="T92" s="799"/>
      <c r="U92" s="799"/>
      <c r="V92" s="799"/>
      <c r="W92" s="799"/>
      <c r="X92" s="799"/>
      <c r="Y92" s="799"/>
      <c r="Z92" s="799"/>
      <c r="AA92" s="799"/>
      <c r="AB92" s="799"/>
      <c r="AC92" s="799"/>
      <c r="AD92" s="799"/>
      <c r="AE92" s="799"/>
      <c r="AF92" s="799"/>
      <c r="AG92" s="799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57"/>
      <c r="AW92" s="57"/>
      <c r="AX92" s="57"/>
      <c r="AY92" s="57"/>
      <c r="AZ92" s="784" t="s">
        <v>25</v>
      </c>
      <c r="BA92" s="784"/>
      <c r="BB92" s="784"/>
      <c r="BC92" s="784"/>
      <c r="BD92" s="784"/>
      <c r="BE92" s="784"/>
      <c r="BF92" s="784"/>
      <c r="BG92" s="784"/>
      <c r="BH92" s="784"/>
      <c r="BI92" s="784"/>
      <c r="BJ92" s="784"/>
      <c r="BK92" s="784"/>
      <c r="BL92" s="784"/>
      <c r="BM92" s="784"/>
      <c r="BN92" s="784"/>
      <c r="BO92" s="784"/>
      <c r="BP92" s="784"/>
      <c r="BQ92" s="784"/>
      <c r="BR92" s="784"/>
      <c r="BS92" s="784"/>
      <c r="BT92" s="784"/>
      <c r="BU92" s="784"/>
      <c r="BV92" s="784"/>
      <c r="BW92" s="784"/>
      <c r="BX92" s="784"/>
      <c r="BY92" s="784"/>
      <c r="BZ92" s="784"/>
      <c r="CA92" s="784"/>
      <c r="CB92" s="784"/>
      <c r="CC92" s="784"/>
      <c r="CD92" s="784"/>
      <c r="CE92" s="784"/>
      <c r="CF92" s="784"/>
      <c r="CG92" s="784"/>
      <c r="CH92" s="36"/>
      <c r="CI92" s="36"/>
      <c r="CJ92" s="36"/>
      <c r="CK92" s="36"/>
      <c r="CL92" s="784"/>
      <c r="CM92" s="784"/>
      <c r="CN92" s="784"/>
      <c r="CO92" s="784"/>
      <c r="CP92" s="784"/>
      <c r="CQ92" s="784"/>
      <c r="CR92" s="784"/>
      <c r="CS92" s="784"/>
      <c r="CT92" s="784"/>
      <c r="CU92" s="784"/>
      <c r="CV92" s="784"/>
      <c r="CW92" s="784"/>
      <c r="CX92" s="784"/>
      <c r="CY92" s="784"/>
      <c r="CZ92" s="784"/>
      <c r="DA92" s="784"/>
      <c r="DB92" s="784"/>
      <c r="DC92" s="784"/>
      <c r="DD92" s="784"/>
      <c r="DE92" s="784"/>
      <c r="DF92" s="784"/>
      <c r="DG92" s="784"/>
      <c r="DH92" s="784"/>
      <c r="DI92" s="784"/>
      <c r="DJ92" s="784"/>
      <c r="DK92" s="784"/>
      <c r="DL92" s="784"/>
      <c r="DM92" s="784"/>
      <c r="DN92" s="784"/>
      <c r="DO92" s="784"/>
      <c r="DP92" s="784"/>
      <c r="DQ92" s="61"/>
      <c r="DR92" s="61"/>
      <c r="DS92" s="61"/>
      <c r="DT92" s="36"/>
      <c r="DU92" s="36"/>
      <c r="DV92" s="36"/>
      <c r="DW92" s="805"/>
      <c r="DX92" s="805"/>
      <c r="DY92" s="805"/>
      <c r="DZ92" s="805"/>
      <c r="EA92" s="805"/>
      <c r="EB92" s="805"/>
      <c r="EC92" s="805"/>
      <c r="ED92" s="805"/>
      <c r="EE92" s="805"/>
      <c r="EF92" s="805"/>
      <c r="EG92" s="805"/>
      <c r="EH92" s="805"/>
      <c r="EI92" s="805"/>
      <c r="EJ92" s="805"/>
      <c r="EK92" s="805"/>
      <c r="EL92" s="805"/>
      <c r="EM92" s="805"/>
      <c r="EN92" s="805"/>
      <c r="EO92" s="805"/>
      <c r="EP92" s="805"/>
      <c r="EQ92" s="805"/>
      <c r="ER92" s="805"/>
      <c r="ES92" s="805"/>
      <c r="ET92" s="805"/>
      <c r="EU92" s="805"/>
      <c r="EV92" s="805"/>
      <c r="EW92" s="805"/>
      <c r="EX92" s="805"/>
      <c r="EY92" s="805"/>
      <c r="EZ92" s="805"/>
      <c r="FA92" s="61"/>
      <c r="FB92" s="61"/>
      <c r="FC92" s="36"/>
      <c r="FD92" s="36"/>
      <c r="FE92" s="36"/>
      <c r="FF92" s="36"/>
      <c r="FG92" s="794"/>
      <c r="FH92" s="794"/>
      <c r="FI92" s="794"/>
      <c r="FJ92" s="794"/>
      <c r="FK92" s="794"/>
      <c r="FL92" s="794"/>
      <c r="FM92" s="794"/>
      <c r="FN92" s="794"/>
      <c r="FO92" s="794"/>
      <c r="FP92" s="794"/>
      <c r="FQ92" s="794"/>
      <c r="FR92" s="794"/>
      <c r="FS92" s="794"/>
      <c r="FT92" s="794"/>
      <c r="FU92" s="794"/>
      <c r="FV92" s="794"/>
      <c r="FW92" s="794"/>
      <c r="FX92" s="794"/>
      <c r="FY92" s="794"/>
      <c r="FZ92" s="794"/>
      <c r="GA92" s="794"/>
      <c r="GB92" s="794"/>
      <c r="GC92" s="794"/>
      <c r="GD92" s="794"/>
      <c r="GE92" s="794"/>
      <c r="GF92" s="794"/>
      <c r="GG92" s="794"/>
      <c r="GH92" s="794"/>
      <c r="GI92" s="794"/>
      <c r="GJ92" s="36"/>
      <c r="GK92" s="36"/>
      <c r="GL92" s="36"/>
      <c r="GM92" s="36"/>
      <c r="GN92" s="36"/>
      <c r="GO92" s="65"/>
      <c r="GP92" s="65"/>
      <c r="GQ92" s="65"/>
      <c r="GR92" s="65"/>
      <c r="GS92" s="65"/>
      <c r="GT92" s="65"/>
      <c r="GU92" s="65"/>
      <c r="GV92" s="36"/>
      <c r="IM92" s="5"/>
      <c r="IN92" s="5"/>
      <c r="IO92" s="5"/>
      <c r="IP92" s="5"/>
      <c r="IQ92" s="5"/>
      <c r="IR92" s="5"/>
      <c r="IS92" s="5"/>
      <c r="IT92" s="5"/>
      <c r="IU92" s="5"/>
    </row>
    <row r="93" spans="1:261" ht="3" customHeight="1">
      <c r="A93" s="36"/>
      <c r="B93" s="781"/>
      <c r="C93" s="781"/>
      <c r="D93" s="781"/>
      <c r="E93" s="781"/>
      <c r="F93" s="781"/>
      <c r="G93" s="781"/>
      <c r="H93" s="781"/>
      <c r="I93" s="781"/>
      <c r="J93" s="46"/>
      <c r="K93" s="46"/>
      <c r="L93" s="46"/>
      <c r="M93" s="799"/>
      <c r="N93" s="799"/>
      <c r="O93" s="799"/>
      <c r="P93" s="799"/>
      <c r="Q93" s="799"/>
      <c r="R93" s="799"/>
      <c r="S93" s="799"/>
      <c r="T93" s="799"/>
      <c r="U93" s="799"/>
      <c r="V93" s="799"/>
      <c r="W93" s="799"/>
      <c r="X93" s="799"/>
      <c r="Y93" s="799"/>
      <c r="Z93" s="799"/>
      <c r="AA93" s="799"/>
      <c r="AB93" s="799"/>
      <c r="AC93" s="799"/>
      <c r="AD93" s="799"/>
      <c r="AE93" s="799"/>
      <c r="AF93" s="799"/>
      <c r="AG93" s="799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57"/>
      <c r="AW93" s="57"/>
      <c r="AX93" s="57"/>
      <c r="AY93" s="57"/>
      <c r="AZ93" s="784"/>
      <c r="BA93" s="784"/>
      <c r="BB93" s="784"/>
      <c r="BC93" s="784"/>
      <c r="BD93" s="784"/>
      <c r="BE93" s="784"/>
      <c r="BF93" s="784"/>
      <c r="BG93" s="784"/>
      <c r="BH93" s="784"/>
      <c r="BI93" s="784"/>
      <c r="BJ93" s="784"/>
      <c r="BK93" s="784"/>
      <c r="BL93" s="784"/>
      <c r="BM93" s="784"/>
      <c r="BN93" s="784"/>
      <c r="BO93" s="784"/>
      <c r="BP93" s="784"/>
      <c r="BQ93" s="784"/>
      <c r="BR93" s="784"/>
      <c r="BS93" s="784"/>
      <c r="BT93" s="784"/>
      <c r="BU93" s="784"/>
      <c r="BV93" s="784"/>
      <c r="BW93" s="784"/>
      <c r="BX93" s="784"/>
      <c r="BY93" s="784"/>
      <c r="BZ93" s="784"/>
      <c r="CA93" s="784"/>
      <c r="CB93" s="784"/>
      <c r="CC93" s="784"/>
      <c r="CD93" s="784"/>
      <c r="CE93" s="784"/>
      <c r="CF93" s="784"/>
      <c r="CG93" s="784"/>
      <c r="CH93" s="36"/>
      <c r="CI93" s="36"/>
      <c r="CJ93" s="36"/>
      <c r="CK93" s="36"/>
      <c r="CL93" s="784"/>
      <c r="CM93" s="784"/>
      <c r="CN93" s="784"/>
      <c r="CO93" s="784"/>
      <c r="CP93" s="784"/>
      <c r="CQ93" s="784"/>
      <c r="CR93" s="784"/>
      <c r="CS93" s="784"/>
      <c r="CT93" s="784"/>
      <c r="CU93" s="784"/>
      <c r="CV93" s="784"/>
      <c r="CW93" s="784"/>
      <c r="CX93" s="784"/>
      <c r="CY93" s="784"/>
      <c r="CZ93" s="784"/>
      <c r="DA93" s="784"/>
      <c r="DB93" s="784"/>
      <c r="DC93" s="784"/>
      <c r="DD93" s="784"/>
      <c r="DE93" s="784"/>
      <c r="DF93" s="784"/>
      <c r="DG93" s="784"/>
      <c r="DH93" s="784"/>
      <c r="DI93" s="784"/>
      <c r="DJ93" s="784"/>
      <c r="DK93" s="784"/>
      <c r="DL93" s="784"/>
      <c r="DM93" s="784"/>
      <c r="DN93" s="784"/>
      <c r="DO93" s="784"/>
      <c r="DP93" s="784"/>
      <c r="DQ93" s="61"/>
      <c r="DR93" s="61"/>
      <c r="DS93" s="61"/>
      <c r="DT93" s="36"/>
      <c r="DU93" s="36"/>
      <c r="DV93" s="36"/>
      <c r="DW93" s="805"/>
      <c r="DX93" s="805"/>
      <c r="DY93" s="805"/>
      <c r="DZ93" s="805"/>
      <c r="EA93" s="805"/>
      <c r="EB93" s="805"/>
      <c r="EC93" s="805"/>
      <c r="ED93" s="805"/>
      <c r="EE93" s="805"/>
      <c r="EF93" s="805"/>
      <c r="EG93" s="805"/>
      <c r="EH93" s="805"/>
      <c r="EI93" s="805"/>
      <c r="EJ93" s="805"/>
      <c r="EK93" s="805"/>
      <c r="EL93" s="805"/>
      <c r="EM93" s="805"/>
      <c r="EN93" s="805"/>
      <c r="EO93" s="805"/>
      <c r="EP93" s="805"/>
      <c r="EQ93" s="805"/>
      <c r="ER93" s="805"/>
      <c r="ES93" s="805"/>
      <c r="ET93" s="805"/>
      <c r="EU93" s="805"/>
      <c r="EV93" s="805"/>
      <c r="EW93" s="805"/>
      <c r="EX93" s="805"/>
      <c r="EY93" s="805"/>
      <c r="EZ93" s="805"/>
      <c r="FA93" s="61"/>
      <c r="FB93" s="61"/>
      <c r="FC93" s="36"/>
      <c r="FD93" s="36"/>
      <c r="FE93" s="36"/>
      <c r="FF93" s="36"/>
      <c r="FG93" s="794"/>
      <c r="FH93" s="794"/>
      <c r="FI93" s="794"/>
      <c r="FJ93" s="794"/>
      <c r="FK93" s="794"/>
      <c r="FL93" s="794"/>
      <c r="FM93" s="794"/>
      <c r="FN93" s="794"/>
      <c r="FO93" s="794"/>
      <c r="FP93" s="794"/>
      <c r="FQ93" s="794"/>
      <c r="FR93" s="794"/>
      <c r="FS93" s="794"/>
      <c r="FT93" s="794"/>
      <c r="FU93" s="794"/>
      <c r="FV93" s="794"/>
      <c r="FW93" s="794"/>
      <c r="FX93" s="794"/>
      <c r="FY93" s="794"/>
      <c r="FZ93" s="794"/>
      <c r="GA93" s="794"/>
      <c r="GB93" s="794"/>
      <c r="GC93" s="794"/>
      <c r="GD93" s="794"/>
      <c r="GE93" s="794"/>
      <c r="GF93" s="794"/>
      <c r="GG93" s="794"/>
      <c r="GH93" s="794"/>
      <c r="GI93" s="794"/>
      <c r="GJ93" s="36"/>
      <c r="GK93" s="36"/>
      <c r="GL93" s="36"/>
      <c r="GM93" s="36"/>
      <c r="GN93" s="36"/>
      <c r="GO93" s="65"/>
      <c r="GP93" s="65"/>
      <c r="GQ93" s="65"/>
      <c r="GR93" s="65"/>
      <c r="GS93" s="65"/>
      <c r="GT93" s="65"/>
      <c r="GU93" s="65"/>
      <c r="GV93" s="36"/>
    </row>
    <row r="94" spans="1:261" ht="3" customHeight="1">
      <c r="A94" s="36"/>
      <c r="B94" s="781"/>
      <c r="C94" s="781"/>
      <c r="D94" s="781"/>
      <c r="E94" s="781"/>
      <c r="F94" s="781"/>
      <c r="G94" s="781"/>
      <c r="H94" s="781"/>
      <c r="I94" s="781"/>
      <c r="J94" s="46"/>
      <c r="K94" s="46"/>
      <c r="L94" s="46"/>
      <c r="M94" s="799"/>
      <c r="N94" s="799"/>
      <c r="O94" s="799"/>
      <c r="P94" s="799"/>
      <c r="Q94" s="799"/>
      <c r="R94" s="799"/>
      <c r="S94" s="799"/>
      <c r="T94" s="799"/>
      <c r="U94" s="799"/>
      <c r="V94" s="799"/>
      <c r="W94" s="799"/>
      <c r="X94" s="799"/>
      <c r="Y94" s="799"/>
      <c r="Z94" s="799"/>
      <c r="AA94" s="799"/>
      <c r="AB94" s="799"/>
      <c r="AC94" s="799"/>
      <c r="AD94" s="799"/>
      <c r="AE94" s="799"/>
      <c r="AF94" s="799"/>
      <c r="AG94" s="799"/>
      <c r="AH94" s="799" t="s">
        <v>26</v>
      </c>
      <c r="AI94" s="799"/>
      <c r="AJ94" s="799"/>
      <c r="AK94" s="799"/>
      <c r="AL94" s="799"/>
      <c r="AM94" s="799"/>
      <c r="AN94" s="799"/>
      <c r="AO94" s="799"/>
      <c r="AP94" s="799"/>
      <c r="AQ94" s="799"/>
      <c r="AR94" s="799"/>
      <c r="AS94" s="799"/>
      <c r="AT94" s="799"/>
      <c r="AU94" s="66"/>
      <c r="AV94" s="66"/>
      <c r="AW94" s="66"/>
      <c r="AX94" s="66"/>
      <c r="AY94" s="66"/>
      <c r="AZ94" s="784"/>
      <c r="BA94" s="784"/>
      <c r="BB94" s="784"/>
      <c r="BC94" s="784"/>
      <c r="BD94" s="784"/>
      <c r="BE94" s="784"/>
      <c r="BF94" s="784"/>
      <c r="BG94" s="784"/>
      <c r="BH94" s="784"/>
      <c r="BI94" s="784"/>
      <c r="BJ94" s="784"/>
      <c r="BK94" s="784"/>
      <c r="BL94" s="784"/>
      <c r="BM94" s="784"/>
      <c r="BN94" s="784"/>
      <c r="BO94" s="784"/>
      <c r="BP94" s="784"/>
      <c r="BQ94" s="784"/>
      <c r="BR94" s="784"/>
      <c r="BS94" s="784"/>
      <c r="BT94" s="784"/>
      <c r="BU94" s="784"/>
      <c r="BV94" s="784"/>
      <c r="BW94" s="784"/>
      <c r="BX94" s="784"/>
      <c r="BY94" s="784"/>
      <c r="BZ94" s="784"/>
      <c r="CA94" s="784"/>
      <c r="CB94" s="784"/>
      <c r="CC94" s="784"/>
      <c r="CD94" s="784"/>
      <c r="CE94" s="784"/>
      <c r="CF94" s="784"/>
      <c r="CG94" s="784"/>
      <c r="CH94" s="36"/>
      <c r="CI94" s="36"/>
      <c r="CJ94" s="36"/>
      <c r="CK94" s="36"/>
      <c r="CL94" s="784"/>
      <c r="CM94" s="784"/>
      <c r="CN94" s="784"/>
      <c r="CO94" s="784"/>
      <c r="CP94" s="784"/>
      <c r="CQ94" s="784"/>
      <c r="CR94" s="784"/>
      <c r="CS94" s="784"/>
      <c r="CT94" s="784"/>
      <c r="CU94" s="784"/>
      <c r="CV94" s="784"/>
      <c r="CW94" s="784"/>
      <c r="CX94" s="784"/>
      <c r="CY94" s="784"/>
      <c r="CZ94" s="784"/>
      <c r="DA94" s="784"/>
      <c r="DB94" s="784"/>
      <c r="DC94" s="784"/>
      <c r="DD94" s="784"/>
      <c r="DE94" s="784"/>
      <c r="DF94" s="784"/>
      <c r="DG94" s="784"/>
      <c r="DH94" s="784"/>
      <c r="DI94" s="784"/>
      <c r="DJ94" s="784"/>
      <c r="DK94" s="784"/>
      <c r="DL94" s="784"/>
      <c r="DM94" s="784"/>
      <c r="DN94" s="784"/>
      <c r="DO94" s="784"/>
      <c r="DP94" s="784"/>
      <c r="DQ94" s="61"/>
      <c r="DR94" s="61"/>
      <c r="DS94" s="61"/>
      <c r="DT94" s="61"/>
      <c r="DU94" s="61"/>
      <c r="DV94" s="61"/>
      <c r="DW94" s="805"/>
      <c r="DX94" s="805"/>
      <c r="DY94" s="805"/>
      <c r="DZ94" s="805"/>
      <c r="EA94" s="805"/>
      <c r="EB94" s="805"/>
      <c r="EC94" s="805"/>
      <c r="ED94" s="805"/>
      <c r="EE94" s="805"/>
      <c r="EF94" s="805"/>
      <c r="EG94" s="805"/>
      <c r="EH94" s="805"/>
      <c r="EI94" s="805"/>
      <c r="EJ94" s="805"/>
      <c r="EK94" s="805"/>
      <c r="EL94" s="805"/>
      <c r="EM94" s="805"/>
      <c r="EN94" s="805"/>
      <c r="EO94" s="805"/>
      <c r="EP94" s="805"/>
      <c r="EQ94" s="805"/>
      <c r="ER94" s="805"/>
      <c r="ES94" s="805"/>
      <c r="ET94" s="805"/>
      <c r="EU94" s="805"/>
      <c r="EV94" s="805"/>
      <c r="EW94" s="805"/>
      <c r="EX94" s="805"/>
      <c r="EY94" s="805"/>
      <c r="EZ94" s="805"/>
      <c r="FA94" s="61"/>
      <c r="FB94" s="61"/>
      <c r="FC94" s="36"/>
      <c r="FD94" s="36"/>
      <c r="FE94" s="36"/>
      <c r="FF94" s="36"/>
      <c r="FG94" s="794"/>
      <c r="FH94" s="794"/>
      <c r="FI94" s="794"/>
      <c r="FJ94" s="794"/>
      <c r="FK94" s="794"/>
      <c r="FL94" s="794"/>
      <c r="FM94" s="794"/>
      <c r="FN94" s="794"/>
      <c r="FO94" s="794"/>
      <c r="FP94" s="794"/>
      <c r="FQ94" s="794"/>
      <c r="FR94" s="794"/>
      <c r="FS94" s="794"/>
      <c r="FT94" s="794"/>
      <c r="FU94" s="794"/>
      <c r="FV94" s="794"/>
      <c r="FW94" s="794"/>
      <c r="FX94" s="794"/>
      <c r="FY94" s="794"/>
      <c r="FZ94" s="794"/>
      <c r="GA94" s="794"/>
      <c r="GB94" s="794"/>
      <c r="GC94" s="794"/>
      <c r="GD94" s="794"/>
      <c r="GE94" s="794"/>
      <c r="GF94" s="794"/>
      <c r="GG94" s="794"/>
      <c r="GH94" s="794"/>
      <c r="GI94" s="794"/>
      <c r="GJ94" s="36"/>
      <c r="GK94" s="36"/>
      <c r="GL94" s="36"/>
      <c r="GM94" s="36"/>
      <c r="GN94" s="36"/>
      <c r="GO94" s="65"/>
      <c r="GP94" s="65"/>
      <c r="GQ94" s="65"/>
      <c r="GR94" s="65"/>
      <c r="GS94" s="65"/>
      <c r="GT94" s="65"/>
      <c r="GU94" s="65"/>
      <c r="GV94" s="36"/>
    </row>
    <row r="95" spans="1:261" ht="3" customHeight="1">
      <c r="A95" s="36"/>
      <c r="B95" s="781"/>
      <c r="C95" s="781"/>
      <c r="D95" s="781"/>
      <c r="E95" s="781"/>
      <c r="F95" s="781"/>
      <c r="G95" s="781"/>
      <c r="H95" s="781"/>
      <c r="I95" s="781"/>
      <c r="J95" s="46"/>
      <c r="K95" s="46"/>
      <c r="L95" s="46"/>
      <c r="M95" s="799"/>
      <c r="N95" s="799"/>
      <c r="O95" s="799"/>
      <c r="P95" s="799"/>
      <c r="Q95" s="799"/>
      <c r="R95" s="799"/>
      <c r="S95" s="799"/>
      <c r="T95" s="799"/>
      <c r="U95" s="799"/>
      <c r="V95" s="799"/>
      <c r="W95" s="799"/>
      <c r="X95" s="799"/>
      <c r="Y95" s="799"/>
      <c r="Z95" s="799"/>
      <c r="AA95" s="799"/>
      <c r="AB95" s="799"/>
      <c r="AC95" s="799"/>
      <c r="AD95" s="799"/>
      <c r="AE95" s="799"/>
      <c r="AF95" s="799"/>
      <c r="AG95" s="799"/>
      <c r="AH95" s="799"/>
      <c r="AI95" s="799"/>
      <c r="AJ95" s="799"/>
      <c r="AK95" s="799"/>
      <c r="AL95" s="799"/>
      <c r="AM95" s="799"/>
      <c r="AN95" s="799"/>
      <c r="AO95" s="799"/>
      <c r="AP95" s="799"/>
      <c r="AQ95" s="799"/>
      <c r="AR95" s="799"/>
      <c r="AS95" s="799"/>
      <c r="AT95" s="799"/>
      <c r="AU95" s="66"/>
      <c r="AV95" s="66"/>
      <c r="AW95" s="66"/>
      <c r="AX95" s="66"/>
      <c r="AY95" s="66"/>
      <c r="AZ95" s="784"/>
      <c r="BA95" s="784"/>
      <c r="BB95" s="784"/>
      <c r="BC95" s="784"/>
      <c r="BD95" s="784"/>
      <c r="BE95" s="784"/>
      <c r="BF95" s="784"/>
      <c r="BG95" s="784"/>
      <c r="BH95" s="784"/>
      <c r="BI95" s="784"/>
      <c r="BJ95" s="784"/>
      <c r="BK95" s="784"/>
      <c r="BL95" s="784"/>
      <c r="BM95" s="784"/>
      <c r="BN95" s="784"/>
      <c r="BO95" s="784"/>
      <c r="BP95" s="784"/>
      <c r="BQ95" s="784"/>
      <c r="BR95" s="784"/>
      <c r="BS95" s="784"/>
      <c r="BT95" s="784"/>
      <c r="BU95" s="784"/>
      <c r="BV95" s="784"/>
      <c r="BW95" s="784"/>
      <c r="BX95" s="784"/>
      <c r="BY95" s="784"/>
      <c r="BZ95" s="784"/>
      <c r="CA95" s="784"/>
      <c r="CB95" s="784"/>
      <c r="CC95" s="784"/>
      <c r="CD95" s="784"/>
      <c r="CE95" s="784"/>
      <c r="CF95" s="784"/>
      <c r="CG95" s="784"/>
      <c r="CH95" s="36"/>
      <c r="CI95" s="36"/>
      <c r="CJ95" s="36"/>
      <c r="CK95" s="36"/>
      <c r="CL95" s="784"/>
      <c r="CM95" s="784"/>
      <c r="CN95" s="784"/>
      <c r="CO95" s="784"/>
      <c r="CP95" s="784"/>
      <c r="CQ95" s="784"/>
      <c r="CR95" s="784"/>
      <c r="CS95" s="784"/>
      <c r="CT95" s="784"/>
      <c r="CU95" s="784"/>
      <c r="CV95" s="784"/>
      <c r="CW95" s="784"/>
      <c r="CX95" s="784"/>
      <c r="CY95" s="784"/>
      <c r="CZ95" s="784"/>
      <c r="DA95" s="784"/>
      <c r="DB95" s="784"/>
      <c r="DC95" s="784"/>
      <c r="DD95" s="784"/>
      <c r="DE95" s="784"/>
      <c r="DF95" s="784"/>
      <c r="DG95" s="784"/>
      <c r="DH95" s="784"/>
      <c r="DI95" s="784"/>
      <c r="DJ95" s="784"/>
      <c r="DK95" s="784"/>
      <c r="DL95" s="784"/>
      <c r="DM95" s="784"/>
      <c r="DN95" s="784"/>
      <c r="DO95" s="784"/>
      <c r="DP95" s="784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</row>
    <row r="96" spans="1:261" ht="3" customHeight="1">
      <c r="A96" s="36"/>
      <c r="B96" s="781"/>
      <c r="C96" s="781"/>
      <c r="D96" s="781"/>
      <c r="E96" s="781"/>
      <c r="F96" s="781"/>
      <c r="G96" s="781"/>
      <c r="H96" s="781"/>
      <c r="I96" s="781"/>
      <c r="J96" s="46"/>
      <c r="K96" s="46"/>
      <c r="L96" s="46"/>
      <c r="M96" s="46"/>
      <c r="N96" s="46"/>
      <c r="O96" s="46"/>
      <c r="P96" s="46"/>
      <c r="Q96" s="47"/>
      <c r="R96" s="823"/>
      <c r="S96" s="824"/>
      <c r="T96" s="824"/>
      <c r="U96" s="824"/>
      <c r="V96" s="824"/>
      <c r="W96" s="824"/>
      <c r="X96" s="824"/>
      <c r="Y96" s="824"/>
      <c r="Z96" s="824"/>
      <c r="AA96" s="824"/>
      <c r="AB96" s="824"/>
      <c r="AC96" s="824"/>
      <c r="AD96" s="67"/>
      <c r="AE96" s="67"/>
      <c r="AF96" s="67"/>
      <c r="AG96" s="67"/>
      <c r="AH96" s="799"/>
      <c r="AI96" s="799"/>
      <c r="AJ96" s="799"/>
      <c r="AK96" s="799"/>
      <c r="AL96" s="799"/>
      <c r="AM96" s="799"/>
      <c r="AN96" s="799"/>
      <c r="AO96" s="799"/>
      <c r="AP96" s="799"/>
      <c r="AQ96" s="799"/>
      <c r="AR96" s="799"/>
      <c r="AS96" s="799"/>
      <c r="AT96" s="799"/>
      <c r="AU96" s="66"/>
      <c r="AV96" s="66"/>
      <c r="AW96" s="66"/>
      <c r="AX96" s="66"/>
      <c r="AY96" s="66"/>
      <c r="AZ96" s="784"/>
      <c r="BA96" s="784"/>
      <c r="BB96" s="784"/>
      <c r="BC96" s="784"/>
      <c r="BD96" s="784"/>
      <c r="BE96" s="784"/>
      <c r="BF96" s="784"/>
      <c r="BG96" s="784"/>
      <c r="BH96" s="784"/>
      <c r="BI96" s="784"/>
      <c r="BJ96" s="784"/>
      <c r="BK96" s="784"/>
      <c r="BL96" s="784"/>
      <c r="BM96" s="784"/>
      <c r="BN96" s="784"/>
      <c r="BO96" s="784"/>
      <c r="BP96" s="784"/>
      <c r="BQ96" s="784"/>
      <c r="BR96" s="784"/>
      <c r="BS96" s="784"/>
      <c r="BT96" s="784"/>
      <c r="BU96" s="784"/>
      <c r="BV96" s="784"/>
      <c r="BW96" s="784"/>
      <c r="BX96" s="784"/>
      <c r="BY96" s="784"/>
      <c r="BZ96" s="784"/>
      <c r="CA96" s="784"/>
      <c r="CB96" s="784"/>
      <c r="CC96" s="784"/>
      <c r="CD96" s="784"/>
      <c r="CE96" s="784"/>
      <c r="CF96" s="784"/>
      <c r="CG96" s="784"/>
      <c r="CH96" s="36"/>
      <c r="CI96" s="36"/>
      <c r="CJ96" s="36"/>
      <c r="CK96" s="36"/>
      <c r="CL96" s="799" t="s">
        <v>27</v>
      </c>
      <c r="CM96" s="799"/>
      <c r="CN96" s="799"/>
      <c r="CO96" s="799"/>
      <c r="CP96" s="806"/>
      <c r="CQ96" s="806"/>
      <c r="CR96" s="806"/>
      <c r="CS96" s="806"/>
      <c r="CT96" s="806"/>
      <c r="CU96" s="806"/>
      <c r="CV96" s="806"/>
      <c r="CW96" s="806"/>
      <c r="CX96" s="806"/>
      <c r="CY96" s="806"/>
      <c r="CZ96" s="36"/>
      <c r="DA96" s="799" t="s">
        <v>28</v>
      </c>
      <c r="DB96" s="799"/>
      <c r="DC96" s="799"/>
      <c r="DD96" s="799"/>
      <c r="DE96" s="806"/>
      <c r="DF96" s="806"/>
      <c r="DG96" s="806"/>
      <c r="DH96" s="806"/>
      <c r="DI96" s="806"/>
      <c r="DJ96" s="806"/>
      <c r="DK96" s="806"/>
      <c r="DL96" s="806"/>
      <c r="DM96" s="806"/>
      <c r="DN96" s="806"/>
      <c r="DO96" s="36"/>
      <c r="DP96" s="36"/>
      <c r="DQ96" s="36"/>
      <c r="DR96" s="36"/>
      <c r="DS96" s="36"/>
      <c r="DT96" s="36"/>
      <c r="DU96" s="794" t="s">
        <v>29</v>
      </c>
      <c r="DV96" s="794"/>
      <c r="DW96" s="794"/>
      <c r="DX96" s="794"/>
      <c r="DY96" s="794"/>
      <c r="DZ96" s="794"/>
      <c r="EA96" s="794"/>
      <c r="EB96" s="794"/>
      <c r="EC96" s="794"/>
      <c r="ED96" s="794"/>
      <c r="EE96" s="794"/>
      <c r="EF96" s="794"/>
      <c r="EG96" s="794"/>
      <c r="EH96" s="794"/>
      <c r="EI96" s="794"/>
      <c r="EJ96" s="794"/>
      <c r="EK96" s="794"/>
      <c r="EL96" s="794"/>
      <c r="EM96" s="794"/>
      <c r="EN96" s="794"/>
      <c r="EO96" s="794"/>
      <c r="EP96" s="794"/>
      <c r="EQ96" s="794"/>
      <c r="ER96" s="794"/>
      <c r="ES96" s="794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834"/>
      <c r="FG96" s="834"/>
      <c r="FH96" s="834"/>
      <c r="FI96" s="834"/>
      <c r="FJ96" s="834"/>
      <c r="FK96" s="834"/>
      <c r="FL96" s="834"/>
      <c r="FM96" s="834"/>
      <c r="FN96" s="834"/>
      <c r="FO96" s="834"/>
      <c r="FP96" s="834"/>
      <c r="FQ96" s="834"/>
      <c r="FR96" s="834"/>
      <c r="FS96" s="834"/>
      <c r="FT96" s="834"/>
      <c r="FU96" s="834"/>
      <c r="FV96" s="834"/>
      <c r="FW96" s="834"/>
      <c r="FX96" s="834"/>
      <c r="FY96" s="834"/>
      <c r="FZ96" s="834"/>
      <c r="GA96" s="834"/>
      <c r="GB96" s="834"/>
      <c r="GC96" s="834"/>
      <c r="GD96" s="834"/>
      <c r="GE96" s="834"/>
      <c r="GF96" s="834"/>
      <c r="GG96" s="834"/>
      <c r="GH96" s="834"/>
      <c r="GI96" s="834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36"/>
      <c r="GU96" s="36"/>
      <c r="GV96" s="36"/>
    </row>
    <row r="97" spans="1:204" ht="3" customHeight="1">
      <c r="A97" s="36"/>
      <c r="B97" s="781"/>
      <c r="C97" s="781"/>
      <c r="D97" s="781"/>
      <c r="E97" s="781"/>
      <c r="F97" s="781"/>
      <c r="G97" s="781"/>
      <c r="H97" s="781"/>
      <c r="I97" s="781"/>
      <c r="J97" s="46"/>
      <c r="K97" s="46"/>
      <c r="L97" s="46"/>
      <c r="M97" s="46"/>
      <c r="N97" s="46"/>
      <c r="O97" s="46"/>
      <c r="P97" s="46"/>
      <c r="Q97" s="47"/>
      <c r="R97" s="824"/>
      <c r="S97" s="824"/>
      <c r="T97" s="824"/>
      <c r="U97" s="824"/>
      <c r="V97" s="824"/>
      <c r="W97" s="824"/>
      <c r="X97" s="824"/>
      <c r="Y97" s="824"/>
      <c r="Z97" s="824"/>
      <c r="AA97" s="824"/>
      <c r="AB97" s="824"/>
      <c r="AC97" s="824"/>
      <c r="AD97" s="67"/>
      <c r="AE97" s="67"/>
      <c r="AF97" s="67"/>
      <c r="AG97" s="67"/>
      <c r="AH97" s="799"/>
      <c r="AI97" s="799"/>
      <c r="AJ97" s="799"/>
      <c r="AK97" s="799"/>
      <c r="AL97" s="799"/>
      <c r="AM97" s="799"/>
      <c r="AN97" s="799"/>
      <c r="AO97" s="799"/>
      <c r="AP97" s="799"/>
      <c r="AQ97" s="799"/>
      <c r="AR97" s="799"/>
      <c r="AS97" s="799"/>
      <c r="AT97" s="799"/>
      <c r="AU97" s="66"/>
      <c r="AV97" s="66"/>
      <c r="AW97" s="66"/>
      <c r="AX97" s="66"/>
      <c r="AY97" s="66"/>
      <c r="AZ97" s="66"/>
      <c r="BA97" s="66"/>
      <c r="BB97" s="805" t="s">
        <v>30</v>
      </c>
      <c r="BC97" s="805"/>
      <c r="BD97" s="805"/>
      <c r="BE97" s="805"/>
      <c r="BF97" s="805"/>
      <c r="BG97" s="805"/>
      <c r="BH97" s="805"/>
      <c r="BI97" s="805"/>
      <c r="BJ97" s="805"/>
      <c r="BK97" s="805"/>
      <c r="BL97" s="805"/>
      <c r="BM97" s="805"/>
      <c r="BN97" s="805"/>
      <c r="BO97" s="805"/>
      <c r="BP97" s="805"/>
      <c r="BQ97" s="805"/>
      <c r="BR97" s="805"/>
      <c r="BS97" s="805"/>
      <c r="BT97" s="805"/>
      <c r="BU97" s="805"/>
      <c r="BV97" s="805"/>
      <c r="BW97" s="805"/>
      <c r="BX97" s="805"/>
      <c r="BY97" s="805"/>
      <c r="BZ97" s="805"/>
      <c r="CA97" s="805"/>
      <c r="CB97" s="805"/>
      <c r="CC97" s="805"/>
      <c r="CD97" s="805"/>
      <c r="CE97" s="805"/>
      <c r="CF97" s="805"/>
      <c r="CG97" s="61"/>
      <c r="CH97" s="61"/>
      <c r="CI97" s="61"/>
      <c r="CJ97" s="61"/>
      <c r="CK97" s="61"/>
      <c r="CL97" s="799"/>
      <c r="CM97" s="799"/>
      <c r="CN97" s="799"/>
      <c r="CO97" s="799"/>
      <c r="CP97" s="806"/>
      <c r="CQ97" s="806"/>
      <c r="CR97" s="806"/>
      <c r="CS97" s="806"/>
      <c r="CT97" s="806"/>
      <c r="CU97" s="806"/>
      <c r="CV97" s="806"/>
      <c r="CW97" s="806"/>
      <c r="CX97" s="806"/>
      <c r="CY97" s="806"/>
      <c r="CZ97" s="36"/>
      <c r="DA97" s="799"/>
      <c r="DB97" s="799"/>
      <c r="DC97" s="799"/>
      <c r="DD97" s="799"/>
      <c r="DE97" s="806"/>
      <c r="DF97" s="806"/>
      <c r="DG97" s="806"/>
      <c r="DH97" s="806"/>
      <c r="DI97" s="806"/>
      <c r="DJ97" s="806"/>
      <c r="DK97" s="806"/>
      <c r="DL97" s="806"/>
      <c r="DM97" s="806"/>
      <c r="DN97" s="806"/>
      <c r="DO97" s="36"/>
      <c r="DP97" s="36"/>
      <c r="DQ97" s="36"/>
      <c r="DR97" s="36"/>
      <c r="DS97" s="36"/>
      <c r="DT97" s="36"/>
      <c r="DU97" s="794"/>
      <c r="DV97" s="794"/>
      <c r="DW97" s="794"/>
      <c r="DX97" s="794"/>
      <c r="DY97" s="794"/>
      <c r="DZ97" s="794"/>
      <c r="EA97" s="794"/>
      <c r="EB97" s="794"/>
      <c r="EC97" s="794"/>
      <c r="ED97" s="794"/>
      <c r="EE97" s="794"/>
      <c r="EF97" s="794"/>
      <c r="EG97" s="794"/>
      <c r="EH97" s="794"/>
      <c r="EI97" s="794"/>
      <c r="EJ97" s="794"/>
      <c r="EK97" s="794"/>
      <c r="EL97" s="794"/>
      <c r="EM97" s="794"/>
      <c r="EN97" s="794"/>
      <c r="EO97" s="794"/>
      <c r="EP97" s="794"/>
      <c r="EQ97" s="794"/>
      <c r="ER97" s="794"/>
      <c r="ES97" s="794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834"/>
      <c r="FG97" s="834"/>
      <c r="FH97" s="834"/>
      <c r="FI97" s="834"/>
      <c r="FJ97" s="834"/>
      <c r="FK97" s="834"/>
      <c r="FL97" s="834"/>
      <c r="FM97" s="834"/>
      <c r="FN97" s="834"/>
      <c r="FO97" s="834"/>
      <c r="FP97" s="834"/>
      <c r="FQ97" s="834"/>
      <c r="FR97" s="834"/>
      <c r="FS97" s="834"/>
      <c r="FT97" s="834"/>
      <c r="FU97" s="834"/>
      <c r="FV97" s="834"/>
      <c r="FW97" s="834"/>
      <c r="FX97" s="834"/>
      <c r="FY97" s="834"/>
      <c r="FZ97" s="834"/>
      <c r="GA97" s="834"/>
      <c r="GB97" s="834"/>
      <c r="GC97" s="834"/>
      <c r="GD97" s="834"/>
      <c r="GE97" s="834"/>
      <c r="GF97" s="834"/>
      <c r="GG97" s="834"/>
      <c r="GH97" s="834"/>
      <c r="GI97" s="834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36"/>
      <c r="GU97" s="36"/>
      <c r="GV97" s="36"/>
    </row>
    <row r="98" spans="1:204" ht="3" customHeight="1">
      <c r="A98" s="36"/>
      <c r="B98" s="781"/>
      <c r="C98" s="781"/>
      <c r="D98" s="781"/>
      <c r="E98" s="781"/>
      <c r="F98" s="781"/>
      <c r="G98" s="781"/>
      <c r="H98" s="781"/>
      <c r="I98" s="781"/>
      <c r="J98" s="46"/>
      <c r="K98" s="46"/>
      <c r="L98" s="46"/>
      <c r="M98" s="46"/>
      <c r="N98" s="46"/>
      <c r="O98" s="46"/>
      <c r="P98" s="46"/>
      <c r="Q98" s="47"/>
      <c r="R98" s="824"/>
      <c r="S98" s="824"/>
      <c r="T98" s="824"/>
      <c r="U98" s="824"/>
      <c r="V98" s="824"/>
      <c r="W98" s="824"/>
      <c r="X98" s="824"/>
      <c r="Y98" s="824"/>
      <c r="Z98" s="824"/>
      <c r="AA98" s="824"/>
      <c r="AB98" s="824"/>
      <c r="AC98" s="824"/>
      <c r="AD98" s="67"/>
      <c r="AE98" s="67"/>
      <c r="AF98" s="67"/>
      <c r="AG98" s="67"/>
      <c r="AH98" s="799"/>
      <c r="AI98" s="799"/>
      <c r="AJ98" s="799"/>
      <c r="AK98" s="799"/>
      <c r="AL98" s="799"/>
      <c r="AM98" s="799"/>
      <c r="AN98" s="799"/>
      <c r="AO98" s="799"/>
      <c r="AP98" s="799"/>
      <c r="AQ98" s="799"/>
      <c r="AR98" s="799"/>
      <c r="AS98" s="799"/>
      <c r="AT98" s="799"/>
      <c r="AU98" s="66"/>
      <c r="AV98" s="66"/>
      <c r="AW98" s="66"/>
      <c r="AX98" s="66"/>
      <c r="AY98" s="66"/>
      <c r="AZ98" s="66"/>
      <c r="BA98" s="66"/>
      <c r="BB98" s="805"/>
      <c r="BC98" s="805"/>
      <c r="BD98" s="805"/>
      <c r="BE98" s="805"/>
      <c r="BF98" s="805"/>
      <c r="BG98" s="805"/>
      <c r="BH98" s="805"/>
      <c r="BI98" s="805"/>
      <c r="BJ98" s="805"/>
      <c r="BK98" s="805"/>
      <c r="BL98" s="805"/>
      <c r="BM98" s="805"/>
      <c r="BN98" s="805"/>
      <c r="BO98" s="805"/>
      <c r="BP98" s="805"/>
      <c r="BQ98" s="805"/>
      <c r="BR98" s="805"/>
      <c r="BS98" s="805"/>
      <c r="BT98" s="805"/>
      <c r="BU98" s="805"/>
      <c r="BV98" s="805"/>
      <c r="BW98" s="805"/>
      <c r="BX98" s="805"/>
      <c r="BY98" s="805"/>
      <c r="BZ98" s="805"/>
      <c r="CA98" s="805"/>
      <c r="CB98" s="805"/>
      <c r="CC98" s="805"/>
      <c r="CD98" s="805"/>
      <c r="CE98" s="805"/>
      <c r="CF98" s="805"/>
      <c r="CG98" s="61"/>
      <c r="CH98" s="61"/>
      <c r="CI98" s="61"/>
      <c r="CJ98" s="61"/>
      <c r="CK98" s="61"/>
      <c r="CL98" s="799"/>
      <c r="CM98" s="799"/>
      <c r="CN98" s="799"/>
      <c r="CO98" s="799"/>
      <c r="CP98" s="806"/>
      <c r="CQ98" s="806"/>
      <c r="CR98" s="806"/>
      <c r="CS98" s="806"/>
      <c r="CT98" s="806"/>
      <c r="CU98" s="806"/>
      <c r="CV98" s="806"/>
      <c r="CW98" s="806"/>
      <c r="CX98" s="806"/>
      <c r="CY98" s="806"/>
      <c r="CZ98" s="36"/>
      <c r="DA98" s="799"/>
      <c r="DB98" s="799"/>
      <c r="DC98" s="799"/>
      <c r="DD98" s="799"/>
      <c r="DE98" s="806"/>
      <c r="DF98" s="806"/>
      <c r="DG98" s="806"/>
      <c r="DH98" s="806"/>
      <c r="DI98" s="806"/>
      <c r="DJ98" s="806"/>
      <c r="DK98" s="806"/>
      <c r="DL98" s="806"/>
      <c r="DM98" s="806"/>
      <c r="DN98" s="806"/>
      <c r="DO98" s="36"/>
      <c r="DP98" s="36"/>
      <c r="DQ98" s="36"/>
      <c r="DR98" s="36"/>
      <c r="DS98" s="36"/>
      <c r="DT98" s="36"/>
      <c r="DU98" s="794"/>
      <c r="DV98" s="794"/>
      <c r="DW98" s="794"/>
      <c r="DX98" s="794"/>
      <c r="DY98" s="794"/>
      <c r="DZ98" s="794"/>
      <c r="EA98" s="794"/>
      <c r="EB98" s="794"/>
      <c r="EC98" s="794"/>
      <c r="ED98" s="794"/>
      <c r="EE98" s="794"/>
      <c r="EF98" s="794"/>
      <c r="EG98" s="794"/>
      <c r="EH98" s="794"/>
      <c r="EI98" s="794"/>
      <c r="EJ98" s="794"/>
      <c r="EK98" s="794"/>
      <c r="EL98" s="794"/>
      <c r="EM98" s="794"/>
      <c r="EN98" s="794"/>
      <c r="EO98" s="794"/>
      <c r="EP98" s="794"/>
      <c r="EQ98" s="794"/>
      <c r="ER98" s="794"/>
      <c r="ES98" s="794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834"/>
      <c r="FG98" s="834"/>
      <c r="FH98" s="834"/>
      <c r="FI98" s="834"/>
      <c r="FJ98" s="834"/>
      <c r="FK98" s="834"/>
      <c r="FL98" s="834"/>
      <c r="FM98" s="834"/>
      <c r="FN98" s="834"/>
      <c r="FO98" s="834"/>
      <c r="FP98" s="834"/>
      <c r="FQ98" s="834"/>
      <c r="FR98" s="834"/>
      <c r="FS98" s="834"/>
      <c r="FT98" s="834"/>
      <c r="FU98" s="834"/>
      <c r="FV98" s="834"/>
      <c r="FW98" s="834"/>
      <c r="FX98" s="834"/>
      <c r="FY98" s="834"/>
      <c r="FZ98" s="834"/>
      <c r="GA98" s="834"/>
      <c r="GB98" s="834"/>
      <c r="GC98" s="834"/>
      <c r="GD98" s="834"/>
      <c r="GE98" s="834"/>
      <c r="GF98" s="834"/>
      <c r="GG98" s="834"/>
      <c r="GH98" s="834"/>
      <c r="GI98" s="834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36"/>
      <c r="GU98" s="36"/>
      <c r="GV98" s="36"/>
    </row>
    <row r="99" spans="1:204" ht="3" customHeight="1">
      <c r="A99" s="36"/>
      <c r="B99" s="781"/>
      <c r="C99" s="781"/>
      <c r="D99" s="781"/>
      <c r="E99" s="781"/>
      <c r="F99" s="781"/>
      <c r="G99" s="781"/>
      <c r="H99" s="781"/>
      <c r="I99" s="781"/>
      <c r="J99" s="46"/>
      <c r="K99" s="46"/>
      <c r="L99" s="46"/>
      <c r="M99" s="46"/>
      <c r="N99" s="46"/>
      <c r="O99" s="46"/>
      <c r="P99" s="46"/>
      <c r="Q99" s="47"/>
      <c r="R99" s="824"/>
      <c r="S99" s="824"/>
      <c r="T99" s="824"/>
      <c r="U99" s="824"/>
      <c r="V99" s="824"/>
      <c r="W99" s="824"/>
      <c r="X99" s="824"/>
      <c r="Y99" s="824"/>
      <c r="Z99" s="824"/>
      <c r="AA99" s="824"/>
      <c r="AB99" s="824"/>
      <c r="AC99" s="824"/>
      <c r="AD99" s="67"/>
      <c r="AE99" s="67"/>
      <c r="AF99" s="67"/>
      <c r="AG99" s="67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57"/>
      <c r="AS99" s="57"/>
      <c r="AT99" s="57"/>
      <c r="AU99" s="57"/>
      <c r="AV99" s="66"/>
      <c r="AW99" s="66"/>
      <c r="AX99" s="66"/>
      <c r="AY99" s="66"/>
      <c r="AZ99" s="66"/>
      <c r="BA99" s="66"/>
      <c r="BB99" s="805"/>
      <c r="BC99" s="805"/>
      <c r="BD99" s="805"/>
      <c r="BE99" s="805"/>
      <c r="BF99" s="805"/>
      <c r="BG99" s="805"/>
      <c r="BH99" s="805"/>
      <c r="BI99" s="805"/>
      <c r="BJ99" s="805"/>
      <c r="BK99" s="805"/>
      <c r="BL99" s="805"/>
      <c r="BM99" s="805"/>
      <c r="BN99" s="805"/>
      <c r="BO99" s="805"/>
      <c r="BP99" s="805"/>
      <c r="BQ99" s="805"/>
      <c r="BR99" s="805"/>
      <c r="BS99" s="805"/>
      <c r="BT99" s="805"/>
      <c r="BU99" s="805"/>
      <c r="BV99" s="805"/>
      <c r="BW99" s="805"/>
      <c r="BX99" s="805"/>
      <c r="BY99" s="805"/>
      <c r="BZ99" s="805"/>
      <c r="CA99" s="805"/>
      <c r="CB99" s="805"/>
      <c r="CC99" s="805"/>
      <c r="CD99" s="805"/>
      <c r="CE99" s="805"/>
      <c r="CF99" s="805"/>
      <c r="CG99" s="61"/>
      <c r="CH99" s="61"/>
      <c r="CI99" s="61"/>
      <c r="CJ99" s="61"/>
      <c r="CK99" s="61"/>
      <c r="CL99" s="799"/>
      <c r="CM99" s="799"/>
      <c r="CN99" s="799"/>
      <c r="CO99" s="799"/>
      <c r="CP99" s="806"/>
      <c r="CQ99" s="806"/>
      <c r="CR99" s="806"/>
      <c r="CS99" s="806"/>
      <c r="CT99" s="806"/>
      <c r="CU99" s="806"/>
      <c r="CV99" s="806"/>
      <c r="CW99" s="806"/>
      <c r="CX99" s="806"/>
      <c r="CY99" s="806"/>
      <c r="CZ99" s="36"/>
      <c r="DA99" s="799"/>
      <c r="DB99" s="799"/>
      <c r="DC99" s="799"/>
      <c r="DD99" s="799"/>
      <c r="DE99" s="806"/>
      <c r="DF99" s="806"/>
      <c r="DG99" s="806"/>
      <c r="DH99" s="806"/>
      <c r="DI99" s="806"/>
      <c r="DJ99" s="806"/>
      <c r="DK99" s="806"/>
      <c r="DL99" s="806"/>
      <c r="DM99" s="806"/>
      <c r="DN99" s="806"/>
      <c r="DO99" s="36"/>
      <c r="DP99" s="36"/>
      <c r="DQ99" s="36"/>
      <c r="DR99" s="36"/>
      <c r="DS99" s="36"/>
      <c r="DT99" s="36"/>
      <c r="DU99" s="794"/>
      <c r="DV99" s="794"/>
      <c r="DW99" s="794"/>
      <c r="DX99" s="794"/>
      <c r="DY99" s="794"/>
      <c r="DZ99" s="794"/>
      <c r="EA99" s="794"/>
      <c r="EB99" s="794"/>
      <c r="EC99" s="794"/>
      <c r="ED99" s="794"/>
      <c r="EE99" s="794"/>
      <c r="EF99" s="794"/>
      <c r="EG99" s="794"/>
      <c r="EH99" s="794"/>
      <c r="EI99" s="794"/>
      <c r="EJ99" s="794"/>
      <c r="EK99" s="794"/>
      <c r="EL99" s="794"/>
      <c r="EM99" s="794"/>
      <c r="EN99" s="794"/>
      <c r="EO99" s="794"/>
      <c r="EP99" s="794"/>
      <c r="EQ99" s="794"/>
      <c r="ER99" s="794"/>
      <c r="ES99" s="794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834"/>
      <c r="FG99" s="834"/>
      <c r="FH99" s="834"/>
      <c r="FI99" s="834"/>
      <c r="FJ99" s="834"/>
      <c r="FK99" s="834"/>
      <c r="FL99" s="834"/>
      <c r="FM99" s="834"/>
      <c r="FN99" s="834"/>
      <c r="FO99" s="834"/>
      <c r="FP99" s="834"/>
      <c r="FQ99" s="834"/>
      <c r="FR99" s="834"/>
      <c r="FS99" s="834"/>
      <c r="FT99" s="834"/>
      <c r="FU99" s="834"/>
      <c r="FV99" s="834"/>
      <c r="FW99" s="834"/>
      <c r="FX99" s="834"/>
      <c r="FY99" s="834"/>
      <c r="FZ99" s="834"/>
      <c r="GA99" s="834"/>
      <c r="GB99" s="834"/>
      <c r="GC99" s="834"/>
      <c r="GD99" s="834"/>
      <c r="GE99" s="834"/>
      <c r="GF99" s="834"/>
      <c r="GG99" s="834"/>
      <c r="GH99" s="834"/>
      <c r="GI99" s="834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9"/>
      <c r="GU99" s="69"/>
      <c r="GV99" s="36"/>
    </row>
    <row r="100" spans="1:204" ht="3" customHeight="1">
      <c r="A100" s="36"/>
      <c r="B100" s="781"/>
      <c r="C100" s="781"/>
      <c r="D100" s="781"/>
      <c r="E100" s="781"/>
      <c r="F100" s="781"/>
      <c r="G100" s="781"/>
      <c r="H100" s="781"/>
      <c r="I100" s="781"/>
      <c r="J100" s="46"/>
      <c r="K100" s="46"/>
      <c r="L100" s="46"/>
      <c r="M100" s="36"/>
      <c r="N100" s="36"/>
      <c r="O100" s="36"/>
      <c r="P100" s="36"/>
      <c r="Q100" s="36"/>
      <c r="R100" s="824"/>
      <c r="S100" s="824"/>
      <c r="T100" s="824"/>
      <c r="U100" s="824"/>
      <c r="V100" s="824"/>
      <c r="W100" s="824"/>
      <c r="X100" s="824"/>
      <c r="Y100" s="824"/>
      <c r="Z100" s="824"/>
      <c r="AA100" s="824"/>
      <c r="AB100" s="824"/>
      <c r="AC100" s="824"/>
      <c r="AD100" s="36"/>
      <c r="AE100" s="36"/>
      <c r="AF100" s="36"/>
      <c r="AG100" s="36"/>
      <c r="AH100" s="59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805"/>
      <c r="BC100" s="805"/>
      <c r="BD100" s="805"/>
      <c r="BE100" s="805"/>
      <c r="BF100" s="805"/>
      <c r="BG100" s="805"/>
      <c r="BH100" s="805"/>
      <c r="BI100" s="805"/>
      <c r="BJ100" s="805"/>
      <c r="BK100" s="805"/>
      <c r="BL100" s="805"/>
      <c r="BM100" s="805"/>
      <c r="BN100" s="805"/>
      <c r="BO100" s="805"/>
      <c r="BP100" s="805"/>
      <c r="BQ100" s="805"/>
      <c r="BR100" s="805"/>
      <c r="BS100" s="805"/>
      <c r="BT100" s="805"/>
      <c r="BU100" s="805"/>
      <c r="BV100" s="805"/>
      <c r="BW100" s="805"/>
      <c r="BX100" s="805"/>
      <c r="BY100" s="805"/>
      <c r="BZ100" s="805"/>
      <c r="CA100" s="805"/>
      <c r="CB100" s="805"/>
      <c r="CC100" s="805"/>
      <c r="CD100" s="805"/>
      <c r="CE100" s="805"/>
      <c r="CF100" s="805"/>
      <c r="CG100" s="61"/>
      <c r="CH100" s="61"/>
      <c r="CI100" s="61"/>
      <c r="CJ100" s="61"/>
      <c r="CK100" s="61"/>
      <c r="CL100" s="802" t="s">
        <v>31</v>
      </c>
      <c r="CM100" s="802"/>
      <c r="CN100" s="802"/>
      <c r="CO100" s="802"/>
      <c r="CP100" s="802"/>
      <c r="CQ100" s="802"/>
      <c r="CR100" s="802"/>
      <c r="CS100" s="802"/>
      <c r="CT100" s="802"/>
      <c r="CU100" s="802"/>
      <c r="CV100" s="802"/>
      <c r="CW100" s="802"/>
      <c r="CX100" s="802"/>
      <c r="CY100" s="802"/>
      <c r="CZ100" s="802"/>
      <c r="DA100" s="802"/>
      <c r="DB100" s="802"/>
      <c r="DC100" s="802"/>
      <c r="DD100" s="802"/>
      <c r="DE100" s="802"/>
      <c r="DF100" s="802"/>
      <c r="DG100" s="802"/>
      <c r="DH100" s="802"/>
      <c r="DI100" s="802"/>
      <c r="DJ100" s="802"/>
      <c r="DK100" s="802"/>
      <c r="DL100" s="802"/>
      <c r="DM100" s="802"/>
      <c r="DN100" s="802"/>
      <c r="DO100" s="802"/>
      <c r="DP100" s="802"/>
      <c r="DQ100" s="70"/>
      <c r="DR100" s="70"/>
      <c r="DS100" s="70"/>
      <c r="DT100" s="70"/>
      <c r="DU100" s="799" t="s">
        <v>27</v>
      </c>
      <c r="DV100" s="799"/>
      <c r="DW100" s="799"/>
      <c r="DX100" s="799"/>
      <c r="DY100" s="811"/>
      <c r="DZ100" s="811"/>
      <c r="EA100" s="811"/>
      <c r="EB100" s="811"/>
      <c r="EC100" s="811"/>
      <c r="ED100" s="811"/>
      <c r="EE100" s="811"/>
      <c r="EF100" s="70"/>
      <c r="EG100" s="70"/>
      <c r="EH100" s="70"/>
      <c r="EI100" s="70"/>
      <c r="EJ100" s="70"/>
      <c r="EK100" s="806" t="s">
        <v>28</v>
      </c>
      <c r="EL100" s="806"/>
      <c r="EM100" s="806"/>
      <c r="EN100" s="806"/>
      <c r="EO100" s="811"/>
      <c r="EP100" s="811"/>
      <c r="EQ100" s="811"/>
      <c r="ER100" s="811"/>
      <c r="ES100" s="811"/>
      <c r="ET100" s="811"/>
      <c r="EU100" s="811"/>
      <c r="EV100" s="36"/>
      <c r="EW100" s="70"/>
      <c r="EX100" s="70"/>
      <c r="EY100" s="70"/>
      <c r="EZ100" s="70"/>
      <c r="FA100" s="70"/>
      <c r="FB100" s="70"/>
      <c r="FC100" s="36"/>
      <c r="FD100" s="36"/>
      <c r="FE100" s="36"/>
      <c r="FF100" s="834"/>
      <c r="FG100" s="834"/>
      <c r="FH100" s="834"/>
      <c r="FI100" s="834"/>
      <c r="FJ100" s="834"/>
      <c r="FK100" s="834"/>
      <c r="FL100" s="834"/>
      <c r="FM100" s="834"/>
      <c r="FN100" s="834"/>
      <c r="FO100" s="834"/>
      <c r="FP100" s="834"/>
      <c r="FQ100" s="834"/>
      <c r="FR100" s="834"/>
      <c r="FS100" s="834"/>
      <c r="FT100" s="834"/>
      <c r="FU100" s="834"/>
      <c r="FV100" s="834"/>
      <c r="FW100" s="834"/>
      <c r="FX100" s="834"/>
      <c r="FY100" s="834"/>
      <c r="FZ100" s="834"/>
      <c r="GA100" s="834"/>
      <c r="GB100" s="834"/>
      <c r="GC100" s="834"/>
      <c r="GD100" s="834"/>
      <c r="GE100" s="834"/>
      <c r="GF100" s="834"/>
      <c r="GG100" s="834"/>
      <c r="GH100" s="834"/>
      <c r="GI100" s="834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9"/>
      <c r="GU100" s="69"/>
      <c r="GV100" s="36"/>
    </row>
    <row r="101" spans="1:204" ht="3" customHeight="1">
      <c r="A101" s="36"/>
      <c r="B101" s="781"/>
      <c r="C101" s="781"/>
      <c r="D101" s="781"/>
      <c r="E101" s="781"/>
      <c r="F101" s="781"/>
      <c r="G101" s="781"/>
      <c r="H101" s="781"/>
      <c r="I101" s="781"/>
      <c r="J101" s="46"/>
      <c r="K101" s="46"/>
      <c r="L101" s="46"/>
      <c r="M101" s="828" t="s">
        <v>54</v>
      </c>
      <c r="N101" s="828"/>
      <c r="O101" s="828"/>
      <c r="P101" s="828"/>
      <c r="Q101" s="828"/>
      <c r="R101" s="828"/>
      <c r="S101" s="828"/>
      <c r="T101" s="828"/>
      <c r="U101" s="828"/>
      <c r="V101" s="828"/>
      <c r="W101" s="828"/>
      <c r="X101" s="876" t="str">
        <f>IF(HLOOKUP("性別ID",全情報ビュー,2,FALSE)=1,1.19,IF(HLOOKUP("性別ID",全情報ビュー,2,FALSE)=2,0.99,""))</f>
        <v/>
      </c>
      <c r="Y101" s="876"/>
      <c r="Z101" s="876"/>
      <c r="AA101" s="876"/>
      <c r="AB101" s="876"/>
      <c r="AC101" s="876"/>
      <c r="AD101" s="876"/>
      <c r="AE101" s="826" t="s">
        <v>706</v>
      </c>
      <c r="AF101" s="826"/>
      <c r="AG101" s="826"/>
      <c r="AH101" s="59"/>
      <c r="AI101" s="771">
        <f>②結果判定表!J30</f>
        <v>0</v>
      </c>
      <c r="AJ101" s="771"/>
      <c r="AK101" s="771"/>
      <c r="AL101" s="771"/>
      <c r="AM101" s="771"/>
      <c r="AN101" s="771"/>
      <c r="AO101" s="771"/>
      <c r="AP101" s="771"/>
      <c r="AQ101" s="771"/>
      <c r="AR101" s="771"/>
      <c r="AS101" s="771"/>
      <c r="AT101" s="71"/>
      <c r="AU101" s="71"/>
      <c r="AV101" s="71"/>
      <c r="AW101" s="71"/>
      <c r="AX101" s="71"/>
      <c r="AY101" s="71"/>
      <c r="AZ101" s="71"/>
      <c r="BA101" s="71"/>
      <c r="BB101" s="805"/>
      <c r="BC101" s="805"/>
      <c r="BD101" s="805"/>
      <c r="BE101" s="805"/>
      <c r="BF101" s="805"/>
      <c r="BG101" s="805"/>
      <c r="BH101" s="805"/>
      <c r="BI101" s="805"/>
      <c r="BJ101" s="805"/>
      <c r="BK101" s="805"/>
      <c r="BL101" s="805"/>
      <c r="BM101" s="805"/>
      <c r="BN101" s="805"/>
      <c r="BO101" s="805"/>
      <c r="BP101" s="805"/>
      <c r="BQ101" s="805"/>
      <c r="BR101" s="805"/>
      <c r="BS101" s="805"/>
      <c r="BT101" s="805"/>
      <c r="BU101" s="805"/>
      <c r="BV101" s="805"/>
      <c r="BW101" s="805"/>
      <c r="BX101" s="805"/>
      <c r="BY101" s="805"/>
      <c r="BZ101" s="805"/>
      <c r="CA101" s="805"/>
      <c r="CB101" s="805"/>
      <c r="CC101" s="805"/>
      <c r="CD101" s="805"/>
      <c r="CE101" s="805"/>
      <c r="CF101" s="805"/>
      <c r="CG101" s="61"/>
      <c r="CH101" s="61"/>
      <c r="CI101" s="61"/>
      <c r="CJ101" s="36"/>
      <c r="CK101" s="36"/>
      <c r="CL101" s="802"/>
      <c r="CM101" s="802"/>
      <c r="CN101" s="802"/>
      <c r="CO101" s="802"/>
      <c r="CP101" s="802"/>
      <c r="CQ101" s="802"/>
      <c r="CR101" s="802"/>
      <c r="CS101" s="802"/>
      <c r="CT101" s="802"/>
      <c r="CU101" s="802"/>
      <c r="CV101" s="802"/>
      <c r="CW101" s="802"/>
      <c r="CX101" s="802"/>
      <c r="CY101" s="802"/>
      <c r="CZ101" s="802"/>
      <c r="DA101" s="802"/>
      <c r="DB101" s="802"/>
      <c r="DC101" s="802"/>
      <c r="DD101" s="802"/>
      <c r="DE101" s="802"/>
      <c r="DF101" s="802"/>
      <c r="DG101" s="802"/>
      <c r="DH101" s="802"/>
      <c r="DI101" s="802"/>
      <c r="DJ101" s="802"/>
      <c r="DK101" s="802"/>
      <c r="DL101" s="802"/>
      <c r="DM101" s="802"/>
      <c r="DN101" s="802"/>
      <c r="DO101" s="802"/>
      <c r="DP101" s="802"/>
      <c r="DQ101" s="70"/>
      <c r="DR101" s="70"/>
      <c r="DS101" s="70"/>
      <c r="DT101" s="70"/>
      <c r="DU101" s="799"/>
      <c r="DV101" s="799"/>
      <c r="DW101" s="799"/>
      <c r="DX101" s="799"/>
      <c r="DY101" s="811"/>
      <c r="DZ101" s="811"/>
      <c r="EA101" s="811"/>
      <c r="EB101" s="811"/>
      <c r="EC101" s="811"/>
      <c r="ED101" s="811"/>
      <c r="EE101" s="811"/>
      <c r="EF101" s="865" t="s">
        <v>115</v>
      </c>
      <c r="EG101" s="865"/>
      <c r="EH101" s="865"/>
      <c r="EI101" s="865"/>
      <c r="EJ101" s="865"/>
      <c r="EK101" s="806"/>
      <c r="EL101" s="806"/>
      <c r="EM101" s="806"/>
      <c r="EN101" s="806"/>
      <c r="EO101" s="811"/>
      <c r="EP101" s="811"/>
      <c r="EQ101" s="811"/>
      <c r="ER101" s="811"/>
      <c r="ES101" s="811"/>
      <c r="ET101" s="811"/>
      <c r="EU101" s="811"/>
      <c r="EV101" s="865" t="s">
        <v>115</v>
      </c>
      <c r="EW101" s="865"/>
      <c r="EX101" s="865"/>
      <c r="EY101" s="865"/>
      <c r="EZ101" s="865"/>
      <c r="FA101" s="70"/>
      <c r="FB101" s="70"/>
      <c r="FC101" s="36"/>
      <c r="FD101" s="36"/>
      <c r="FE101" s="36"/>
      <c r="FF101" s="834"/>
      <c r="FG101" s="834"/>
      <c r="FH101" s="834"/>
      <c r="FI101" s="834"/>
      <c r="FJ101" s="834"/>
      <c r="FK101" s="834"/>
      <c r="FL101" s="834"/>
      <c r="FM101" s="834"/>
      <c r="FN101" s="834"/>
      <c r="FO101" s="834"/>
      <c r="FP101" s="834"/>
      <c r="FQ101" s="834"/>
      <c r="FR101" s="834"/>
      <c r="FS101" s="834"/>
      <c r="FT101" s="834"/>
      <c r="FU101" s="834"/>
      <c r="FV101" s="834"/>
      <c r="FW101" s="834"/>
      <c r="FX101" s="834"/>
      <c r="FY101" s="834"/>
      <c r="FZ101" s="834"/>
      <c r="GA101" s="834"/>
      <c r="GB101" s="834"/>
      <c r="GC101" s="834"/>
      <c r="GD101" s="834"/>
      <c r="GE101" s="834"/>
      <c r="GF101" s="834"/>
      <c r="GG101" s="834"/>
      <c r="GH101" s="834"/>
      <c r="GI101" s="834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9"/>
      <c r="GU101" s="69"/>
      <c r="GV101" s="36"/>
    </row>
    <row r="102" spans="1:204" ht="3" customHeight="1">
      <c r="A102" s="36"/>
      <c r="B102" s="781"/>
      <c r="C102" s="781"/>
      <c r="D102" s="781"/>
      <c r="E102" s="781"/>
      <c r="F102" s="781"/>
      <c r="G102" s="781"/>
      <c r="H102" s="781"/>
      <c r="I102" s="781"/>
      <c r="J102" s="46"/>
      <c r="K102" s="46"/>
      <c r="L102" s="46"/>
      <c r="M102" s="828"/>
      <c r="N102" s="828"/>
      <c r="O102" s="828"/>
      <c r="P102" s="828"/>
      <c r="Q102" s="828"/>
      <c r="R102" s="828"/>
      <c r="S102" s="828"/>
      <c r="T102" s="828"/>
      <c r="U102" s="828"/>
      <c r="V102" s="828"/>
      <c r="W102" s="828"/>
      <c r="X102" s="876"/>
      <c r="Y102" s="876"/>
      <c r="Z102" s="876"/>
      <c r="AA102" s="876"/>
      <c r="AB102" s="876"/>
      <c r="AC102" s="876"/>
      <c r="AD102" s="876"/>
      <c r="AE102" s="826"/>
      <c r="AF102" s="826"/>
      <c r="AG102" s="826"/>
      <c r="AH102" s="59"/>
      <c r="AI102" s="771"/>
      <c r="AJ102" s="771"/>
      <c r="AK102" s="771"/>
      <c r="AL102" s="771"/>
      <c r="AM102" s="771"/>
      <c r="AN102" s="771"/>
      <c r="AO102" s="771"/>
      <c r="AP102" s="771"/>
      <c r="AQ102" s="771"/>
      <c r="AR102" s="771"/>
      <c r="AS102" s="771"/>
      <c r="AT102" s="71"/>
      <c r="AU102" s="71"/>
      <c r="AV102" s="71"/>
      <c r="AW102" s="71"/>
      <c r="AX102" s="71"/>
      <c r="AY102" s="71"/>
      <c r="AZ102" s="71"/>
      <c r="BA102" s="71"/>
      <c r="BB102" s="825"/>
      <c r="BC102" s="825"/>
      <c r="BD102" s="825"/>
      <c r="BE102" s="825"/>
      <c r="BF102" s="825">
        <f>②結果判定表!J35</f>
        <v>0</v>
      </c>
      <c r="BG102" s="825"/>
      <c r="BH102" s="825"/>
      <c r="BI102" s="825"/>
      <c r="BJ102" s="825"/>
      <c r="BK102" s="825"/>
      <c r="BL102" s="825"/>
      <c r="BM102" s="825"/>
      <c r="BN102" s="825"/>
      <c r="BO102" s="825"/>
      <c r="BP102" s="825"/>
      <c r="BQ102" s="825"/>
      <c r="BR102" s="825"/>
      <c r="BS102" s="825"/>
      <c r="BT102" s="822" t="s">
        <v>32</v>
      </c>
      <c r="BU102" s="822"/>
      <c r="BV102" s="822"/>
      <c r="BW102" s="822"/>
      <c r="BX102" s="822"/>
      <c r="BY102" s="822"/>
      <c r="BZ102" s="822"/>
      <c r="CA102" s="822"/>
      <c r="CB102" s="822"/>
      <c r="CC102" s="822"/>
      <c r="CD102" s="822"/>
      <c r="CE102" s="57"/>
      <c r="CF102" s="57"/>
      <c r="CG102" s="57"/>
      <c r="CH102" s="36"/>
      <c r="CI102" s="36"/>
      <c r="CJ102" s="36"/>
      <c r="CK102" s="36"/>
      <c r="CL102" s="802"/>
      <c r="CM102" s="802"/>
      <c r="CN102" s="802"/>
      <c r="CO102" s="802"/>
      <c r="CP102" s="802"/>
      <c r="CQ102" s="802"/>
      <c r="CR102" s="802"/>
      <c r="CS102" s="802"/>
      <c r="CT102" s="802"/>
      <c r="CU102" s="802"/>
      <c r="CV102" s="802"/>
      <c r="CW102" s="802"/>
      <c r="CX102" s="802"/>
      <c r="CY102" s="802"/>
      <c r="CZ102" s="802"/>
      <c r="DA102" s="802"/>
      <c r="DB102" s="802"/>
      <c r="DC102" s="802"/>
      <c r="DD102" s="802"/>
      <c r="DE102" s="802"/>
      <c r="DF102" s="802"/>
      <c r="DG102" s="802"/>
      <c r="DH102" s="802"/>
      <c r="DI102" s="802"/>
      <c r="DJ102" s="802"/>
      <c r="DK102" s="802"/>
      <c r="DL102" s="802"/>
      <c r="DM102" s="802"/>
      <c r="DN102" s="802"/>
      <c r="DO102" s="802"/>
      <c r="DP102" s="802"/>
      <c r="DQ102" s="70"/>
      <c r="DR102" s="70"/>
      <c r="DS102" s="70"/>
      <c r="DT102" s="70"/>
      <c r="DU102" s="799"/>
      <c r="DV102" s="799"/>
      <c r="DW102" s="799"/>
      <c r="DX102" s="799"/>
      <c r="DY102" s="811"/>
      <c r="DZ102" s="811"/>
      <c r="EA102" s="811"/>
      <c r="EB102" s="811"/>
      <c r="EC102" s="811"/>
      <c r="ED102" s="811"/>
      <c r="EE102" s="811"/>
      <c r="EF102" s="865"/>
      <c r="EG102" s="865"/>
      <c r="EH102" s="865"/>
      <c r="EI102" s="865"/>
      <c r="EJ102" s="865"/>
      <c r="EK102" s="806"/>
      <c r="EL102" s="806"/>
      <c r="EM102" s="806"/>
      <c r="EN102" s="806"/>
      <c r="EO102" s="811"/>
      <c r="EP102" s="811"/>
      <c r="EQ102" s="811"/>
      <c r="ER102" s="811"/>
      <c r="ES102" s="811"/>
      <c r="ET102" s="811"/>
      <c r="EU102" s="811"/>
      <c r="EV102" s="865"/>
      <c r="EW102" s="865"/>
      <c r="EX102" s="865"/>
      <c r="EY102" s="865"/>
      <c r="EZ102" s="865"/>
      <c r="FA102" s="70"/>
      <c r="FB102" s="70"/>
      <c r="FC102" s="36"/>
      <c r="FD102" s="36"/>
      <c r="FE102" s="36"/>
      <c r="FF102" s="834"/>
      <c r="FG102" s="834"/>
      <c r="FH102" s="834"/>
      <c r="FI102" s="834"/>
      <c r="FJ102" s="834"/>
      <c r="FK102" s="834"/>
      <c r="FL102" s="834"/>
      <c r="FM102" s="834"/>
      <c r="FN102" s="834"/>
      <c r="FO102" s="834"/>
      <c r="FP102" s="834"/>
      <c r="FQ102" s="834"/>
      <c r="FR102" s="834"/>
      <c r="FS102" s="834"/>
      <c r="FT102" s="834"/>
      <c r="FU102" s="834"/>
      <c r="FV102" s="834"/>
      <c r="FW102" s="834"/>
      <c r="FX102" s="834"/>
      <c r="FY102" s="834"/>
      <c r="FZ102" s="834"/>
      <c r="GA102" s="834"/>
      <c r="GB102" s="834"/>
      <c r="GC102" s="834"/>
      <c r="GD102" s="834"/>
      <c r="GE102" s="834"/>
      <c r="GF102" s="834"/>
      <c r="GG102" s="834"/>
      <c r="GH102" s="834"/>
      <c r="GI102" s="834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9"/>
      <c r="GU102" s="69"/>
      <c r="GV102" s="36"/>
    </row>
    <row r="103" spans="1:204" ht="3" customHeight="1">
      <c r="A103" s="36"/>
      <c r="B103" s="781"/>
      <c r="C103" s="781"/>
      <c r="D103" s="781"/>
      <c r="E103" s="781"/>
      <c r="F103" s="781"/>
      <c r="G103" s="781"/>
      <c r="H103" s="781"/>
      <c r="I103" s="781"/>
      <c r="J103" s="46"/>
      <c r="K103" s="46"/>
      <c r="L103" s="46"/>
      <c r="M103" s="828"/>
      <c r="N103" s="828"/>
      <c r="O103" s="828"/>
      <c r="P103" s="828"/>
      <c r="Q103" s="828"/>
      <c r="R103" s="828"/>
      <c r="S103" s="828"/>
      <c r="T103" s="828"/>
      <c r="U103" s="828"/>
      <c r="V103" s="828"/>
      <c r="W103" s="828"/>
      <c r="X103" s="876"/>
      <c r="Y103" s="876"/>
      <c r="Z103" s="876"/>
      <c r="AA103" s="876"/>
      <c r="AB103" s="876"/>
      <c r="AC103" s="876"/>
      <c r="AD103" s="876"/>
      <c r="AE103" s="826"/>
      <c r="AF103" s="826"/>
      <c r="AG103" s="826"/>
      <c r="AH103" s="36"/>
      <c r="AI103" s="771"/>
      <c r="AJ103" s="771"/>
      <c r="AK103" s="771"/>
      <c r="AL103" s="771"/>
      <c r="AM103" s="771"/>
      <c r="AN103" s="771"/>
      <c r="AO103" s="771"/>
      <c r="AP103" s="771"/>
      <c r="AQ103" s="771"/>
      <c r="AR103" s="771"/>
      <c r="AS103" s="771"/>
      <c r="AT103" s="71"/>
      <c r="AU103" s="71"/>
      <c r="AV103" s="71"/>
      <c r="AW103" s="71"/>
      <c r="AX103" s="71"/>
      <c r="AY103" s="71"/>
      <c r="AZ103" s="71"/>
      <c r="BA103" s="71"/>
      <c r="BB103" s="825"/>
      <c r="BC103" s="825"/>
      <c r="BD103" s="825"/>
      <c r="BE103" s="825"/>
      <c r="BF103" s="825"/>
      <c r="BG103" s="825"/>
      <c r="BH103" s="825"/>
      <c r="BI103" s="825"/>
      <c r="BJ103" s="825"/>
      <c r="BK103" s="825"/>
      <c r="BL103" s="825"/>
      <c r="BM103" s="825"/>
      <c r="BN103" s="825"/>
      <c r="BO103" s="825"/>
      <c r="BP103" s="825"/>
      <c r="BQ103" s="825"/>
      <c r="BR103" s="825"/>
      <c r="BS103" s="825"/>
      <c r="BT103" s="822"/>
      <c r="BU103" s="822"/>
      <c r="BV103" s="822"/>
      <c r="BW103" s="822"/>
      <c r="BX103" s="822"/>
      <c r="BY103" s="822"/>
      <c r="BZ103" s="822"/>
      <c r="CA103" s="822"/>
      <c r="CB103" s="822"/>
      <c r="CC103" s="822"/>
      <c r="CD103" s="822"/>
      <c r="CE103" s="57"/>
      <c r="CF103" s="57"/>
      <c r="CG103" s="57"/>
      <c r="CH103" s="36"/>
      <c r="CI103" s="36"/>
      <c r="CJ103" s="36"/>
      <c r="CK103" s="36"/>
      <c r="CL103" s="827" t="s">
        <v>33</v>
      </c>
      <c r="CM103" s="827"/>
      <c r="CN103" s="827"/>
      <c r="CO103" s="827"/>
      <c r="CP103" s="827"/>
      <c r="CQ103" s="827"/>
      <c r="CR103" s="827"/>
      <c r="CS103" s="827"/>
      <c r="CT103" s="827"/>
      <c r="CU103" s="827"/>
      <c r="CV103" s="827"/>
      <c r="CW103" s="827"/>
      <c r="CX103" s="827"/>
      <c r="CY103" s="827"/>
      <c r="CZ103" s="827"/>
      <c r="DA103" s="827"/>
      <c r="DB103" s="827"/>
      <c r="DC103" s="827"/>
      <c r="DD103" s="827"/>
      <c r="DE103" s="827"/>
      <c r="DF103" s="827"/>
      <c r="DG103" s="827"/>
      <c r="DH103" s="827"/>
      <c r="DI103" s="827"/>
      <c r="DJ103" s="827"/>
      <c r="DK103" s="827"/>
      <c r="DL103" s="827"/>
      <c r="DM103" s="827"/>
      <c r="DN103" s="827"/>
      <c r="DO103" s="827"/>
      <c r="DP103" s="827"/>
      <c r="DQ103" s="64"/>
      <c r="DR103" s="64"/>
      <c r="DS103" s="64"/>
      <c r="DT103" s="64"/>
      <c r="DU103" s="799"/>
      <c r="DV103" s="799"/>
      <c r="DW103" s="799"/>
      <c r="DX103" s="799"/>
      <c r="DY103" s="811"/>
      <c r="DZ103" s="811"/>
      <c r="EA103" s="811"/>
      <c r="EB103" s="811"/>
      <c r="EC103" s="811"/>
      <c r="ED103" s="811"/>
      <c r="EE103" s="811"/>
      <c r="EF103" s="865"/>
      <c r="EG103" s="865"/>
      <c r="EH103" s="865"/>
      <c r="EI103" s="865"/>
      <c r="EJ103" s="865"/>
      <c r="EK103" s="806"/>
      <c r="EL103" s="806"/>
      <c r="EM103" s="806"/>
      <c r="EN103" s="806"/>
      <c r="EO103" s="811"/>
      <c r="EP103" s="811"/>
      <c r="EQ103" s="811"/>
      <c r="ER103" s="811"/>
      <c r="ES103" s="811"/>
      <c r="ET103" s="811"/>
      <c r="EU103" s="811"/>
      <c r="EV103" s="865"/>
      <c r="EW103" s="865"/>
      <c r="EX103" s="865"/>
      <c r="EY103" s="865"/>
      <c r="EZ103" s="865"/>
      <c r="FA103" s="36"/>
      <c r="FB103" s="36"/>
      <c r="FC103" s="36"/>
      <c r="FD103" s="36"/>
      <c r="FE103" s="36"/>
      <c r="FF103" s="834"/>
      <c r="FG103" s="834"/>
      <c r="FH103" s="834"/>
      <c r="FI103" s="834"/>
      <c r="FJ103" s="834"/>
      <c r="FK103" s="834"/>
      <c r="FL103" s="834"/>
      <c r="FM103" s="834"/>
      <c r="FN103" s="834"/>
      <c r="FO103" s="834"/>
      <c r="FP103" s="834"/>
      <c r="FQ103" s="834"/>
      <c r="FR103" s="834"/>
      <c r="FS103" s="834"/>
      <c r="FT103" s="834"/>
      <c r="FU103" s="834"/>
      <c r="FV103" s="834"/>
      <c r="FW103" s="834"/>
      <c r="FX103" s="834"/>
      <c r="FY103" s="834"/>
      <c r="FZ103" s="834"/>
      <c r="GA103" s="834"/>
      <c r="GB103" s="834"/>
      <c r="GC103" s="834"/>
      <c r="GD103" s="834"/>
      <c r="GE103" s="834"/>
      <c r="GF103" s="834"/>
      <c r="GG103" s="834"/>
      <c r="GH103" s="834"/>
      <c r="GI103" s="834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36"/>
      <c r="GU103" s="36"/>
      <c r="GV103" s="36"/>
    </row>
    <row r="104" spans="1:204" ht="3" customHeight="1">
      <c r="A104" s="36"/>
      <c r="B104" s="781"/>
      <c r="C104" s="781"/>
      <c r="D104" s="781"/>
      <c r="E104" s="781"/>
      <c r="F104" s="781"/>
      <c r="G104" s="781"/>
      <c r="H104" s="781"/>
      <c r="I104" s="781"/>
      <c r="J104" s="46"/>
      <c r="K104" s="46"/>
      <c r="L104" s="4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771"/>
      <c r="AJ104" s="771"/>
      <c r="AK104" s="771"/>
      <c r="AL104" s="771"/>
      <c r="AM104" s="771"/>
      <c r="AN104" s="771"/>
      <c r="AO104" s="771"/>
      <c r="AP104" s="771"/>
      <c r="AQ104" s="771"/>
      <c r="AR104" s="771"/>
      <c r="AS104" s="771"/>
      <c r="AT104" s="71"/>
      <c r="AU104" s="71"/>
      <c r="AV104" s="71"/>
      <c r="AW104" s="71"/>
      <c r="AX104" s="71"/>
      <c r="AY104" s="71"/>
      <c r="AZ104" s="71"/>
      <c r="BA104" s="71"/>
      <c r="BB104" s="825"/>
      <c r="BC104" s="825"/>
      <c r="BD104" s="825"/>
      <c r="BE104" s="825"/>
      <c r="BF104" s="825"/>
      <c r="BG104" s="825"/>
      <c r="BH104" s="825"/>
      <c r="BI104" s="825"/>
      <c r="BJ104" s="825"/>
      <c r="BK104" s="825"/>
      <c r="BL104" s="825"/>
      <c r="BM104" s="825"/>
      <c r="BN104" s="825"/>
      <c r="BO104" s="825"/>
      <c r="BP104" s="825"/>
      <c r="BQ104" s="825"/>
      <c r="BR104" s="825"/>
      <c r="BS104" s="825"/>
      <c r="BT104" s="822"/>
      <c r="BU104" s="822"/>
      <c r="BV104" s="822"/>
      <c r="BW104" s="822"/>
      <c r="BX104" s="822"/>
      <c r="BY104" s="822"/>
      <c r="BZ104" s="822"/>
      <c r="CA104" s="822"/>
      <c r="CB104" s="822"/>
      <c r="CC104" s="822"/>
      <c r="CD104" s="822"/>
      <c r="CE104" s="57"/>
      <c r="CF104" s="57"/>
      <c r="CG104" s="57"/>
      <c r="CH104" s="36"/>
      <c r="CI104" s="36"/>
      <c r="CJ104" s="36"/>
      <c r="CK104" s="36"/>
      <c r="CL104" s="827"/>
      <c r="CM104" s="827"/>
      <c r="CN104" s="827"/>
      <c r="CO104" s="827"/>
      <c r="CP104" s="827"/>
      <c r="CQ104" s="827"/>
      <c r="CR104" s="827"/>
      <c r="CS104" s="827"/>
      <c r="CT104" s="827"/>
      <c r="CU104" s="827"/>
      <c r="CV104" s="827"/>
      <c r="CW104" s="827"/>
      <c r="CX104" s="827"/>
      <c r="CY104" s="827"/>
      <c r="CZ104" s="827"/>
      <c r="DA104" s="827"/>
      <c r="DB104" s="827"/>
      <c r="DC104" s="827"/>
      <c r="DD104" s="827"/>
      <c r="DE104" s="827"/>
      <c r="DF104" s="827"/>
      <c r="DG104" s="827"/>
      <c r="DH104" s="827"/>
      <c r="DI104" s="827"/>
      <c r="DJ104" s="827"/>
      <c r="DK104" s="827"/>
      <c r="DL104" s="827"/>
      <c r="DM104" s="827"/>
      <c r="DN104" s="827"/>
      <c r="DO104" s="827"/>
      <c r="DP104" s="827"/>
      <c r="DQ104" s="64"/>
      <c r="DR104" s="64"/>
      <c r="DS104" s="64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834"/>
      <c r="FG104" s="834"/>
      <c r="FH104" s="834"/>
      <c r="FI104" s="834"/>
      <c r="FJ104" s="834"/>
      <c r="FK104" s="834"/>
      <c r="FL104" s="834"/>
      <c r="FM104" s="834"/>
      <c r="FN104" s="834"/>
      <c r="FO104" s="834"/>
      <c r="FP104" s="834"/>
      <c r="FQ104" s="834"/>
      <c r="FR104" s="834"/>
      <c r="FS104" s="834"/>
      <c r="FT104" s="834"/>
      <c r="FU104" s="834"/>
      <c r="FV104" s="834"/>
      <c r="FW104" s="834"/>
      <c r="FX104" s="834"/>
      <c r="FY104" s="834"/>
      <c r="FZ104" s="834"/>
      <c r="GA104" s="834"/>
      <c r="GB104" s="834"/>
      <c r="GC104" s="834"/>
      <c r="GD104" s="834"/>
      <c r="GE104" s="834"/>
      <c r="GF104" s="834"/>
      <c r="GG104" s="834"/>
      <c r="GH104" s="834"/>
      <c r="GI104" s="834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36"/>
      <c r="GU104" s="36"/>
      <c r="GV104" s="36"/>
    </row>
    <row r="105" spans="1:204" ht="3" customHeight="1">
      <c r="A105" s="36"/>
      <c r="B105" s="781"/>
      <c r="C105" s="781"/>
      <c r="D105" s="781"/>
      <c r="E105" s="781"/>
      <c r="F105" s="781"/>
      <c r="G105" s="781"/>
      <c r="H105" s="781"/>
      <c r="I105" s="781"/>
      <c r="J105" s="46"/>
      <c r="K105" s="46"/>
      <c r="L105" s="46"/>
      <c r="M105" s="877" t="s">
        <v>711</v>
      </c>
      <c r="N105" s="877"/>
      <c r="O105" s="877"/>
      <c r="P105" s="877"/>
      <c r="Q105" s="877"/>
      <c r="R105" s="877"/>
      <c r="S105" s="877"/>
      <c r="T105" s="877"/>
      <c r="U105" s="877"/>
      <c r="V105" s="877"/>
      <c r="W105" s="877"/>
      <c r="X105" s="877"/>
      <c r="Y105" s="877"/>
      <c r="Z105" s="877"/>
      <c r="AA105" s="877"/>
      <c r="AB105" s="877"/>
      <c r="AC105" s="877"/>
      <c r="AD105" s="877"/>
      <c r="AE105" s="877"/>
      <c r="AF105" s="877"/>
      <c r="AG105" s="877"/>
      <c r="AH105" s="72"/>
      <c r="AI105" s="771"/>
      <c r="AJ105" s="771"/>
      <c r="AK105" s="771"/>
      <c r="AL105" s="771"/>
      <c r="AM105" s="771"/>
      <c r="AN105" s="771"/>
      <c r="AO105" s="771"/>
      <c r="AP105" s="771"/>
      <c r="AQ105" s="771"/>
      <c r="AR105" s="771"/>
      <c r="AS105" s="771"/>
      <c r="AT105" s="71"/>
      <c r="AU105" s="71"/>
      <c r="AV105" s="71"/>
      <c r="AW105" s="71"/>
      <c r="AX105" s="71"/>
      <c r="AY105" s="71"/>
      <c r="AZ105" s="71"/>
      <c r="BA105" s="71"/>
      <c r="BB105" s="825"/>
      <c r="BC105" s="825"/>
      <c r="BD105" s="825"/>
      <c r="BE105" s="825"/>
      <c r="BF105" s="825"/>
      <c r="BG105" s="825"/>
      <c r="BH105" s="825"/>
      <c r="BI105" s="825"/>
      <c r="BJ105" s="825"/>
      <c r="BK105" s="825"/>
      <c r="BL105" s="825"/>
      <c r="BM105" s="825"/>
      <c r="BN105" s="825"/>
      <c r="BO105" s="825"/>
      <c r="BP105" s="825"/>
      <c r="BQ105" s="825"/>
      <c r="BR105" s="825"/>
      <c r="BS105" s="825"/>
      <c r="BT105" s="826" t="s">
        <v>4475</v>
      </c>
      <c r="BU105" s="826"/>
      <c r="BV105" s="826"/>
      <c r="BW105" s="826"/>
      <c r="BX105" s="826"/>
      <c r="BY105" s="826"/>
      <c r="BZ105" s="826"/>
      <c r="CA105" s="826"/>
      <c r="CB105" s="826"/>
      <c r="CC105" s="826"/>
      <c r="CD105" s="826"/>
      <c r="CE105" s="73"/>
      <c r="CF105" s="73"/>
      <c r="CG105" s="73"/>
      <c r="CH105" s="36"/>
      <c r="CI105" s="36"/>
      <c r="CJ105" s="36"/>
      <c r="CK105" s="36"/>
      <c r="CL105" s="827"/>
      <c r="CM105" s="827"/>
      <c r="CN105" s="827"/>
      <c r="CO105" s="827"/>
      <c r="CP105" s="827"/>
      <c r="CQ105" s="827"/>
      <c r="CR105" s="827"/>
      <c r="CS105" s="827"/>
      <c r="CT105" s="827"/>
      <c r="CU105" s="827"/>
      <c r="CV105" s="827"/>
      <c r="CW105" s="827"/>
      <c r="CX105" s="827"/>
      <c r="CY105" s="827"/>
      <c r="CZ105" s="827"/>
      <c r="DA105" s="827"/>
      <c r="DB105" s="827"/>
      <c r="DC105" s="827"/>
      <c r="DD105" s="827"/>
      <c r="DE105" s="827"/>
      <c r="DF105" s="827"/>
      <c r="DG105" s="827"/>
      <c r="DH105" s="827"/>
      <c r="DI105" s="827"/>
      <c r="DJ105" s="827"/>
      <c r="DK105" s="827"/>
      <c r="DL105" s="827"/>
      <c r="DM105" s="827"/>
      <c r="DN105" s="827"/>
      <c r="DO105" s="827"/>
      <c r="DP105" s="827"/>
      <c r="DQ105" s="64"/>
      <c r="DR105" s="64"/>
      <c r="DS105" s="64"/>
      <c r="DT105" s="817" t="s">
        <v>34</v>
      </c>
      <c r="DU105" s="817"/>
      <c r="DV105" s="817"/>
      <c r="DW105" s="817"/>
      <c r="DX105" s="817"/>
      <c r="DY105" s="817"/>
      <c r="DZ105" s="817"/>
      <c r="EA105" s="817"/>
      <c r="EB105" s="817"/>
      <c r="EC105" s="817"/>
      <c r="ED105" s="817"/>
      <c r="EE105" s="817"/>
      <c r="EF105" s="817"/>
      <c r="EG105" s="817"/>
      <c r="EH105" s="817"/>
      <c r="EI105" s="817"/>
      <c r="EJ105" s="817"/>
      <c r="EK105" s="817"/>
      <c r="EL105" s="817"/>
      <c r="EM105" s="817"/>
      <c r="EN105" s="817"/>
      <c r="EO105" s="817"/>
      <c r="EP105" s="817"/>
      <c r="EQ105" s="817"/>
      <c r="ER105" s="817"/>
      <c r="ES105" s="817"/>
      <c r="ET105" s="817"/>
      <c r="EU105" s="817"/>
      <c r="EV105" s="817"/>
      <c r="EW105" s="817"/>
      <c r="EX105" s="817"/>
      <c r="EY105" s="817"/>
      <c r="EZ105" s="817"/>
      <c r="FA105" s="817"/>
      <c r="FB105" s="36"/>
      <c r="FC105" s="36"/>
      <c r="FD105" s="36"/>
      <c r="FE105" s="36"/>
      <c r="FF105" s="834"/>
      <c r="FG105" s="834"/>
      <c r="FH105" s="834"/>
      <c r="FI105" s="834"/>
      <c r="FJ105" s="834"/>
      <c r="FK105" s="834"/>
      <c r="FL105" s="834"/>
      <c r="FM105" s="834"/>
      <c r="FN105" s="834"/>
      <c r="FO105" s="834"/>
      <c r="FP105" s="834"/>
      <c r="FQ105" s="834"/>
      <c r="FR105" s="834"/>
      <c r="FS105" s="834"/>
      <c r="FT105" s="834"/>
      <c r="FU105" s="834"/>
      <c r="FV105" s="834"/>
      <c r="FW105" s="834"/>
      <c r="FX105" s="834"/>
      <c r="FY105" s="834"/>
      <c r="FZ105" s="834"/>
      <c r="GA105" s="834"/>
      <c r="GB105" s="834"/>
      <c r="GC105" s="834"/>
      <c r="GD105" s="834"/>
      <c r="GE105" s="834"/>
      <c r="GF105" s="834"/>
      <c r="GG105" s="834"/>
      <c r="GH105" s="834"/>
      <c r="GI105" s="834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36"/>
      <c r="GU105" s="36"/>
      <c r="GV105" s="36"/>
    </row>
    <row r="106" spans="1:204" ht="3" customHeight="1">
      <c r="A106" s="36"/>
      <c r="B106" s="781"/>
      <c r="C106" s="781"/>
      <c r="D106" s="781"/>
      <c r="E106" s="781"/>
      <c r="F106" s="781"/>
      <c r="G106" s="781"/>
      <c r="H106" s="781"/>
      <c r="I106" s="781"/>
      <c r="J106" s="46"/>
      <c r="K106" s="46"/>
      <c r="L106" s="46"/>
      <c r="M106" s="877"/>
      <c r="N106" s="877"/>
      <c r="O106" s="877"/>
      <c r="P106" s="877"/>
      <c r="Q106" s="877"/>
      <c r="R106" s="877"/>
      <c r="S106" s="877"/>
      <c r="T106" s="877"/>
      <c r="U106" s="877"/>
      <c r="V106" s="877"/>
      <c r="W106" s="877"/>
      <c r="X106" s="877"/>
      <c r="Y106" s="877"/>
      <c r="Z106" s="877"/>
      <c r="AA106" s="877"/>
      <c r="AB106" s="877"/>
      <c r="AC106" s="877"/>
      <c r="AD106" s="877"/>
      <c r="AE106" s="877"/>
      <c r="AF106" s="877"/>
      <c r="AG106" s="877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4"/>
      <c r="AW106" s="74"/>
      <c r="AX106" s="74"/>
      <c r="AY106" s="74"/>
      <c r="AZ106" s="74"/>
      <c r="BA106" s="74"/>
      <c r="BB106" s="825"/>
      <c r="BC106" s="825"/>
      <c r="BD106" s="825"/>
      <c r="BE106" s="825"/>
      <c r="BF106" s="825"/>
      <c r="BG106" s="825"/>
      <c r="BH106" s="825"/>
      <c r="BI106" s="825"/>
      <c r="BJ106" s="825"/>
      <c r="BK106" s="825"/>
      <c r="BL106" s="825"/>
      <c r="BM106" s="825"/>
      <c r="BN106" s="825"/>
      <c r="BO106" s="825"/>
      <c r="BP106" s="825"/>
      <c r="BQ106" s="825"/>
      <c r="BR106" s="825"/>
      <c r="BS106" s="825"/>
      <c r="BT106" s="826"/>
      <c r="BU106" s="826"/>
      <c r="BV106" s="826"/>
      <c r="BW106" s="826"/>
      <c r="BX106" s="826"/>
      <c r="BY106" s="826"/>
      <c r="BZ106" s="826"/>
      <c r="CA106" s="826"/>
      <c r="CB106" s="826"/>
      <c r="CC106" s="826"/>
      <c r="CD106" s="826"/>
      <c r="CE106" s="73"/>
      <c r="CF106" s="73"/>
      <c r="CG106" s="73"/>
      <c r="CH106" s="36"/>
      <c r="CI106" s="36"/>
      <c r="CJ106" s="36"/>
      <c r="CK106" s="36"/>
      <c r="CL106" s="827"/>
      <c r="CM106" s="827"/>
      <c r="CN106" s="827"/>
      <c r="CO106" s="827"/>
      <c r="CP106" s="827"/>
      <c r="CQ106" s="827"/>
      <c r="CR106" s="827"/>
      <c r="CS106" s="827"/>
      <c r="CT106" s="827"/>
      <c r="CU106" s="827"/>
      <c r="CV106" s="827"/>
      <c r="CW106" s="827"/>
      <c r="CX106" s="827"/>
      <c r="CY106" s="827"/>
      <c r="CZ106" s="827"/>
      <c r="DA106" s="827"/>
      <c r="DB106" s="827"/>
      <c r="DC106" s="827"/>
      <c r="DD106" s="827"/>
      <c r="DE106" s="827"/>
      <c r="DF106" s="827"/>
      <c r="DG106" s="827"/>
      <c r="DH106" s="827"/>
      <c r="DI106" s="827"/>
      <c r="DJ106" s="827"/>
      <c r="DK106" s="827"/>
      <c r="DL106" s="827"/>
      <c r="DM106" s="827"/>
      <c r="DN106" s="827"/>
      <c r="DO106" s="827"/>
      <c r="DP106" s="827"/>
      <c r="DQ106" s="64"/>
      <c r="DR106" s="64"/>
      <c r="DS106" s="64"/>
      <c r="DT106" s="817"/>
      <c r="DU106" s="817"/>
      <c r="DV106" s="817"/>
      <c r="DW106" s="817"/>
      <c r="DX106" s="817"/>
      <c r="DY106" s="817"/>
      <c r="DZ106" s="817"/>
      <c r="EA106" s="817"/>
      <c r="EB106" s="817"/>
      <c r="EC106" s="817"/>
      <c r="ED106" s="817"/>
      <c r="EE106" s="817"/>
      <c r="EF106" s="817"/>
      <c r="EG106" s="817"/>
      <c r="EH106" s="817"/>
      <c r="EI106" s="817"/>
      <c r="EJ106" s="817"/>
      <c r="EK106" s="817"/>
      <c r="EL106" s="817"/>
      <c r="EM106" s="817"/>
      <c r="EN106" s="817"/>
      <c r="EO106" s="817"/>
      <c r="EP106" s="817"/>
      <c r="EQ106" s="817"/>
      <c r="ER106" s="817"/>
      <c r="ES106" s="817"/>
      <c r="ET106" s="817"/>
      <c r="EU106" s="817"/>
      <c r="EV106" s="817"/>
      <c r="EW106" s="817"/>
      <c r="EX106" s="817"/>
      <c r="EY106" s="817"/>
      <c r="EZ106" s="817"/>
      <c r="FA106" s="817"/>
      <c r="FB106" s="36"/>
      <c r="FC106" s="36"/>
      <c r="FD106" s="36"/>
      <c r="FE106" s="36"/>
      <c r="FF106" s="834"/>
      <c r="FG106" s="834"/>
      <c r="FH106" s="834"/>
      <c r="FI106" s="834"/>
      <c r="FJ106" s="834"/>
      <c r="FK106" s="834"/>
      <c r="FL106" s="834"/>
      <c r="FM106" s="834"/>
      <c r="FN106" s="834"/>
      <c r="FO106" s="834"/>
      <c r="FP106" s="834"/>
      <c r="FQ106" s="834"/>
      <c r="FR106" s="834"/>
      <c r="FS106" s="834"/>
      <c r="FT106" s="834"/>
      <c r="FU106" s="834"/>
      <c r="FV106" s="834"/>
      <c r="FW106" s="834"/>
      <c r="FX106" s="834"/>
      <c r="FY106" s="834"/>
      <c r="FZ106" s="834"/>
      <c r="GA106" s="834"/>
      <c r="GB106" s="834"/>
      <c r="GC106" s="834"/>
      <c r="GD106" s="834"/>
      <c r="GE106" s="834"/>
      <c r="GF106" s="834"/>
      <c r="GG106" s="834"/>
      <c r="GH106" s="834"/>
      <c r="GI106" s="834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36"/>
      <c r="GU106" s="36"/>
      <c r="GV106" s="36"/>
    </row>
    <row r="107" spans="1:204" ht="3" customHeight="1">
      <c r="A107" s="36"/>
      <c r="B107" s="781"/>
      <c r="C107" s="781"/>
      <c r="D107" s="781"/>
      <c r="E107" s="781"/>
      <c r="F107" s="781"/>
      <c r="G107" s="781"/>
      <c r="H107" s="781"/>
      <c r="I107" s="781"/>
      <c r="J107" s="46"/>
      <c r="K107" s="46"/>
      <c r="L107" s="46"/>
      <c r="M107" s="877"/>
      <c r="N107" s="877"/>
      <c r="O107" s="877"/>
      <c r="P107" s="877"/>
      <c r="Q107" s="877"/>
      <c r="R107" s="877"/>
      <c r="S107" s="877"/>
      <c r="T107" s="877"/>
      <c r="U107" s="877"/>
      <c r="V107" s="877"/>
      <c r="W107" s="877"/>
      <c r="X107" s="877"/>
      <c r="Y107" s="877"/>
      <c r="Z107" s="877"/>
      <c r="AA107" s="877"/>
      <c r="AB107" s="877"/>
      <c r="AC107" s="877"/>
      <c r="AD107" s="877"/>
      <c r="AE107" s="877"/>
      <c r="AF107" s="877"/>
      <c r="AG107" s="877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4"/>
      <c r="AW107" s="74"/>
      <c r="AX107" s="74"/>
      <c r="AY107" s="74"/>
      <c r="AZ107" s="74"/>
      <c r="BA107" s="74"/>
      <c r="BB107" s="51"/>
      <c r="BC107" s="74"/>
      <c r="BD107" s="74"/>
      <c r="BE107" s="74"/>
      <c r="BF107" s="74"/>
      <c r="BG107" s="74"/>
      <c r="BH107" s="74"/>
      <c r="BI107" s="74"/>
      <c r="BJ107" s="74"/>
      <c r="BK107" s="36"/>
      <c r="BL107" s="36"/>
      <c r="BM107" s="36"/>
      <c r="BN107" s="36"/>
      <c r="BO107" s="36"/>
      <c r="BP107" s="36"/>
      <c r="BQ107" s="36"/>
      <c r="BR107" s="36"/>
      <c r="BS107" s="36"/>
      <c r="BT107" s="826"/>
      <c r="BU107" s="826"/>
      <c r="BV107" s="826"/>
      <c r="BW107" s="826"/>
      <c r="BX107" s="826"/>
      <c r="BY107" s="826"/>
      <c r="BZ107" s="826"/>
      <c r="CA107" s="826"/>
      <c r="CB107" s="826"/>
      <c r="CC107" s="826"/>
      <c r="CD107" s="826"/>
      <c r="CE107" s="73"/>
      <c r="CF107" s="73"/>
      <c r="CG107" s="73"/>
      <c r="CH107" s="36"/>
      <c r="CI107" s="36"/>
      <c r="CJ107" s="36"/>
      <c r="CK107" s="36"/>
      <c r="CL107" s="827"/>
      <c r="CM107" s="827"/>
      <c r="CN107" s="827"/>
      <c r="CO107" s="827"/>
      <c r="CP107" s="827"/>
      <c r="CQ107" s="827"/>
      <c r="CR107" s="827"/>
      <c r="CS107" s="827"/>
      <c r="CT107" s="827"/>
      <c r="CU107" s="827"/>
      <c r="CV107" s="827"/>
      <c r="CW107" s="827"/>
      <c r="CX107" s="827"/>
      <c r="CY107" s="827"/>
      <c r="CZ107" s="827"/>
      <c r="DA107" s="827"/>
      <c r="DB107" s="827"/>
      <c r="DC107" s="827"/>
      <c r="DD107" s="827"/>
      <c r="DE107" s="827"/>
      <c r="DF107" s="827"/>
      <c r="DG107" s="827"/>
      <c r="DH107" s="827"/>
      <c r="DI107" s="827"/>
      <c r="DJ107" s="827"/>
      <c r="DK107" s="827"/>
      <c r="DL107" s="827"/>
      <c r="DM107" s="827"/>
      <c r="DN107" s="827"/>
      <c r="DO107" s="827"/>
      <c r="DP107" s="827"/>
      <c r="DQ107" s="36"/>
      <c r="DR107" s="36"/>
      <c r="DS107" s="36"/>
      <c r="DT107" s="817"/>
      <c r="DU107" s="817"/>
      <c r="DV107" s="817"/>
      <c r="DW107" s="817"/>
      <c r="DX107" s="817"/>
      <c r="DY107" s="817"/>
      <c r="DZ107" s="817"/>
      <c r="EA107" s="817"/>
      <c r="EB107" s="817"/>
      <c r="EC107" s="817"/>
      <c r="ED107" s="817"/>
      <c r="EE107" s="817"/>
      <c r="EF107" s="817"/>
      <c r="EG107" s="817"/>
      <c r="EH107" s="817"/>
      <c r="EI107" s="817"/>
      <c r="EJ107" s="817"/>
      <c r="EK107" s="817"/>
      <c r="EL107" s="817"/>
      <c r="EM107" s="817"/>
      <c r="EN107" s="817"/>
      <c r="EO107" s="817"/>
      <c r="EP107" s="817"/>
      <c r="EQ107" s="817"/>
      <c r="ER107" s="817"/>
      <c r="ES107" s="817"/>
      <c r="ET107" s="817"/>
      <c r="EU107" s="817"/>
      <c r="EV107" s="817"/>
      <c r="EW107" s="817"/>
      <c r="EX107" s="817"/>
      <c r="EY107" s="817"/>
      <c r="EZ107" s="817"/>
      <c r="FA107" s="817"/>
      <c r="FB107" s="36"/>
      <c r="FC107" s="36"/>
      <c r="FD107" s="36"/>
      <c r="FE107" s="36"/>
      <c r="FF107" s="834"/>
      <c r="FG107" s="834"/>
      <c r="FH107" s="834"/>
      <c r="FI107" s="834"/>
      <c r="FJ107" s="834"/>
      <c r="FK107" s="834"/>
      <c r="FL107" s="834"/>
      <c r="FM107" s="834"/>
      <c r="FN107" s="834"/>
      <c r="FO107" s="834"/>
      <c r="FP107" s="834"/>
      <c r="FQ107" s="834"/>
      <c r="FR107" s="834"/>
      <c r="FS107" s="834"/>
      <c r="FT107" s="834"/>
      <c r="FU107" s="834"/>
      <c r="FV107" s="834"/>
      <c r="FW107" s="834"/>
      <c r="FX107" s="834"/>
      <c r="FY107" s="834"/>
      <c r="FZ107" s="834"/>
      <c r="GA107" s="834"/>
      <c r="GB107" s="834"/>
      <c r="GC107" s="834"/>
      <c r="GD107" s="834"/>
      <c r="GE107" s="834"/>
      <c r="GF107" s="834"/>
      <c r="GG107" s="834"/>
      <c r="GH107" s="834"/>
      <c r="GI107" s="834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36"/>
      <c r="GU107" s="36"/>
      <c r="GV107" s="36"/>
    </row>
    <row r="108" spans="1:204" ht="3" customHeight="1">
      <c r="A108" s="36"/>
      <c r="B108" s="781"/>
      <c r="C108" s="781"/>
      <c r="D108" s="781"/>
      <c r="E108" s="781"/>
      <c r="F108" s="781"/>
      <c r="G108" s="781"/>
      <c r="H108" s="781"/>
      <c r="I108" s="781"/>
      <c r="J108" s="46"/>
      <c r="K108" s="46"/>
      <c r="L108" s="46"/>
      <c r="M108" s="877"/>
      <c r="N108" s="877"/>
      <c r="O108" s="877"/>
      <c r="P108" s="877"/>
      <c r="Q108" s="877"/>
      <c r="R108" s="877"/>
      <c r="S108" s="877"/>
      <c r="T108" s="877"/>
      <c r="U108" s="877"/>
      <c r="V108" s="877"/>
      <c r="W108" s="877"/>
      <c r="X108" s="877"/>
      <c r="Y108" s="877"/>
      <c r="Z108" s="877"/>
      <c r="AA108" s="877"/>
      <c r="AB108" s="877"/>
      <c r="AC108" s="877"/>
      <c r="AD108" s="877"/>
      <c r="AE108" s="877"/>
      <c r="AF108" s="877"/>
      <c r="AG108" s="877"/>
      <c r="AH108" s="789" t="s">
        <v>4474</v>
      </c>
      <c r="AI108" s="789"/>
      <c r="AJ108" s="789"/>
      <c r="AK108" s="789"/>
      <c r="AL108" s="789"/>
      <c r="AM108" s="789"/>
      <c r="AN108" s="789"/>
      <c r="AO108" s="789"/>
      <c r="AP108" s="789"/>
      <c r="AQ108" s="789"/>
      <c r="AR108" s="789"/>
      <c r="AS108" s="789"/>
      <c r="AT108" s="789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57"/>
      <c r="BZ108" s="57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799" t="s">
        <v>27</v>
      </c>
      <c r="CM108" s="799"/>
      <c r="CN108" s="799"/>
      <c r="CO108" s="799"/>
      <c r="CP108" s="806"/>
      <c r="CQ108" s="806"/>
      <c r="CR108" s="806"/>
      <c r="CS108" s="806"/>
      <c r="CT108" s="806"/>
      <c r="CU108" s="806"/>
      <c r="CV108" s="806"/>
      <c r="CW108" s="806"/>
      <c r="CX108" s="806"/>
      <c r="CY108" s="806"/>
      <c r="CZ108" s="66"/>
      <c r="DA108" s="799" t="s">
        <v>28</v>
      </c>
      <c r="DB108" s="799"/>
      <c r="DC108" s="799"/>
      <c r="DD108" s="799"/>
      <c r="DE108" s="806"/>
      <c r="DF108" s="806"/>
      <c r="DG108" s="806"/>
      <c r="DH108" s="806"/>
      <c r="DI108" s="806"/>
      <c r="DJ108" s="806"/>
      <c r="DK108" s="806"/>
      <c r="DL108" s="806"/>
      <c r="DM108" s="806"/>
      <c r="DN108" s="806"/>
      <c r="DO108" s="36"/>
      <c r="DP108" s="36"/>
      <c r="DQ108" s="36"/>
      <c r="DR108" s="36"/>
      <c r="DS108" s="36"/>
      <c r="DT108" s="817"/>
      <c r="DU108" s="817"/>
      <c r="DV108" s="817"/>
      <c r="DW108" s="817"/>
      <c r="DX108" s="817"/>
      <c r="DY108" s="817"/>
      <c r="DZ108" s="817"/>
      <c r="EA108" s="817"/>
      <c r="EB108" s="817"/>
      <c r="EC108" s="817"/>
      <c r="ED108" s="817"/>
      <c r="EE108" s="817"/>
      <c r="EF108" s="817"/>
      <c r="EG108" s="817"/>
      <c r="EH108" s="817"/>
      <c r="EI108" s="817"/>
      <c r="EJ108" s="817"/>
      <c r="EK108" s="817"/>
      <c r="EL108" s="817"/>
      <c r="EM108" s="817"/>
      <c r="EN108" s="817"/>
      <c r="EO108" s="817"/>
      <c r="EP108" s="817"/>
      <c r="EQ108" s="817"/>
      <c r="ER108" s="817"/>
      <c r="ES108" s="817"/>
      <c r="ET108" s="817"/>
      <c r="EU108" s="817"/>
      <c r="EV108" s="817"/>
      <c r="EW108" s="817"/>
      <c r="EX108" s="817"/>
      <c r="EY108" s="817"/>
      <c r="EZ108" s="817"/>
      <c r="FA108" s="817"/>
      <c r="FB108" s="70"/>
      <c r="FC108" s="70"/>
      <c r="FD108" s="36"/>
      <c r="FE108" s="36"/>
      <c r="FF108" s="834"/>
      <c r="FG108" s="834"/>
      <c r="FH108" s="834"/>
      <c r="FI108" s="834"/>
      <c r="FJ108" s="834"/>
      <c r="FK108" s="834"/>
      <c r="FL108" s="834"/>
      <c r="FM108" s="834"/>
      <c r="FN108" s="834"/>
      <c r="FO108" s="834"/>
      <c r="FP108" s="834"/>
      <c r="FQ108" s="834"/>
      <c r="FR108" s="834"/>
      <c r="FS108" s="834"/>
      <c r="FT108" s="834"/>
      <c r="FU108" s="834"/>
      <c r="FV108" s="834"/>
      <c r="FW108" s="834"/>
      <c r="FX108" s="834"/>
      <c r="FY108" s="834"/>
      <c r="FZ108" s="834"/>
      <c r="GA108" s="834"/>
      <c r="GB108" s="834"/>
      <c r="GC108" s="834"/>
      <c r="GD108" s="834"/>
      <c r="GE108" s="834"/>
      <c r="GF108" s="834"/>
      <c r="GG108" s="834"/>
      <c r="GH108" s="834"/>
      <c r="GI108" s="834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36"/>
      <c r="GU108" s="36"/>
      <c r="GV108" s="36"/>
    </row>
    <row r="109" spans="1:204" ht="3" customHeight="1">
      <c r="A109" s="36"/>
      <c r="B109" s="781"/>
      <c r="C109" s="781"/>
      <c r="D109" s="781"/>
      <c r="E109" s="781"/>
      <c r="F109" s="781"/>
      <c r="G109" s="781"/>
      <c r="H109" s="781"/>
      <c r="I109" s="781"/>
      <c r="J109" s="46"/>
      <c r="K109" s="46"/>
      <c r="L109" s="46"/>
      <c r="M109" s="46"/>
      <c r="N109" s="46"/>
      <c r="O109" s="46"/>
      <c r="P109" s="46"/>
      <c r="Q109" s="47"/>
      <c r="R109" s="792">
        <f>②結果判定表!J29</f>
        <v>0</v>
      </c>
      <c r="S109" s="792"/>
      <c r="T109" s="792"/>
      <c r="U109" s="792"/>
      <c r="V109" s="792"/>
      <c r="W109" s="792"/>
      <c r="X109" s="792"/>
      <c r="Y109" s="792"/>
      <c r="Z109" s="792"/>
      <c r="AA109" s="792"/>
      <c r="AB109" s="792"/>
      <c r="AC109" s="792"/>
      <c r="AD109" s="51"/>
      <c r="AE109" s="51"/>
      <c r="AF109" s="51"/>
      <c r="AG109" s="51"/>
      <c r="AH109" s="789"/>
      <c r="AI109" s="789"/>
      <c r="AJ109" s="789"/>
      <c r="AK109" s="789"/>
      <c r="AL109" s="789"/>
      <c r="AM109" s="789"/>
      <c r="AN109" s="789"/>
      <c r="AO109" s="789"/>
      <c r="AP109" s="789"/>
      <c r="AQ109" s="789"/>
      <c r="AR109" s="789"/>
      <c r="AS109" s="789"/>
      <c r="AT109" s="789"/>
      <c r="AU109" s="60"/>
      <c r="AV109" s="60"/>
      <c r="AW109" s="60"/>
      <c r="AX109" s="60"/>
      <c r="AY109" s="60"/>
      <c r="AZ109" s="60"/>
      <c r="BA109" s="60"/>
      <c r="BB109" s="825"/>
      <c r="BC109" s="825"/>
      <c r="BD109" s="825"/>
      <c r="BE109" s="825"/>
      <c r="BF109" s="825"/>
      <c r="BG109" s="825"/>
      <c r="BH109" s="825"/>
      <c r="BI109" s="825"/>
      <c r="BJ109" s="825"/>
      <c r="BK109" s="825"/>
      <c r="BL109" s="825"/>
      <c r="BM109" s="825"/>
      <c r="BN109" s="825"/>
      <c r="BO109" s="825"/>
      <c r="BP109" s="825"/>
      <c r="BQ109" s="825"/>
      <c r="BR109" s="825"/>
      <c r="BS109" s="825"/>
      <c r="BT109" s="51"/>
      <c r="BU109" s="51"/>
      <c r="BV109" s="51"/>
      <c r="BW109" s="51"/>
      <c r="BX109" s="51"/>
      <c r="BY109" s="51"/>
      <c r="BZ109" s="51"/>
      <c r="CA109" s="51"/>
      <c r="CB109" s="51"/>
      <c r="CC109" s="36"/>
      <c r="CD109" s="36"/>
      <c r="CE109" s="36"/>
      <c r="CF109" s="36"/>
      <c r="CG109" s="36"/>
      <c r="CH109" s="36"/>
      <c r="CI109" s="36"/>
      <c r="CJ109" s="36"/>
      <c r="CK109" s="36"/>
      <c r="CL109" s="799"/>
      <c r="CM109" s="799"/>
      <c r="CN109" s="799"/>
      <c r="CO109" s="799"/>
      <c r="CP109" s="806"/>
      <c r="CQ109" s="806"/>
      <c r="CR109" s="806"/>
      <c r="CS109" s="806"/>
      <c r="CT109" s="806"/>
      <c r="CU109" s="806"/>
      <c r="CV109" s="806"/>
      <c r="CW109" s="806"/>
      <c r="CX109" s="806"/>
      <c r="CY109" s="806"/>
      <c r="CZ109" s="66"/>
      <c r="DA109" s="799"/>
      <c r="DB109" s="799"/>
      <c r="DC109" s="799"/>
      <c r="DD109" s="799"/>
      <c r="DE109" s="806"/>
      <c r="DF109" s="806"/>
      <c r="DG109" s="806"/>
      <c r="DH109" s="806"/>
      <c r="DI109" s="806"/>
      <c r="DJ109" s="806"/>
      <c r="DK109" s="806"/>
      <c r="DL109" s="806"/>
      <c r="DM109" s="806"/>
      <c r="DN109" s="806"/>
      <c r="DO109" s="36"/>
      <c r="DP109" s="36"/>
      <c r="DQ109" s="36"/>
      <c r="DR109" s="36"/>
      <c r="DS109" s="36"/>
      <c r="DT109" s="75"/>
      <c r="DU109" s="75"/>
      <c r="DV109" s="802" t="s">
        <v>35</v>
      </c>
      <c r="DW109" s="802"/>
      <c r="DX109" s="802"/>
      <c r="DY109" s="802"/>
      <c r="DZ109" s="802"/>
      <c r="EA109" s="802"/>
      <c r="EB109" s="802"/>
      <c r="EC109" s="802"/>
      <c r="ED109" s="802"/>
      <c r="EE109" s="802"/>
      <c r="EF109" s="802"/>
      <c r="EG109" s="802"/>
      <c r="EH109" s="802"/>
      <c r="EI109" s="802"/>
      <c r="EJ109" s="802"/>
      <c r="EK109" s="802" t="s">
        <v>36</v>
      </c>
      <c r="EL109" s="802"/>
      <c r="EM109" s="802"/>
      <c r="EN109" s="802"/>
      <c r="EO109" s="802"/>
      <c r="EP109" s="802"/>
      <c r="EQ109" s="802"/>
      <c r="ER109" s="802"/>
      <c r="ES109" s="802"/>
      <c r="ET109" s="802"/>
      <c r="EU109" s="802"/>
      <c r="EV109" s="802"/>
      <c r="EW109" s="802"/>
      <c r="EX109" s="802"/>
      <c r="EY109" s="802"/>
      <c r="EZ109" s="76"/>
      <c r="FA109" s="76"/>
      <c r="FB109" s="70"/>
      <c r="FC109" s="70"/>
      <c r="FD109" s="36"/>
      <c r="FE109" s="36"/>
      <c r="FF109" s="834"/>
      <c r="FG109" s="834"/>
      <c r="FH109" s="834"/>
      <c r="FI109" s="834"/>
      <c r="FJ109" s="834"/>
      <c r="FK109" s="834"/>
      <c r="FL109" s="834"/>
      <c r="FM109" s="834"/>
      <c r="FN109" s="834"/>
      <c r="FO109" s="834"/>
      <c r="FP109" s="834"/>
      <c r="FQ109" s="834"/>
      <c r="FR109" s="834"/>
      <c r="FS109" s="834"/>
      <c r="FT109" s="834"/>
      <c r="FU109" s="834"/>
      <c r="FV109" s="834"/>
      <c r="FW109" s="834"/>
      <c r="FX109" s="834"/>
      <c r="FY109" s="834"/>
      <c r="FZ109" s="834"/>
      <c r="GA109" s="834"/>
      <c r="GB109" s="834"/>
      <c r="GC109" s="834"/>
      <c r="GD109" s="834"/>
      <c r="GE109" s="834"/>
      <c r="GF109" s="834"/>
      <c r="GG109" s="834"/>
      <c r="GH109" s="834"/>
      <c r="GI109" s="834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36"/>
      <c r="GU109" s="36"/>
      <c r="GV109" s="36"/>
    </row>
    <row r="110" spans="1:204" ht="3" customHeight="1">
      <c r="A110" s="36"/>
      <c r="B110" s="781"/>
      <c r="C110" s="781"/>
      <c r="D110" s="781"/>
      <c r="E110" s="781"/>
      <c r="F110" s="781"/>
      <c r="G110" s="781"/>
      <c r="H110" s="781"/>
      <c r="I110" s="781"/>
      <c r="J110" s="46"/>
      <c r="K110" s="46"/>
      <c r="L110" s="46"/>
      <c r="M110" s="46"/>
      <c r="N110" s="46"/>
      <c r="O110" s="46"/>
      <c r="P110" s="46"/>
      <c r="Q110" s="47"/>
      <c r="R110" s="792"/>
      <c r="S110" s="792"/>
      <c r="T110" s="792"/>
      <c r="U110" s="792"/>
      <c r="V110" s="792"/>
      <c r="W110" s="792"/>
      <c r="X110" s="792"/>
      <c r="Y110" s="792"/>
      <c r="Z110" s="792"/>
      <c r="AA110" s="792"/>
      <c r="AB110" s="792"/>
      <c r="AC110" s="792"/>
      <c r="AD110" s="51"/>
      <c r="AE110" s="51"/>
      <c r="AF110" s="51"/>
      <c r="AG110" s="51"/>
      <c r="AH110" s="789"/>
      <c r="AI110" s="789"/>
      <c r="AJ110" s="789"/>
      <c r="AK110" s="789"/>
      <c r="AL110" s="789"/>
      <c r="AM110" s="789"/>
      <c r="AN110" s="789"/>
      <c r="AO110" s="789"/>
      <c r="AP110" s="789"/>
      <c r="AQ110" s="789"/>
      <c r="AR110" s="789"/>
      <c r="AS110" s="789"/>
      <c r="AT110" s="789"/>
      <c r="AU110" s="60"/>
      <c r="AV110" s="60"/>
      <c r="AW110" s="60"/>
      <c r="AX110" s="60"/>
      <c r="AY110" s="60"/>
      <c r="AZ110" s="60"/>
      <c r="BA110" s="60"/>
      <c r="BB110" s="825"/>
      <c r="BC110" s="825"/>
      <c r="BD110" s="825"/>
      <c r="BE110" s="825"/>
      <c r="BF110" s="825"/>
      <c r="BG110" s="825"/>
      <c r="BH110" s="825"/>
      <c r="BI110" s="825"/>
      <c r="BJ110" s="825"/>
      <c r="BK110" s="825"/>
      <c r="BL110" s="825"/>
      <c r="BM110" s="825"/>
      <c r="BN110" s="825"/>
      <c r="BO110" s="825"/>
      <c r="BP110" s="825"/>
      <c r="BQ110" s="825"/>
      <c r="BR110" s="825"/>
      <c r="BS110" s="825"/>
      <c r="BT110" s="51"/>
      <c r="BU110" s="51"/>
      <c r="BV110" s="51"/>
      <c r="BW110" s="51"/>
      <c r="BX110" s="51"/>
      <c r="BY110" s="51"/>
      <c r="BZ110" s="51"/>
      <c r="CA110" s="51"/>
      <c r="CB110" s="51"/>
      <c r="CC110" s="36"/>
      <c r="CD110" s="36"/>
      <c r="CE110" s="36"/>
      <c r="CF110" s="36"/>
      <c r="CG110" s="36"/>
      <c r="CH110" s="36"/>
      <c r="CI110" s="36"/>
      <c r="CJ110" s="36"/>
      <c r="CK110" s="36"/>
      <c r="CL110" s="799"/>
      <c r="CM110" s="799"/>
      <c r="CN110" s="799"/>
      <c r="CO110" s="799"/>
      <c r="CP110" s="806"/>
      <c r="CQ110" s="806"/>
      <c r="CR110" s="806"/>
      <c r="CS110" s="806"/>
      <c r="CT110" s="806"/>
      <c r="CU110" s="806"/>
      <c r="CV110" s="806"/>
      <c r="CW110" s="806"/>
      <c r="CX110" s="806"/>
      <c r="CY110" s="806"/>
      <c r="CZ110" s="66"/>
      <c r="DA110" s="799"/>
      <c r="DB110" s="799"/>
      <c r="DC110" s="799"/>
      <c r="DD110" s="799"/>
      <c r="DE110" s="806"/>
      <c r="DF110" s="806"/>
      <c r="DG110" s="806"/>
      <c r="DH110" s="806"/>
      <c r="DI110" s="806"/>
      <c r="DJ110" s="806"/>
      <c r="DK110" s="806"/>
      <c r="DL110" s="806"/>
      <c r="DM110" s="806"/>
      <c r="DN110" s="806"/>
      <c r="DO110" s="36"/>
      <c r="DP110" s="36"/>
      <c r="DQ110" s="36"/>
      <c r="DR110" s="36"/>
      <c r="DS110" s="36"/>
      <c r="DT110" s="75"/>
      <c r="DU110" s="75"/>
      <c r="DV110" s="802"/>
      <c r="DW110" s="802"/>
      <c r="DX110" s="802"/>
      <c r="DY110" s="802"/>
      <c r="DZ110" s="802"/>
      <c r="EA110" s="802"/>
      <c r="EB110" s="802"/>
      <c r="EC110" s="802"/>
      <c r="ED110" s="802"/>
      <c r="EE110" s="802"/>
      <c r="EF110" s="802"/>
      <c r="EG110" s="802"/>
      <c r="EH110" s="802"/>
      <c r="EI110" s="802"/>
      <c r="EJ110" s="802"/>
      <c r="EK110" s="802"/>
      <c r="EL110" s="802"/>
      <c r="EM110" s="802"/>
      <c r="EN110" s="802"/>
      <c r="EO110" s="802"/>
      <c r="EP110" s="802"/>
      <c r="EQ110" s="802"/>
      <c r="ER110" s="802"/>
      <c r="ES110" s="802"/>
      <c r="ET110" s="802"/>
      <c r="EU110" s="802"/>
      <c r="EV110" s="802"/>
      <c r="EW110" s="802"/>
      <c r="EX110" s="802"/>
      <c r="EY110" s="802"/>
      <c r="EZ110" s="76"/>
      <c r="FA110" s="76"/>
      <c r="FB110" s="70"/>
      <c r="FC110" s="70"/>
      <c r="FD110" s="36"/>
      <c r="FE110" s="36"/>
      <c r="FF110" s="834"/>
      <c r="FG110" s="834"/>
      <c r="FH110" s="834"/>
      <c r="FI110" s="834"/>
      <c r="FJ110" s="834"/>
      <c r="FK110" s="834"/>
      <c r="FL110" s="834"/>
      <c r="FM110" s="834"/>
      <c r="FN110" s="834"/>
      <c r="FO110" s="834"/>
      <c r="FP110" s="834"/>
      <c r="FQ110" s="834"/>
      <c r="FR110" s="834"/>
      <c r="FS110" s="834"/>
      <c r="FT110" s="834"/>
      <c r="FU110" s="834"/>
      <c r="FV110" s="834"/>
      <c r="FW110" s="834"/>
      <c r="FX110" s="834"/>
      <c r="FY110" s="834"/>
      <c r="FZ110" s="834"/>
      <c r="GA110" s="834"/>
      <c r="GB110" s="834"/>
      <c r="GC110" s="834"/>
      <c r="GD110" s="834"/>
      <c r="GE110" s="834"/>
      <c r="GF110" s="834"/>
      <c r="GG110" s="834"/>
      <c r="GH110" s="834"/>
      <c r="GI110" s="834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36"/>
      <c r="GU110" s="36"/>
      <c r="GV110" s="36"/>
    </row>
    <row r="111" spans="1:204" ht="3" customHeight="1">
      <c r="A111" s="36"/>
      <c r="B111" s="781"/>
      <c r="C111" s="781"/>
      <c r="D111" s="781"/>
      <c r="E111" s="781"/>
      <c r="F111" s="781"/>
      <c r="G111" s="781"/>
      <c r="H111" s="781"/>
      <c r="I111" s="781"/>
      <c r="J111" s="46"/>
      <c r="K111" s="46"/>
      <c r="L111" s="46"/>
      <c r="M111" s="46"/>
      <c r="N111" s="46"/>
      <c r="O111" s="46"/>
      <c r="P111" s="46"/>
      <c r="Q111" s="47"/>
      <c r="R111" s="792"/>
      <c r="S111" s="792"/>
      <c r="T111" s="792"/>
      <c r="U111" s="792"/>
      <c r="V111" s="792"/>
      <c r="W111" s="792"/>
      <c r="X111" s="792"/>
      <c r="Y111" s="792"/>
      <c r="Z111" s="792"/>
      <c r="AA111" s="792"/>
      <c r="AB111" s="792"/>
      <c r="AC111" s="792"/>
      <c r="AD111" s="51"/>
      <c r="AE111" s="51"/>
      <c r="AF111" s="51"/>
      <c r="AG111" s="51"/>
      <c r="AH111" s="789"/>
      <c r="AI111" s="789"/>
      <c r="AJ111" s="789"/>
      <c r="AK111" s="789"/>
      <c r="AL111" s="789"/>
      <c r="AM111" s="789"/>
      <c r="AN111" s="789"/>
      <c r="AO111" s="789"/>
      <c r="AP111" s="789"/>
      <c r="AQ111" s="789"/>
      <c r="AR111" s="789"/>
      <c r="AS111" s="789"/>
      <c r="AT111" s="789"/>
      <c r="AU111" s="60"/>
      <c r="AV111" s="60"/>
      <c r="AW111" s="60"/>
      <c r="AX111" s="60"/>
      <c r="AY111" s="60"/>
      <c r="AZ111" s="60"/>
      <c r="BA111" s="60"/>
      <c r="BB111" s="825"/>
      <c r="BC111" s="825"/>
      <c r="BD111" s="825"/>
      <c r="BE111" s="825"/>
      <c r="BF111" s="825"/>
      <c r="BG111" s="825"/>
      <c r="BH111" s="825"/>
      <c r="BI111" s="825"/>
      <c r="BJ111" s="825"/>
      <c r="BK111" s="825"/>
      <c r="BL111" s="825"/>
      <c r="BM111" s="825"/>
      <c r="BN111" s="825"/>
      <c r="BO111" s="825"/>
      <c r="BP111" s="825"/>
      <c r="BQ111" s="825"/>
      <c r="BR111" s="825"/>
      <c r="BS111" s="825"/>
      <c r="BT111" s="51"/>
      <c r="BU111" s="51"/>
      <c r="BV111" s="51"/>
      <c r="BW111" s="51"/>
      <c r="BX111" s="51"/>
      <c r="BY111" s="51"/>
      <c r="BZ111" s="51"/>
      <c r="CA111" s="51"/>
      <c r="CB111" s="51"/>
      <c r="CC111" s="36"/>
      <c r="CD111" s="36"/>
      <c r="CE111" s="36"/>
      <c r="CF111" s="36"/>
      <c r="CG111" s="36"/>
      <c r="CH111" s="36"/>
      <c r="CI111" s="36"/>
      <c r="CJ111" s="36"/>
      <c r="CK111" s="36"/>
      <c r="CL111" s="799"/>
      <c r="CM111" s="799"/>
      <c r="CN111" s="799"/>
      <c r="CO111" s="799"/>
      <c r="CP111" s="806"/>
      <c r="CQ111" s="806"/>
      <c r="CR111" s="806"/>
      <c r="CS111" s="806"/>
      <c r="CT111" s="806"/>
      <c r="CU111" s="806"/>
      <c r="CV111" s="806"/>
      <c r="CW111" s="806"/>
      <c r="CX111" s="806"/>
      <c r="CY111" s="806"/>
      <c r="CZ111" s="66"/>
      <c r="DA111" s="799"/>
      <c r="DB111" s="799"/>
      <c r="DC111" s="799"/>
      <c r="DD111" s="799"/>
      <c r="DE111" s="806"/>
      <c r="DF111" s="806"/>
      <c r="DG111" s="806"/>
      <c r="DH111" s="806"/>
      <c r="DI111" s="806"/>
      <c r="DJ111" s="806"/>
      <c r="DK111" s="806"/>
      <c r="DL111" s="806"/>
      <c r="DM111" s="806"/>
      <c r="DN111" s="806"/>
      <c r="DO111" s="36"/>
      <c r="DP111" s="36"/>
      <c r="DQ111" s="36"/>
      <c r="DR111" s="36"/>
      <c r="DS111" s="36"/>
      <c r="DT111" s="75"/>
      <c r="DU111" s="75"/>
      <c r="DV111" s="802"/>
      <c r="DW111" s="802"/>
      <c r="DX111" s="802"/>
      <c r="DY111" s="802"/>
      <c r="DZ111" s="802"/>
      <c r="EA111" s="802"/>
      <c r="EB111" s="802"/>
      <c r="EC111" s="802"/>
      <c r="ED111" s="802"/>
      <c r="EE111" s="802"/>
      <c r="EF111" s="802"/>
      <c r="EG111" s="802"/>
      <c r="EH111" s="802"/>
      <c r="EI111" s="802"/>
      <c r="EJ111" s="802"/>
      <c r="EK111" s="802"/>
      <c r="EL111" s="802"/>
      <c r="EM111" s="802"/>
      <c r="EN111" s="802"/>
      <c r="EO111" s="802"/>
      <c r="EP111" s="802"/>
      <c r="EQ111" s="802"/>
      <c r="ER111" s="802"/>
      <c r="ES111" s="802"/>
      <c r="ET111" s="802"/>
      <c r="EU111" s="802"/>
      <c r="EV111" s="802"/>
      <c r="EW111" s="802"/>
      <c r="EX111" s="802"/>
      <c r="EY111" s="802"/>
      <c r="EZ111" s="76"/>
      <c r="FA111" s="76"/>
      <c r="FB111" s="70"/>
      <c r="FC111" s="70"/>
      <c r="FD111" s="36"/>
      <c r="FE111" s="36"/>
      <c r="FF111" s="834"/>
      <c r="FG111" s="834"/>
      <c r="FH111" s="834"/>
      <c r="FI111" s="834"/>
      <c r="FJ111" s="834"/>
      <c r="FK111" s="834"/>
      <c r="FL111" s="834"/>
      <c r="FM111" s="834"/>
      <c r="FN111" s="834"/>
      <c r="FO111" s="834"/>
      <c r="FP111" s="834"/>
      <c r="FQ111" s="834"/>
      <c r="FR111" s="834"/>
      <c r="FS111" s="834"/>
      <c r="FT111" s="834"/>
      <c r="FU111" s="834"/>
      <c r="FV111" s="834"/>
      <c r="FW111" s="834"/>
      <c r="FX111" s="834"/>
      <c r="FY111" s="834"/>
      <c r="FZ111" s="834"/>
      <c r="GA111" s="834"/>
      <c r="GB111" s="834"/>
      <c r="GC111" s="834"/>
      <c r="GD111" s="834"/>
      <c r="GE111" s="834"/>
      <c r="GF111" s="834"/>
      <c r="GG111" s="834"/>
      <c r="GH111" s="834"/>
      <c r="GI111" s="834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36"/>
      <c r="GU111" s="36"/>
      <c r="GV111" s="36"/>
    </row>
    <row r="112" spans="1:204" ht="3" customHeight="1">
      <c r="A112" s="36"/>
      <c r="B112" s="781"/>
      <c r="C112" s="781"/>
      <c r="D112" s="781"/>
      <c r="E112" s="781"/>
      <c r="F112" s="781"/>
      <c r="G112" s="781"/>
      <c r="H112" s="781"/>
      <c r="I112" s="781"/>
      <c r="J112" s="46"/>
      <c r="K112" s="46"/>
      <c r="L112" s="46"/>
      <c r="M112" s="36"/>
      <c r="N112" s="36"/>
      <c r="O112" s="36"/>
      <c r="P112" s="36"/>
      <c r="Q112" s="36"/>
      <c r="R112" s="792"/>
      <c r="S112" s="792"/>
      <c r="T112" s="792"/>
      <c r="U112" s="792"/>
      <c r="V112" s="792"/>
      <c r="W112" s="792"/>
      <c r="X112" s="792"/>
      <c r="Y112" s="792"/>
      <c r="Z112" s="792"/>
      <c r="AA112" s="792"/>
      <c r="AB112" s="792"/>
      <c r="AC112" s="792"/>
      <c r="AD112" s="36"/>
      <c r="AE112" s="36"/>
      <c r="AF112" s="36"/>
      <c r="AG112" s="36"/>
      <c r="AH112" s="51"/>
      <c r="AI112" s="51"/>
      <c r="AJ112" s="51"/>
      <c r="AK112" s="51"/>
      <c r="AL112" s="51"/>
      <c r="AM112" s="51"/>
      <c r="AN112" s="51"/>
      <c r="AO112" s="51"/>
      <c r="AP112" s="51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825"/>
      <c r="BC112" s="825"/>
      <c r="BD112" s="825"/>
      <c r="BE112" s="825"/>
      <c r="BF112" s="825"/>
      <c r="BG112" s="825"/>
      <c r="BH112" s="825"/>
      <c r="BI112" s="825"/>
      <c r="BJ112" s="825"/>
      <c r="BK112" s="825"/>
      <c r="BL112" s="825"/>
      <c r="BM112" s="825"/>
      <c r="BN112" s="825"/>
      <c r="BO112" s="825"/>
      <c r="BP112" s="825"/>
      <c r="BQ112" s="825"/>
      <c r="BR112" s="825"/>
      <c r="BS112" s="825"/>
      <c r="BT112" s="51"/>
      <c r="BU112" s="51"/>
      <c r="BV112" s="51"/>
      <c r="BW112" s="51"/>
      <c r="BX112" s="51"/>
      <c r="BY112" s="51"/>
      <c r="BZ112" s="51"/>
      <c r="CA112" s="51"/>
      <c r="CB112" s="51"/>
      <c r="CC112" s="36"/>
      <c r="CD112" s="36"/>
      <c r="CE112" s="36"/>
      <c r="CF112" s="36"/>
      <c r="CG112" s="36"/>
      <c r="CH112" s="36"/>
      <c r="CI112" s="36"/>
      <c r="CJ112" s="36"/>
      <c r="CK112" s="36"/>
      <c r="CL112" s="822" t="s">
        <v>37</v>
      </c>
      <c r="CM112" s="822"/>
      <c r="CN112" s="822"/>
      <c r="CO112" s="822"/>
      <c r="CP112" s="822"/>
      <c r="CQ112" s="822"/>
      <c r="CR112" s="822"/>
      <c r="CS112" s="822"/>
      <c r="CT112" s="822"/>
      <c r="CU112" s="822"/>
      <c r="CV112" s="822"/>
      <c r="CW112" s="822"/>
      <c r="CX112" s="822"/>
      <c r="CY112" s="822"/>
      <c r="CZ112" s="822"/>
      <c r="DA112" s="822"/>
      <c r="DB112" s="822"/>
      <c r="DC112" s="822"/>
      <c r="DD112" s="822"/>
      <c r="DE112" s="822"/>
      <c r="DF112" s="822"/>
      <c r="DG112" s="822"/>
      <c r="DH112" s="822"/>
      <c r="DI112" s="822"/>
      <c r="DJ112" s="822"/>
      <c r="DK112" s="822"/>
      <c r="DL112" s="822"/>
      <c r="DM112" s="822"/>
      <c r="DN112" s="822"/>
      <c r="DO112" s="822"/>
      <c r="DP112" s="822"/>
      <c r="DQ112" s="36"/>
      <c r="DR112" s="36"/>
      <c r="DS112" s="36"/>
      <c r="DT112" s="75"/>
      <c r="DU112" s="75"/>
      <c r="DV112" s="802" t="s">
        <v>38</v>
      </c>
      <c r="DW112" s="802"/>
      <c r="DX112" s="802"/>
      <c r="DY112" s="802"/>
      <c r="DZ112" s="802"/>
      <c r="EA112" s="802"/>
      <c r="EB112" s="802"/>
      <c r="EC112" s="802"/>
      <c r="ED112" s="802"/>
      <c r="EE112" s="802"/>
      <c r="EF112" s="802"/>
      <c r="EG112" s="802"/>
      <c r="EH112" s="802"/>
      <c r="EI112" s="802"/>
      <c r="EJ112" s="802"/>
      <c r="EK112" s="802" t="s">
        <v>39</v>
      </c>
      <c r="EL112" s="802"/>
      <c r="EM112" s="802"/>
      <c r="EN112" s="802"/>
      <c r="EO112" s="802"/>
      <c r="EP112" s="802"/>
      <c r="EQ112" s="802"/>
      <c r="ER112" s="802"/>
      <c r="ES112" s="802"/>
      <c r="ET112" s="802"/>
      <c r="EU112" s="802"/>
      <c r="EV112" s="802"/>
      <c r="EW112" s="802"/>
      <c r="EX112" s="802"/>
      <c r="EY112" s="802"/>
      <c r="EZ112" s="76"/>
      <c r="FA112" s="76"/>
      <c r="FB112" s="70"/>
      <c r="FC112" s="70"/>
      <c r="FD112" s="36"/>
      <c r="FE112" s="36"/>
      <c r="FF112" s="834"/>
      <c r="FG112" s="834"/>
      <c r="FH112" s="834"/>
      <c r="FI112" s="834"/>
      <c r="FJ112" s="834"/>
      <c r="FK112" s="834"/>
      <c r="FL112" s="834"/>
      <c r="FM112" s="834"/>
      <c r="FN112" s="834"/>
      <c r="FO112" s="834"/>
      <c r="FP112" s="834"/>
      <c r="FQ112" s="834"/>
      <c r="FR112" s="834"/>
      <c r="FS112" s="834"/>
      <c r="FT112" s="834"/>
      <c r="FU112" s="834"/>
      <c r="FV112" s="834"/>
      <c r="FW112" s="834"/>
      <c r="FX112" s="834"/>
      <c r="FY112" s="834"/>
      <c r="FZ112" s="834"/>
      <c r="GA112" s="834"/>
      <c r="GB112" s="834"/>
      <c r="GC112" s="834"/>
      <c r="GD112" s="834"/>
      <c r="GE112" s="834"/>
      <c r="GF112" s="834"/>
      <c r="GG112" s="834"/>
      <c r="GH112" s="834"/>
      <c r="GI112" s="834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36"/>
      <c r="GU112" s="36"/>
      <c r="GV112" s="36"/>
    </row>
    <row r="113" spans="1:221" ht="3" customHeight="1">
      <c r="A113" s="36"/>
      <c r="B113" s="781"/>
      <c r="C113" s="781"/>
      <c r="D113" s="781"/>
      <c r="E113" s="781"/>
      <c r="F113" s="781"/>
      <c r="G113" s="781"/>
      <c r="H113" s="781"/>
      <c r="I113" s="781"/>
      <c r="J113" s="46"/>
      <c r="K113" s="46"/>
      <c r="L113" s="46"/>
      <c r="M113" s="36"/>
      <c r="N113" s="36"/>
      <c r="O113" s="36"/>
      <c r="P113" s="36"/>
      <c r="Q113" s="36"/>
      <c r="R113" s="792"/>
      <c r="S113" s="792"/>
      <c r="T113" s="792"/>
      <c r="U113" s="792"/>
      <c r="V113" s="792"/>
      <c r="W113" s="792"/>
      <c r="X113" s="792"/>
      <c r="Y113" s="792"/>
      <c r="Z113" s="792"/>
      <c r="AA113" s="792"/>
      <c r="AB113" s="792"/>
      <c r="AC113" s="792"/>
      <c r="AD113" s="36"/>
      <c r="AE113" s="36"/>
      <c r="AF113" s="36"/>
      <c r="AG113" s="36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36"/>
      <c r="AW113" s="36"/>
      <c r="AX113" s="36"/>
      <c r="AY113" s="36"/>
      <c r="AZ113" s="36"/>
      <c r="BA113" s="36"/>
      <c r="BB113" s="825"/>
      <c r="BC113" s="825"/>
      <c r="BD113" s="825"/>
      <c r="BE113" s="825"/>
      <c r="BF113" s="825"/>
      <c r="BG113" s="825"/>
      <c r="BH113" s="825"/>
      <c r="BI113" s="825"/>
      <c r="BJ113" s="825"/>
      <c r="BK113" s="825"/>
      <c r="BL113" s="825"/>
      <c r="BM113" s="825"/>
      <c r="BN113" s="825"/>
      <c r="BO113" s="825"/>
      <c r="BP113" s="825"/>
      <c r="BQ113" s="825"/>
      <c r="BR113" s="825"/>
      <c r="BS113" s="825"/>
      <c r="BT113" s="51"/>
      <c r="BU113" s="51"/>
      <c r="BV113" s="51"/>
      <c r="BW113" s="51"/>
      <c r="BX113" s="51"/>
      <c r="BY113" s="51"/>
      <c r="BZ113" s="51"/>
      <c r="CA113" s="51"/>
      <c r="CB113" s="51"/>
      <c r="CC113" s="36"/>
      <c r="CD113" s="36"/>
      <c r="CE113" s="36"/>
      <c r="CF113" s="36"/>
      <c r="CG113" s="36"/>
      <c r="CH113" s="36"/>
      <c r="CI113" s="36"/>
      <c r="CJ113" s="36"/>
      <c r="CK113" s="36"/>
      <c r="CL113" s="822"/>
      <c r="CM113" s="822"/>
      <c r="CN113" s="822"/>
      <c r="CO113" s="822"/>
      <c r="CP113" s="822"/>
      <c r="CQ113" s="822"/>
      <c r="CR113" s="822"/>
      <c r="CS113" s="822"/>
      <c r="CT113" s="822"/>
      <c r="CU113" s="822"/>
      <c r="CV113" s="822"/>
      <c r="CW113" s="822"/>
      <c r="CX113" s="822"/>
      <c r="CY113" s="822"/>
      <c r="CZ113" s="822"/>
      <c r="DA113" s="822"/>
      <c r="DB113" s="822"/>
      <c r="DC113" s="822"/>
      <c r="DD113" s="822"/>
      <c r="DE113" s="822"/>
      <c r="DF113" s="822"/>
      <c r="DG113" s="822"/>
      <c r="DH113" s="822"/>
      <c r="DI113" s="822"/>
      <c r="DJ113" s="822"/>
      <c r="DK113" s="822"/>
      <c r="DL113" s="822"/>
      <c r="DM113" s="822"/>
      <c r="DN113" s="822"/>
      <c r="DO113" s="822"/>
      <c r="DP113" s="822"/>
      <c r="DQ113" s="36"/>
      <c r="DR113" s="36"/>
      <c r="DS113" s="36"/>
      <c r="DT113" s="75"/>
      <c r="DU113" s="75"/>
      <c r="DV113" s="802"/>
      <c r="DW113" s="802"/>
      <c r="DX113" s="802"/>
      <c r="DY113" s="802"/>
      <c r="DZ113" s="802"/>
      <c r="EA113" s="802"/>
      <c r="EB113" s="802"/>
      <c r="EC113" s="802"/>
      <c r="ED113" s="802"/>
      <c r="EE113" s="802"/>
      <c r="EF113" s="802"/>
      <c r="EG113" s="802"/>
      <c r="EH113" s="802"/>
      <c r="EI113" s="802"/>
      <c r="EJ113" s="802"/>
      <c r="EK113" s="802"/>
      <c r="EL113" s="802"/>
      <c r="EM113" s="802"/>
      <c r="EN113" s="802"/>
      <c r="EO113" s="802"/>
      <c r="EP113" s="802"/>
      <c r="EQ113" s="802"/>
      <c r="ER113" s="802"/>
      <c r="ES113" s="802"/>
      <c r="ET113" s="802"/>
      <c r="EU113" s="802"/>
      <c r="EV113" s="802"/>
      <c r="EW113" s="802"/>
      <c r="EX113" s="802"/>
      <c r="EY113" s="802"/>
      <c r="EZ113" s="76"/>
      <c r="FA113" s="76"/>
      <c r="FB113" s="70"/>
      <c r="FC113" s="70"/>
      <c r="FD113" s="36"/>
      <c r="FE113" s="36"/>
      <c r="FF113" s="77"/>
      <c r="FG113" s="77"/>
      <c r="FH113" s="77"/>
      <c r="FI113" s="77"/>
      <c r="FJ113" s="77"/>
      <c r="FK113" s="77"/>
      <c r="FL113" s="77"/>
      <c r="FM113" s="77"/>
      <c r="FN113" s="77"/>
      <c r="FO113" s="77"/>
      <c r="FP113" s="77"/>
      <c r="FQ113" s="77"/>
      <c r="FR113" s="77"/>
      <c r="FS113" s="77"/>
      <c r="FT113" s="77"/>
      <c r="FU113" s="77"/>
      <c r="FV113" s="77"/>
      <c r="FW113" s="77"/>
      <c r="FX113" s="77"/>
      <c r="FY113" s="77"/>
      <c r="FZ113" s="77"/>
      <c r="GA113" s="77"/>
      <c r="GB113" s="77"/>
      <c r="GC113" s="77"/>
      <c r="GD113" s="77"/>
      <c r="GE113" s="77"/>
      <c r="GF113" s="77"/>
      <c r="GG113" s="77"/>
      <c r="GH113" s="77"/>
      <c r="GI113" s="77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36"/>
      <c r="GU113" s="36"/>
      <c r="GV113" s="36"/>
    </row>
    <row r="114" spans="1:221" ht="3" customHeight="1">
      <c r="A114" s="36"/>
      <c r="B114" s="781"/>
      <c r="C114" s="781"/>
      <c r="D114" s="781"/>
      <c r="E114" s="781"/>
      <c r="F114" s="781"/>
      <c r="G114" s="781"/>
      <c r="H114" s="781"/>
      <c r="I114" s="781"/>
      <c r="J114" s="46"/>
      <c r="K114" s="46"/>
      <c r="L114" s="46"/>
      <c r="M114" s="828" t="s">
        <v>710</v>
      </c>
      <c r="N114" s="828"/>
      <c r="O114" s="828"/>
      <c r="P114" s="828"/>
      <c r="Q114" s="828"/>
      <c r="R114" s="828"/>
      <c r="S114" s="828"/>
      <c r="T114" s="828"/>
      <c r="U114" s="828"/>
      <c r="V114" s="828"/>
      <c r="W114" s="828"/>
      <c r="X114" s="828"/>
      <c r="Y114" s="828"/>
      <c r="Z114" s="828"/>
      <c r="AA114" s="828"/>
      <c r="AB114" s="828"/>
      <c r="AC114" s="828"/>
      <c r="AD114" s="828"/>
      <c r="AE114" s="828"/>
      <c r="AF114" s="828"/>
      <c r="AG114" s="828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822"/>
      <c r="CM114" s="822"/>
      <c r="CN114" s="822"/>
      <c r="CO114" s="822"/>
      <c r="CP114" s="822"/>
      <c r="CQ114" s="822"/>
      <c r="CR114" s="822"/>
      <c r="CS114" s="822"/>
      <c r="CT114" s="822"/>
      <c r="CU114" s="822"/>
      <c r="CV114" s="822"/>
      <c r="CW114" s="822"/>
      <c r="CX114" s="822"/>
      <c r="CY114" s="822"/>
      <c r="CZ114" s="822"/>
      <c r="DA114" s="822"/>
      <c r="DB114" s="822"/>
      <c r="DC114" s="822"/>
      <c r="DD114" s="822"/>
      <c r="DE114" s="822"/>
      <c r="DF114" s="822"/>
      <c r="DG114" s="822"/>
      <c r="DH114" s="822"/>
      <c r="DI114" s="822"/>
      <c r="DJ114" s="822"/>
      <c r="DK114" s="822"/>
      <c r="DL114" s="822"/>
      <c r="DM114" s="822"/>
      <c r="DN114" s="822"/>
      <c r="DO114" s="822"/>
      <c r="DP114" s="822"/>
      <c r="DQ114" s="36"/>
      <c r="DR114" s="36"/>
      <c r="DS114" s="36"/>
      <c r="DT114" s="75"/>
      <c r="DU114" s="75"/>
      <c r="DV114" s="802"/>
      <c r="DW114" s="802"/>
      <c r="DX114" s="802"/>
      <c r="DY114" s="802"/>
      <c r="DZ114" s="802"/>
      <c r="EA114" s="802"/>
      <c r="EB114" s="802"/>
      <c r="EC114" s="802"/>
      <c r="ED114" s="802"/>
      <c r="EE114" s="802"/>
      <c r="EF114" s="802"/>
      <c r="EG114" s="802"/>
      <c r="EH114" s="802"/>
      <c r="EI114" s="802"/>
      <c r="EJ114" s="802"/>
      <c r="EK114" s="802"/>
      <c r="EL114" s="802"/>
      <c r="EM114" s="802"/>
      <c r="EN114" s="802"/>
      <c r="EO114" s="802"/>
      <c r="EP114" s="802"/>
      <c r="EQ114" s="802"/>
      <c r="ER114" s="802"/>
      <c r="ES114" s="802"/>
      <c r="ET114" s="802"/>
      <c r="EU114" s="802"/>
      <c r="EV114" s="802"/>
      <c r="EW114" s="802"/>
      <c r="EX114" s="802"/>
      <c r="EY114" s="802"/>
      <c r="EZ114" s="76"/>
      <c r="FA114" s="76"/>
      <c r="FB114" s="70"/>
      <c r="FC114" s="70"/>
      <c r="FD114" s="36"/>
      <c r="FE114" s="36"/>
      <c r="FF114" s="868"/>
      <c r="FG114" s="868"/>
      <c r="FH114" s="868"/>
      <c r="FI114" s="868"/>
      <c r="FJ114" s="868"/>
      <c r="FK114" s="868"/>
      <c r="FL114" s="868"/>
      <c r="FM114" s="868"/>
      <c r="FN114" s="868"/>
      <c r="FO114" s="868"/>
      <c r="FP114" s="868"/>
      <c r="FQ114" s="868"/>
      <c r="FR114" s="868"/>
      <c r="FS114" s="868"/>
      <c r="FT114" s="868"/>
      <c r="FU114" s="868"/>
      <c r="FV114" s="868"/>
      <c r="FW114" s="868"/>
      <c r="FX114" s="868"/>
      <c r="FY114" s="868"/>
      <c r="FZ114" s="868"/>
      <c r="GA114" s="868"/>
      <c r="GB114" s="868"/>
      <c r="GC114" s="868"/>
      <c r="GD114" s="868"/>
      <c r="GE114" s="868"/>
      <c r="GF114" s="868"/>
      <c r="GG114" s="868"/>
      <c r="GH114" s="868"/>
      <c r="GI114" s="8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36"/>
      <c r="GU114" s="36"/>
      <c r="GV114" s="36"/>
    </row>
    <row r="115" spans="1:221" ht="3" customHeight="1">
      <c r="A115" s="36"/>
      <c r="B115" s="781"/>
      <c r="C115" s="781"/>
      <c r="D115" s="781"/>
      <c r="E115" s="781"/>
      <c r="F115" s="781"/>
      <c r="G115" s="781"/>
      <c r="H115" s="781"/>
      <c r="I115" s="781"/>
      <c r="J115" s="46"/>
      <c r="K115" s="46"/>
      <c r="L115" s="46"/>
      <c r="M115" s="828"/>
      <c r="N115" s="828"/>
      <c r="O115" s="828"/>
      <c r="P115" s="828"/>
      <c r="Q115" s="828"/>
      <c r="R115" s="828"/>
      <c r="S115" s="828"/>
      <c r="T115" s="828"/>
      <c r="U115" s="828"/>
      <c r="V115" s="828"/>
      <c r="W115" s="828"/>
      <c r="X115" s="828"/>
      <c r="Y115" s="828"/>
      <c r="Z115" s="828"/>
      <c r="AA115" s="828"/>
      <c r="AB115" s="828"/>
      <c r="AC115" s="828"/>
      <c r="AD115" s="828"/>
      <c r="AE115" s="828"/>
      <c r="AF115" s="828"/>
      <c r="AG115" s="828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65"/>
      <c r="AV115" s="36"/>
      <c r="AW115" s="36"/>
      <c r="AX115" s="36"/>
      <c r="AY115" s="801" t="s">
        <v>41</v>
      </c>
      <c r="AZ115" s="801"/>
      <c r="BA115" s="801"/>
      <c r="BB115" s="801"/>
      <c r="BC115" s="806"/>
      <c r="BD115" s="806"/>
      <c r="BE115" s="806"/>
      <c r="BF115" s="806"/>
      <c r="BG115" s="806"/>
      <c r="BH115" s="806"/>
      <c r="BI115" s="806"/>
      <c r="BJ115" s="806"/>
      <c r="BK115" s="806"/>
      <c r="BL115" s="806"/>
      <c r="BM115" s="806"/>
      <c r="BN115" s="806"/>
      <c r="BO115" s="806"/>
      <c r="BP115" s="806"/>
      <c r="BQ115" s="806"/>
      <c r="BR115" s="806"/>
      <c r="BS115" s="806"/>
      <c r="BT115" s="806"/>
      <c r="BU115" s="806"/>
      <c r="BV115" s="806"/>
      <c r="BW115" s="806"/>
      <c r="BX115" s="806"/>
      <c r="BY115" s="806"/>
      <c r="BZ115" s="806"/>
      <c r="CA115" s="806"/>
      <c r="CB115" s="806"/>
      <c r="CC115" s="798" t="s">
        <v>42</v>
      </c>
      <c r="CD115" s="798"/>
      <c r="CE115" s="798"/>
      <c r="CF115" s="798"/>
      <c r="CG115" s="78"/>
      <c r="CH115" s="79"/>
      <c r="CI115" s="79"/>
      <c r="CJ115" s="79"/>
      <c r="CK115" s="36"/>
      <c r="CL115" s="811" t="s">
        <v>712</v>
      </c>
      <c r="CM115" s="811"/>
      <c r="CN115" s="811"/>
      <c r="CO115" s="811"/>
      <c r="CP115" s="811"/>
      <c r="CQ115" s="811"/>
      <c r="CR115" s="811"/>
      <c r="CS115" s="811"/>
      <c r="CT115" s="811"/>
      <c r="CU115" s="811"/>
      <c r="CV115" s="811"/>
      <c r="CW115" s="811"/>
      <c r="CX115" s="811"/>
      <c r="CY115" s="811"/>
      <c r="CZ115" s="811"/>
      <c r="DA115" s="811"/>
      <c r="DB115" s="799" t="s">
        <v>715</v>
      </c>
      <c r="DC115" s="799"/>
      <c r="DD115" s="799"/>
      <c r="DE115" s="799"/>
      <c r="DF115" s="799"/>
      <c r="DG115" s="821" t="s">
        <v>713</v>
      </c>
      <c r="DH115" s="821"/>
      <c r="DI115" s="799" t="s">
        <v>716</v>
      </c>
      <c r="DJ115" s="799"/>
      <c r="DK115" s="799"/>
      <c r="DL115" s="799"/>
      <c r="DM115" s="799"/>
      <c r="DN115" s="805" t="s">
        <v>714</v>
      </c>
      <c r="DO115" s="805"/>
      <c r="DP115" s="805"/>
      <c r="DQ115" s="36"/>
      <c r="DR115" s="36"/>
      <c r="DS115" s="36"/>
      <c r="DT115" s="75"/>
      <c r="DU115" s="75"/>
      <c r="DV115" s="802" t="s">
        <v>43</v>
      </c>
      <c r="DW115" s="802"/>
      <c r="DX115" s="802"/>
      <c r="DY115" s="802"/>
      <c r="DZ115" s="802"/>
      <c r="EA115" s="802"/>
      <c r="EB115" s="802"/>
      <c r="EC115" s="802"/>
      <c r="ED115" s="802"/>
      <c r="EE115" s="802"/>
      <c r="EF115" s="802"/>
      <c r="EG115" s="802"/>
      <c r="EH115" s="802"/>
      <c r="EI115" s="802"/>
      <c r="EJ115" s="802"/>
      <c r="EK115" s="802" t="s">
        <v>44</v>
      </c>
      <c r="EL115" s="802"/>
      <c r="EM115" s="802"/>
      <c r="EN115" s="802"/>
      <c r="EO115" s="802"/>
      <c r="EP115" s="802"/>
      <c r="EQ115" s="802"/>
      <c r="ER115" s="802"/>
      <c r="ES115" s="802"/>
      <c r="ET115" s="802"/>
      <c r="EU115" s="802"/>
      <c r="EV115" s="802"/>
      <c r="EW115" s="802"/>
      <c r="EX115" s="802"/>
      <c r="EY115" s="802"/>
      <c r="EZ115" s="76"/>
      <c r="FA115" s="76"/>
      <c r="FB115" s="70"/>
      <c r="FC115" s="70"/>
      <c r="FD115" s="36"/>
      <c r="FE115" s="36"/>
      <c r="FF115" s="868"/>
      <c r="FG115" s="868"/>
      <c r="FH115" s="868"/>
      <c r="FI115" s="868"/>
      <c r="FJ115" s="868"/>
      <c r="FK115" s="868"/>
      <c r="FL115" s="868"/>
      <c r="FM115" s="868"/>
      <c r="FN115" s="868"/>
      <c r="FO115" s="868"/>
      <c r="FP115" s="868"/>
      <c r="FQ115" s="868"/>
      <c r="FR115" s="868"/>
      <c r="FS115" s="868"/>
      <c r="FT115" s="868"/>
      <c r="FU115" s="868"/>
      <c r="FV115" s="868"/>
      <c r="FW115" s="868"/>
      <c r="FX115" s="868"/>
      <c r="FY115" s="868"/>
      <c r="FZ115" s="868"/>
      <c r="GA115" s="868"/>
      <c r="GB115" s="868"/>
      <c r="GC115" s="868"/>
      <c r="GD115" s="868"/>
      <c r="GE115" s="868"/>
      <c r="GF115" s="868"/>
      <c r="GG115" s="868"/>
      <c r="GH115" s="868"/>
      <c r="GI115" s="8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36"/>
      <c r="GU115" s="36"/>
      <c r="GV115" s="36"/>
    </row>
    <row r="116" spans="1:221" ht="3" customHeight="1">
      <c r="A116" s="36"/>
      <c r="B116" s="781"/>
      <c r="C116" s="781"/>
      <c r="D116" s="781"/>
      <c r="E116" s="781"/>
      <c r="F116" s="781"/>
      <c r="G116" s="781"/>
      <c r="H116" s="781"/>
      <c r="I116" s="781"/>
      <c r="J116" s="46"/>
      <c r="K116" s="46"/>
      <c r="L116" s="46"/>
      <c r="M116" s="828"/>
      <c r="N116" s="828"/>
      <c r="O116" s="828"/>
      <c r="P116" s="828"/>
      <c r="Q116" s="828"/>
      <c r="R116" s="828"/>
      <c r="S116" s="828"/>
      <c r="T116" s="828"/>
      <c r="U116" s="828"/>
      <c r="V116" s="828"/>
      <c r="W116" s="828"/>
      <c r="X116" s="828"/>
      <c r="Y116" s="828"/>
      <c r="Z116" s="828"/>
      <c r="AA116" s="828"/>
      <c r="AB116" s="828"/>
      <c r="AC116" s="828"/>
      <c r="AD116" s="828"/>
      <c r="AE116" s="828"/>
      <c r="AF116" s="828"/>
      <c r="AG116" s="828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65"/>
      <c r="AV116" s="65"/>
      <c r="AW116" s="65"/>
      <c r="AX116" s="65"/>
      <c r="AY116" s="801"/>
      <c r="AZ116" s="801"/>
      <c r="BA116" s="801"/>
      <c r="BB116" s="801"/>
      <c r="BC116" s="806"/>
      <c r="BD116" s="806"/>
      <c r="BE116" s="806"/>
      <c r="BF116" s="806"/>
      <c r="BG116" s="806"/>
      <c r="BH116" s="806"/>
      <c r="BI116" s="806"/>
      <c r="BJ116" s="806"/>
      <c r="BK116" s="806"/>
      <c r="BL116" s="806"/>
      <c r="BM116" s="806"/>
      <c r="BN116" s="806"/>
      <c r="BO116" s="806"/>
      <c r="BP116" s="806"/>
      <c r="BQ116" s="806"/>
      <c r="BR116" s="806"/>
      <c r="BS116" s="806"/>
      <c r="BT116" s="806"/>
      <c r="BU116" s="806"/>
      <c r="BV116" s="806"/>
      <c r="BW116" s="806"/>
      <c r="BX116" s="806"/>
      <c r="BY116" s="806"/>
      <c r="BZ116" s="806"/>
      <c r="CA116" s="806"/>
      <c r="CB116" s="806"/>
      <c r="CC116" s="798"/>
      <c r="CD116" s="798"/>
      <c r="CE116" s="798"/>
      <c r="CF116" s="798"/>
      <c r="CG116" s="78"/>
      <c r="CH116" s="79"/>
      <c r="CI116" s="79"/>
      <c r="CJ116" s="79"/>
      <c r="CK116" s="36"/>
      <c r="CL116" s="811"/>
      <c r="CM116" s="811"/>
      <c r="CN116" s="811"/>
      <c r="CO116" s="811"/>
      <c r="CP116" s="811"/>
      <c r="CQ116" s="811"/>
      <c r="CR116" s="811"/>
      <c r="CS116" s="811"/>
      <c r="CT116" s="811"/>
      <c r="CU116" s="811"/>
      <c r="CV116" s="811"/>
      <c r="CW116" s="811"/>
      <c r="CX116" s="811"/>
      <c r="CY116" s="811"/>
      <c r="CZ116" s="811"/>
      <c r="DA116" s="811"/>
      <c r="DB116" s="799"/>
      <c r="DC116" s="799"/>
      <c r="DD116" s="799"/>
      <c r="DE116" s="799"/>
      <c r="DF116" s="799"/>
      <c r="DG116" s="821"/>
      <c r="DH116" s="821"/>
      <c r="DI116" s="799"/>
      <c r="DJ116" s="799"/>
      <c r="DK116" s="799"/>
      <c r="DL116" s="799"/>
      <c r="DM116" s="799"/>
      <c r="DN116" s="805"/>
      <c r="DO116" s="805"/>
      <c r="DP116" s="805"/>
      <c r="DQ116" s="36"/>
      <c r="DR116" s="36"/>
      <c r="DS116" s="36"/>
      <c r="DT116" s="80"/>
      <c r="DU116" s="80"/>
      <c r="DV116" s="802"/>
      <c r="DW116" s="802"/>
      <c r="DX116" s="802"/>
      <c r="DY116" s="802"/>
      <c r="DZ116" s="802"/>
      <c r="EA116" s="802"/>
      <c r="EB116" s="802"/>
      <c r="EC116" s="802"/>
      <c r="ED116" s="802"/>
      <c r="EE116" s="802"/>
      <c r="EF116" s="802"/>
      <c r="EG116" s="802"/>
      <c r="EH116" s="802"/>
      <c r="EI116" s="802"/>
      <c r="EJ116" s="802"/>
      <c r="EK116" s="802"/>
      <c r="EL116" s="802"/>
      <c r="EM116" s="802"/>
      <c r="EN116" s="802"/>
      <c r="EO116" s="802"/>
      <c r="EP116" s="802"/>
      <c r="EQ116" s="802"/>
      <c r="ER116" s="802"/>
      <c r="ES116" s="802"/>
      <c r="ET116" s="802"/>
      <c r="EU116" s="802"/>
      <c r="EV116" s="802"/>
      <c r="EW116" s="802"/>
      <c r="EX116" s="802"/>
      <c r="EY116" s="802"/>
      <c r="EZ116" s="76"/>
      <c r="FA116" s="76"/>
      <c r="FB116" s="70"/>
      <c r="FC116" s="70"/>
      <c r="FD116" s="36"/>
      <c r="FE116" s="36"/>
      <c r="FF116" s="868"/>
      <c r="FG116" s="868"/>
      <c r="FH116" s="868"/>
      <c r="FI116" s="868"/>
      <c r="FJ116" s="868"/>
      <c r="FK116" s="868"/>
      <c r="FL116" s="868"/>
      <c r="FM116" s="868"/>
      <c r="FN116" s="868"/>
      <c r="FO116" s="868"/>
      <c r="FP116" s="868"/>
      <c r="FQ116" s="868"/>
      <c r="FR116" s="868"/>
      <c r="FS116" s="868"/>
      <c r="FT116" s="868"/>
      <c r="FU116" s="868"/>
      <c r="FV116" s="868"/>
      <c r="FW116" s="868"/>
      <c r="FX116" s="868"/>
      <c r="FY116" s="868"/>
      <c r="FZ116" s="868"/>
      <c r="GA116" s="868"/>
      <c r="GB116" s="868"/>
      <c r="GC116" s="868"/>
      <c r="GD116" s="868"/>
      <c r="GE116" s="868"/>
      <c r="GF116" s="868"/>
      <c r="GG116" s="868"/>
      <c r="GH116" s="868"/>
      <c r="GI116" s="8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36"/>
      <c r="GU116" s="36"/>
      <c r="GV116" s="36"/>
    </row>
    <row r="117" spans="1:221" ht="3" customHeight="1">
      <c r="A117" s="36"/>
      <c r="B117" s="781"/>
      <c r="C117" s="781"/>
      <c r="D117" s="781"/>
      <c r="E117" s="781"/>
      <c r="F117" s="781"/>
      <c r="G117" s="781"/>
      <c r="H117" s="781"/>
      <c r="I117" s="781"/>
      <c r="J117" s="46"/>
      <c r="K117" s="46"/>
      <c r="L117" s="46"/>
      <c r="M117" s="806" t="s">
        <v>40</v>
      </c>
      <c r="N117" s="806"/>
      <c r="O117" s="806"/>
      <c r="P117" s="806"/>
      <c r="Q117" s="806"/>
      <c r="R117" s="806"/>
      <c r="S117" s="806"/>
      <c r="T117" s="806"/>
      <c r="U117" s="806"/>
      <c r="V117" s="806"/>
      <c r="W117" s="806"/>
      <c r="X117" s="806"/>
      <c r="Y117" s="806"/>
      <c r="Z117" s="806"/>
      <c r="AA117" s="806"/>
      <c r="AB117" s="806"/>
      <c r="AC117" s="806"/>
      <c r="AD117" s="806"/>
      <c r="AE117" s="806"/>
      <c r="AF117" s="806"/>
      <c r="AG117" s="806"/>
      <c r="AH117" s="806"/>
      <c r="AI117" s="806"/>
      <c r="AJ117" s="806"/>
      <c r="AK117" s="806"/>
      <c r="AL117" s="806"/>
      <c r="AM117" s="806"/>
      <c r="AN117" s="806"/>
      <c r="AO117" s="806"/>
      <c r="AP117" s="806"/>
      <c r="AQ117" s="806"/>
      <c r="AR117" s="806"/>
      <c r="AS117" s="806"/>
      <c r="AT117" s="806"/>
      <c r="AU117" s="65"/>
      <c r="AV117" s="65"/>
      <c r="AW117" s="65"/>
      <c r="AX117" s="65"/>
      <c r="AY117" s="801"/>
      <c r="AZ117" s="801"/>
      <c r="BA117" s="801"/>
      <c r="BB117" s="801"/>
      <c r="BC117" s="806"/>
      <c r="BD117" s="806"/>
      <c r="BE117" s="806"/>
      <c r="BF117" s="806"/>
      <c r="BG117" s="806"/>
      <c r="BH117" s="806"/>
      <c r="BI117" s="806"/>
      <c r="BJ117" s="806"/>
      <c r="BK117" s="806"/>
      <c r="BL117" s="806"/>
      <c r="BM117" s="806"/>
      <c r="BN117" s="806"/>
      <c r="BO117" s="806"/>
      <c r="BP117" s="806"/>
      <c r="BQ117" s="806"/>
      <c r="BR117" s="806"/>
      <c r="BS117" s="806"/>
      <c r="BT117" s="806"/>
      <c r="BU117" s="806"/>
      <c r="BV117" s="806"/>
      <c r="BW117" s="806"/>
      <c r="BX117" s="806"/>
      <c r="BY117" s="806"/>
      <c r="BZ117" s="806"/>
      <c r="CA117" s="806"/>
      <c r="CB117" s="806"/>
      <c r="CC117" s="798"/>
      <c r="CD117" s="798"/>
      <c r="CE117" s="798"/>
      <c r="CF117" s="798"/>
      <c r="CG117" s="78"/>
      <c r="CH117" s="79"/>
      <c r="CI117" s="79"/>
      <c r="CJ117" s="79"/>
      <c r="CK117" s="36"/>
      <c r="CL117" s="811"/>
      <c r="CM117" s="811"/>
      <c r="CN117" s="811"/>
      <c r="CO117" s="811"/>
      <c r="CP117" s="811"/>
      <c r="CQ117" s="811"/>
      <c r="CR117" s="811"/>
      <c r="CS117" s="811"/>
      <c r="CT117" s="811"/>
      <c r="CU117" s="811"/>
      <c r="CV117" s="811"/>
      <c r="CW117" s="811"/>
      <c r="CX117" s="811"/>
      <c r="CY117" s="811"/>
      <c r="CZ117" s="811"/>
      <c r="DA117" s="811"/>
      <c r="DB117" s="799"/>
      <c r="DC117" s="799"/>
      <c r="DD117" s="799"/>
      <c r="DE117" s="799"/>
      <c r="DF117" s="799"/>
      <c r="DG117" s="821"/>
      <c r="DH117" s="821"/>
      <c r="DI117" s="799"/>
      <c r="DJ117" s="799"/>
      <c r="DK117" s="799"/>
      <c r="DL117" s="799"/>
      <c r="DM117" s="799"/>
      <c r="DN117" s="805"/>
      <c r="DO117" s="805"/>
      <c r="DP117" s="805"/>
      <c r="DQ117" s="36"/>
      <c r="DR117" s="36"/>
      <c r="DS117" s="36"/>
      <c r="DT117" s="80"/>
      <c r="DU117" s="80"/>
      <c r="DV117" s="802"/>
      <c r="DW117" s="802"/>
      <c r="DX117" s="802"/>
      <c r="DY117" s="802"/>
      <c r="DZ117" s="802"/>
      <c r="EA117" s="802"/>
      <c r="EB117" s="802"/>
      <c r="EC117" s="802"/>
      <c r="ED117" s="802"/>
      <c r="EE117" s="802"/>
      <c r="EF117" s="802"/>
      <c r="EG117" s="802"/>
      <c r="EH117" s="802"/>
      <c r="EI117" s="802"/>
      <c r="EJ117" s="802"/>
      <c r="EK117" s="802"/>
      <c r="EL117" s="802"/>
      <c r="EM117" s="802"/>
      <c r="EN117" s="802"/>
      <c r="EO117" s="802"/>
      <c r="EP117" s="802"/>
      <c r="EQ117" s="802"/>
      <c r="ER117" s="802"/>
      <c r="ES117" s="802"/>
      <c r="ET117" s="802"/>
      <c r="EU117" s="802"/>
      <c r="EV117" s="802"/>
      <c r="EW117" s="802"/>
      <c r="EX117" s="802"/>
      <c r="EY117" s="802"/>
      <c r="EZ117" s="76"/>
      <c r="FA117" s="76"/>
      <c r="FB117" s="65"/>
      <c r="FC117" s="36"/>
      <c r="FD117" s="36"/>
      <c r="FE117" s="36"/>
      <c r="FF117" s="868"/>
      <c r="FG117" s="868"/>
      <c r="FH117" s="868"/>
      <c r="FI117" s="868"/>
      <c r="FJ117" s="868"/>
      <c r="FK117" s="868"/>
      <c r="FL117" s="868"/>
      <c r="FM117" s="868"/>
      <c r="FN117" s="868"/>
      <c r="FO117" s="868"/>
      <c r="FP117" s="868"/>
      <c r="FQ117" s="868"/>
      <c r="FR117" s="868"/>
      <c r="FS117" s="868"/>
      <c r="FT117" s="868"/>
      <c r="FU117" s="868"/>
      <c r="FV117" s="868"/>
      <c r="FW117" s="868"/>
      <c r="FX117" s="868"/>
      <c r="FY117" s="868"/>
      <c r="FZ117" s="868"/>
      <c r="GA117" s="868"/>
      <c r="GB117" s="868"/>
      <c r="GC117" s="868"/>
      <c r="GD117" s="868"/>
      <c r="GE117" s="868"/>
      <c r="GF117" s="868"/>
      <c r="GG117" s="868"/>
      <c r="GH117" s="868"/>
      <c r="GI117" s="8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36"/>
      <c r="GU117" s="36"/>
      <c r="GV117" s="36"/>
    </row>
    <row r="118" spans="1:221" ht="3" customHeight="1">
      <c r="A118" s="36"/>
      <c r="B118" s="781"/>
      <c r="C118" s="781"/>
      <c r="D118" s="781"/>
      <c r="E118" s="781"/>
      <c r="F118" s="781"/>
      <c r="G118" s="781"/>
      <c r="H118" s="781"/>
      <c r="I118" s="781"/>
      <c r="J118" s="46"/>
      <c r="K118" s="46"/>
      <c r="L118" s="46"/>
      <c r="M118" s="806"/>
      <c r="N118" s="806"/>
      <c r="O118" s="806"/>
      <c r="P118" s="806"/>
      <c r="Q118" s="806"/>
      <c r="R118" s="806"/>
      <c r="S118" s="806"/>
      <c r="T118" s="806"/>
      <c r="U118" s="806"/>
      <c r="V118" s="806"/>
      <c r="W118" s="806"/>
      <c r="X118" s="806"/>
      <c r="Y118" s="806"/>
      <c r="Z118" s="806"/>
      <c r="AA118" s="806"/>
      <c r="AB118" s="806"/>
      <c r="AC118" s="806"/>
      <c r="AD118" s="806"/>
      <c r="AE118" s="806"/>
      <c r="AF118" s="806"/>
      <c r="AG118" s="806"/>
      <c r="AH118" s="806"/>
      <c r="AI118" s="806"/>
      <c r="AJ118" s="806"/>
      <c r="AK118" s="806"/>
      <c r="AL118" s="806"/>
      <c r="AM118" s="806"/>
      <c r="AN118" s="806"/>
      <c r="AO118" s="806"/>
      <c r="AP118" s="806"/>
      <c r="AQ118" s="806"/>
      <c r="AR118" s="806"/>
      <c r="AS118" s="806"/>
      <c r="AT118" s="806"/>
      <c r="AU118" s="65"/>
      <c r="AV118" s="65"/>
      <c r="AW118" s="65"/>
      <c r="AX118" s="65"/>
      <c r="AY118" s="801"/>
      <c r="AZ118" s="801"/>
      <c r="BA118" s="801"/>
      <c r="BB118" s="801"/>
      <c r="BC118" s="806"/>
      <c r="BD118" s="806"/>
      <c r="BE118" s="806"/>
      <c r="BF118" s="806"/>
      <c r="BG118" s="806"/>
      <c r="BH118" s="806"/>
      <c r="BI118" s="806"/>
      <c r="BJ118" s="806"/>
      <c r="BK118" s="806"/>
      <c r="BL118" s="806"/>
      <c r="BM118" s="806"/>
      <c r="BN118" s="806"/>
      <c r="BO118" s="806"/>
      <c r="BP118" s="806"/>
      <c r="BQ118" s="806"/>
      <c r="BR118" s="806"/>
      <c r="BS118" s="806"/>
      <c r="BT118" s="806"/>
      <c r="BU118" s="806"/>
      <c r="BV118" s="806"/>
      <c r="BW118" s="806"/>
      <c r="BX118" s="806"/>
      <c r="BY118" s="806"/>
      <c r="BZ118" s="806"/>
      <c r="CA118" s="806"/>
      <c r="CB118" s="806"/>
      <c r="CC118" s="798"/>
      <c r="CD118" s="798"/>
      <c r="CE118" s="798"/>
      <c r="CF118" s="798"/>
      <c r="CG118" s="78"/>
      <c r="CH118" s="79"/>
      <c r="CI118" s="79"/>
      <c r="CJ118" s="79"/>
      <c r="CK118" s="36"/>
      <c r="CL118" s="811"/>
      <c r="CM118" s="811"/>
      <c r="CN118" s="811"/>
      <c r="CO118" s="811"/>
      <c r="CP118" s="811"/>
      <c r="CQ118" s="811"/>
      <c r="CR118" s="811"/>
      <c r="CS118" s="811"/>
      <c r="CT118" s="811"/>
      <c r="CU118" s="811"/>
      <c r="CV118" s="811"/>
      <c r="CW118" s="811"/>
      <c r="CX118" s="811"/>
      <c r="CY118" s="811"/>
      <c r="CZ118" s="811"/>
      <c r="DA118" s="811"/>
      <c r="DB118" s="799"/>
      <c r="DC118" s="799"/>
      <c r="DD118" s="799"/>
      <c r="DE118" s="799"/>
      <c r="DF118" s="799"/>
      <c r="DG118" s="821"/>
      <c r="DH118" s="821"/>
      <c r="DI118" s="799"/>
      <c r="DJ118" s="799"/>
      <c r="DK118" s="799"/>
      <c r="DL118" s="799"/>
      <c r="DM118" s="799"/>
      <c r="DN118" s="805"/>
      <c r="DO118" s="805"/>
      <c r="DP118" s="805"/>
      <c r="DQ118" s="36"/>
      <c r="DR118" s="36"/>
      <c r="DS118" s="36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  <c r="EE118" s="65"/>
      <c r="EF118" s="65"/>
      <c r="EG118" s="65"/>
      <c r="EH118" s="65"/>
      <c r="EI118" s="65"/>
      <c r="EJ118" s="65"/>
      <c r="EK118" s="65"/>
      <c r="EL118" s="65"/>
      <c r="EM118" s="65"/>
      <c r="EN118" s="65"/>
      <c r="EO118" s="65"/>
      <c r="EP118" s="65"/>
      <c r="EQ118" s="65"/>
      <c r="ER118" s="65"/>
      <c r="ES118" s="65"/>
      <c r="ET118" s="65"/>
      <c r="EU118" s="65"/>
      <c r="EV118" s="65"/>
      <c r="EW118" s="65"/>
      <c r="EX118" s="65"/>
      <c r="EY118" s="65"/>
      <c r="EZ118" s="65"/>
      <c r="FA118" s="65"/>
      <c r="FB118" s="65"/>
      <c r="FC118" s="36"/>
      <c r="FD118" s="36"/>
      <c r="FE118" s="36"/>
      <c r="FF118" s="868"/>
      <c r="FG118" s="868"/>
      <c r="FH118" s="868"/>
      <c r="FI118" s="868"/>
      <c r="FJ118" s="868"/>
      <c r="FK118" s="868"/>
      <c r="FL118" s="868"/>
      <c r="FM118" s="868"/>
      <c r="FN118" s="868"/>
      <c r="FO118" s="868"/>
      <c r="FP118" s="868"/>
      <c r="FQ118" s="868"/>
      <c r="FR118" s="868"/>
      <c r="FS118" s="868"/>
      <c r="FT118" s="868"/>
      <c r="FU118" s="868"/>
      <c r="FV118" s="868"/>
      <c r="FW118" s="868"/>
      <c r="FX118" s="868"/>
      <c r="FY118" s="868"/>
      <c r="FZ118" s="868"/>
      <c r="GA118" s="868"/>
      <c r="GB118" s="868"/>
      <c r="GC118" s="868"/>
      <c r="GD118" s="868"/>
      <c r="GE118" s="868"/>
      <c r="GF118" s="868"/>
      <c r="GG118" s="868"/>
      <c r="GH118" s="868"/>
      <c r="GI118" s="8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36"/>
      <c r="GU118" s="36"/>
      <c r="GV118" s="36"/>
    </row>
    <row r="119" spans="1:221" ht="3" customHeight="1">
      <c r="A119" s="36"/>
      <c r="B119" s="781"/>
      <c r="C119" s="781"/>
      <c r="D119" s="781"/>
      <c r="E119" s="781"/>
      <c r="F119" s="781"/>
      <c r="G119" s="781"/>
      <c r="H119" s="781"/>
      <c r="I119" s="781"/>
      <c r="J119" s="46"/>
      <c r="K119" s="46"/>
      <c r="L119" s="46"/>
      <c r="M119" s="806"/>
      <c r="N119" s="806"/>
      <c r="O119" s="806"/>
      <c r="P119" s="806"/>
      <c r="Q119" s="806"/>
      <c r="R119" s="806"/>
      <c r="S119" s="806"/>
      <c r="T119" s="806"/>
      <c r="U119" s="806"/>
      <c r="V119" s="806"/>
      <c r="W119" s="806"/>
      <c r="X119" s="806"/>
      <c r="Y119" s="806"/>
      <c r="Z119" s="806"/>
      <c r="AA119" s="806"/>
      <c r="AB119" s="806"/>
      <c r="AC119" s="806"/>
      <c r="AD119" s="806"/>
      <c r="AE119" s="806"/>
      <c r="AF119" s="806"/>
      <c r="AG119" s="806"/>
      <c r="AH119" s="806"/>
      <c r="AI119" s="806"/>
      <c r="AJ119" s="806"/>
      <c r="AK119" s="806"/>
      <c r="AL119" s="806"/>
      <c r="AM119" s="806"/>
      <c r="AN119" s="806"/>
      <c r="AO119" s="806"/>
      <c r="AP119" s="806"/>
      <c r="AQ119" s="806"/>
      <c r="AR119" s="806"/>
      <c r="AS119" s="806"/>
      <c r="AT119" s="806"/>
      <c r="AU119" s="65"/>
      <c r="AV119" s="65"/>
      <c r="AW119" s="65"/>
      <c r="AX119" s="65"/>
      <c r="AY119" s="801"/>
      <c r="AZ119" s="801"/>
      <c r="BA119" s="801"/>
      <c r="BB119" s="801"/>
      <c r="BC119" s="806"/>
      <c r="BD119" s="806"/>
      <c r="BE119" s="806"/>
      <c r="BF119" s="806"/>
      <c r="BG119" s="806"/>
      <c r="BH119" s="806"/>
      <c r="BI119" s="806"/>
      <c r="BJ119" s="806"/>
      <c r="BK119" s="806"/>
      <c r="BL119" s="806"/>
      <c r="BM119" s="806"/>
      <c r="BN119" s="806"/>
      <c r="BO119" s="806"/>
      <c r="BP119" s="806"/>
      <c r="BQ119" s="806"/>
      <c r="BR119" s="806"/>
      <c r="BS119" s="806"/>
      <c r="BT119" s="806"/>
      <c r="BU119" s="806"/>
      <c r="BV119" s="806"/>
      <c r="BW119" s="806"/>
      <c r="BX119" s="806"/>
      <c r="BY119" s="806"/>
      <c r="BZ119" s="806"/>
      <c r="CA119" s="806"/>
      <c r="CB119" s="806"/>
      <c r="CC119" s="798"/>
      <c r="CD119" s="798"/>
      <c r="CE119" s="798"/>
      <c r="CF119" s="798"/>
      <c r="CG119" s="78"/>
      <c r="CH119" s="79"/>
      <c r="CI119" s="79"/>
      <c r="CJ119" s="79"/>
      <c r="CK119" s="36"/>
      <c r="CL119" s="811"/>
      <c r="CM119" s="811"/>
      <c r="CN119" s="811"/>
      <c r="CO119" s="811"/>
      <c r="CP119" s="811"/>
      <c r="CQ119" s="811"/>
      <c r="CR119" s="811"/>
      <c r="CS119" s="811"/>
      <c r="CT119" s="811"/>
      <c r="CU119" s="811"/>
      <c r="CV119" s="811"/>
      <c r="CW119" s="811"/>
      <c r="CX119" s="811"/>
      <c r="CY119" s="811"/>
      <c r="CZ119" s="811"/>
      <c r="DA119" s="811"/>
      <c r="DB119" s="799"/>
      <c r="DC119" s="799"/>
      <c r="DD119" s="799"/>
      <c r="DE119" s="799"/>
      <c r="DF119" s="799"/>
      <c r="DG119" s="821"/>
      <c r="DH119" s="821"/>
      <c r="DI119" s="799"/>
      <c r="DJ119" s="799"/>
      <c r="DK119" s="799"/>
      <c r="DL119" s="799"/>
      <c r="DM119" s="799"/>
      <c r="DN119" s="805"/>
      <c r="DO119" s="805"/>
      <c r="DP119" s="805"/>
      <c r="DQ119" s="36"/>
      <c r="DR119" s="36"/>
      <c r="DS119" s="36"/>
      <c r="DT119" s="801" t="s">
        <v>45</v>
      </c>
      <c r="DU119" s="801"/>
      <c r="DV119" s="801"/>
      <c r="DW119" s="801"/>
      <c r="DX119" s="801"/>
      <c r="DY119" s="801"/>
      <c r="DZ119" s="801"/>
      <c r="EA119" s="801"/>
      <c r="EB119" s="801"/>
      <c r="EC119" s="806"/>
      <c r="ED119" s="806"/>
      <c r="EE119" s="806"/>
      <c r="EF119" s="806"/>
      <c r="EG119" s="806"/>
      <c r="EH119" s="806"/>
      <c r="EI119" s="806"/>
      <c r="EJ119" s="806"/>
      <c r="EK119" s="806"/>
      <c r="EL119" s="806"/>
      <c r="EM119" s="806"/>
      <c r="EN119" s="806"/>
      <c r="EO119" s="806"/>
      <c r="EP119" s="806"/>
      <c r="EQ119" s="806"/>
      <c r="ER119" s="806"/>
      <c r="ES119" s="806"/>
      <c r="ET119" s="806"/>
      <c r="EU119" s="806"/>
      <c r="EV119" s="806"/>
      <c r="EW119" s="806"/>
      <c r="EX119" s="805" t="s">
        <v>42</v>
      </c>
      <c r="EY119" s="805"/>
      <c r="EZ119" s="805"/>
      <c r="FA119" s="805"/>
      <c r="FB119" s="61"/>
      <c r="FC119" s="61"/>
      <c r="FD119" s="61"/>
      <c r="FE119" s="61"/>
      <c r="FF119" s="868"/>
      <c r="FG119" s="868"/>
      <c r="FH119" s="868"/>
      <c r="FI119" s="868"/>
      <c r="FJ119" s="868"/>
      <c r="FK119" s="868"/>
      <c r="FL119" s="868"/>
      <c r="FM119" s="868"/>
      <c r="FN119" s="868"/>
      <c r="FO119" s="868"/>
      <c r="FP119" s="868"/>
      <c r="FQ119" s="868"/>
      <c r="FR119" s="868"/>
      <c r="FS119" s="868"/>
      <c r="FT119" s="868"/>
      <c r="FU119" s="868"/>
      <c r="FV119" s="868"/>
      <c r="FW119" s="868"/>
      <c r="FX119" s="868"/>
      <c r="FY119" s="868"/>
      <c r="FZ119" s="868"/>
      <c r="GA119" s="868"/>
      <c r="GB119" s="868"/>
      <c r="GC119" s="868"/>
      <c r="GD119" s="868"/>
      <c r="GE119" s="868"/>
      <c r="GF119" s="868"/>
      <c r="GG119" s="868"/>
      <c r="GH119" s="868"/>
      <c r="GI119" s="8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36"/>
      <c r="GU119" s="36"/>
      <c r="GV119" s="36"/>
    </row>
    <row r="120" spans="1:221" ht="3" customHeight="1">
      <c r="A120" s="36"/>
      <c r="B120" s="781"/>
      <c r="C120" s="781"/>
      <c r="D120" s="781"/>
      <c r="E120" s="781"/>
      <c r="F120" s="781"/>
      <c r="G120" s="781"/>
      <c r="H120" s="781"/>
      <c r="I120" s="781"/>
      <c r="J120" s="46"/>
      <c r="K120" s="46"/>
      <c r="L120" s="46"/>
      <c r="M120" s="806"/>
      <c r="N120" s="806"/>
      <c r="O120" s="806"/>
      <c r="P120" s="806"/>
      <c r="Q120" s="806"/>
      <c r="R120" s="806"/>
      <c r="S120" s="806"/>
      <c r="T120" s="806"/>
      <c r="U120" s="806"/>
      <c r="V120" s="806"/>
      <c r="W120" s="806"/>
      <c r="X120" s="806"/>
      <c r="Y120" s="806"/>
      <c r="Z120" s="806"/>
      <c r="AA120" s="806"/>
      <c r="AB120" s="806"/>
      <c r="AC120" s="806"/>
      <c r="AD120" s="806"/>
      <c r="AE120" s="806"/>
      <c r="AF120" s="806"/>
      <c r="AG120" s="806"/>
      <c r="AH120" s="806"/>
      <c r="AI120" s="806"/>
      <c r="AJ120" s="806"/>
      <c r="AK120" s="806"/>
      <c r="AL120" s="806"/>
      <c r="AM120" s="806"/>
      <c r="AN120" s="806"/>
      <c r="AO120" s="806"/>
      <c r="AP120" s="806"/>
      <c r="AQ120" s="806"/>
      <c r="AR120" s="806"/>
      <c r="AS120" s="806"/>
      <c r="AT120" s="806"/>
      <c r="AU120" s="59"/>
      <c r="AV120" s="59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801"/>
      <c r="DU120" s="801"/>
      <c r="DV120" s="801"/>
      <c r="DW120" s="801"/>
      <c r="DX120" s="801"/>
      <c r="DY120" s="801"/>
      <c r="DZ120" s="801"/>
      <c r="EA120" s="801"/>
      <c r="EB120" s="801"/>
      <c r="EC120" s="806"/>
      <c r="ED120" s="806"/>
      <c r="EE120" s="806"/>
      <c r="EF120" s="806"/>
      <c r="EG120" s="806"/>
      <c r="EH120" s="806"/>
      <c r="EI120" s="806"/>
      <c r="EJ120" s="806"/>
      <c r="EK120" s="806"/>
      <c r="EL120" s="806"/>
      <c r="EM120" s="806"/>
      <c r="EN120" s="806"/>
      <c r="EO120" s="806"/>
      <c r="EP120" s="806"/>
      <c r="EQ120" s="806"/>
      <c r="ER120" s="806"/>
      <c r="ES120" s="806"/>
      <c r="ET120" s="806"/>
      <c r="EU120" s="806"/>
      <c r="EV120" s="806"/>
      <c r="EW120" s="806"/>
      <c r="EX120" s="805"/>
      <c r="EY120" s="805"/>
      <c r="EZ120" s="805"/>
      <c r="FA120" s="805"/>
      <c r="FB120" s="61"/>
      <c r="FC120" s="61"/>
      <c r="FD120" s="61"/>
      <c r="FE120" s="61"/>
      <c r="FF120" s="868"/>
      <c r="FG120" s="868"/>
      <c r="FH120" s="868"/>
      <c r="FI120" s="868"/>
      <c r="FJ120" s="868"/>
      <c r="FK120" s="868"/>
      <c r="FL120" s="868"/>
      <c r="FM120" s="868"/>
      <c r="FN120" s="868"/>
      <c r="FO120" s="868"/>
      <c r="FP120" s="868"/>
      <c r="FQ120" s="868"/>
      <c r="FR120" s="868"/>
      <c r="FS120" s="868"/>
      <c r="FT120" s="868"/>
      <c r="FU120" s="868"/>
      <c r="FV120" s="868"/>
      <c r="FW120" s="868"/>
      <c r="FX120" s="868"/>
      <c r="FY120" s="868"/>
      <c r="FZ120" s="868"/>
      <c r="GA120" s="868"/>
      <c r="GB120" s="868"/>
      <c r="GC120" s="868"/>
      <c r="GD120" s="868"/>
      <c r="GE120" s="868"/>
      <c r="GF120" s="868"/>
      <c r="GG120" s="868"/>
      <c r="GH120" s="868"/>
      <c r="GI120" s="8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36"/>
      <c r="GU120" s="36"/>
      <c r="GV120" s="36"/>
    </row>
    <row r="121" spans="1:221" ht="3" customHeight="1">
      <c r="A121" s="36"/>
      <c r="B121" s="781"/>
      <c r="C121" s="781"/>
      <c r="D121" s="781"/>
      <c r="E121" s="781"/>
      <c r="F121" s="781"/>
      <c r="G121" s="781"/>
      <c r="H121" s="781"/>
      <c r="I121" s="781"/>
      <c r="J121" s="46"/>
      <c r="K121" s="46"/>
      <c r="L121" s="46"/>
      <c r="M121" s="46"/>
      <c r="N121" s="46"/>
      <c r="O121" s="46"/>
      <c r="P121" s="771"/>
      <c r="Q121" s="771"/>
      <c r="R121" s="771"/>
      <c r="S121" s="771"/>
      <c r="T121" s="771"/>
      <c r="U121" s="771"/>
      <c r="V121" s="771"/>
      <c r="W121" s="771"/>
      <c r="X121" s="771"/>
      <c r="Y121" s="771"/>
      <c r="Z121" s="771"/>
      <c r="AA121" s="771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65"/>
      <c r="AO121" s="65"/>
      <c r="AP121" s="65"/>
      <c r="AQ121" s="65"/>
      <c r="AR121" s="65"/>
      <c r="AS121" s="65"/>
      <c r="AT121" s="65"/>
      <c r="AU121" s="59"/>
      <c r="AV121" s="59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59"/>
      <c r="BI121" s="59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801"/>
      <c r="DU121" s="801"/>
      <c r="DV121" s="801"/>
      <c r="DW121" s="801"/>
      <c r="DX121" s="801"/>
      <c r="DY121" s="801"/>
      <c r="DZ121" s="801"/>
      <c r="EA121" s="801"/>
      <c r="EB121" s="801"/>
      <c r="EC121" s="806"/>
      <c r="ED121" s="806"/>
      <c r="EE121" s="806"/>
      <c r="EF121" s="806"/>
      <c r="EG121" s="806"/>
      <c r="EH121" s="806"/>
      <c r="EI121" s="806"/>
      <c r="EJ121" s="806"/>
      <c r="EK121" s="806"/>
      <c r="EL121" s="806"/>
      <c r="EM121" s="806"/>
      <c r="EN121" s="806"/>
      <c r="EO121" s="806"/>
      <c r="EP121" s="806"/>
      <c r="EQ121" s="806"/>
      <c r="ER121" s="806"/>
      <c r="ES121" s="806"/>
      <c r="ET121" s="806"/>
      <c r="EU121" s="806"/>
      <c r="EV121" s="806"/>
      <c r="EW121" s="806"/>
      <c r="EX121" s="805"/>
      <c r="EY121" s="805"/>
      <c r="EZ121" s="805"/>
      <c r="FA121" s="805"/>
      <c r="FB121" s="61"/>
      <c r="FC121" s="61"/>
      <c r="FD121" s="61"/>
      <c r="FE121" s="61"/>
      <c r="FF121" s="77"/>
      <c r="FG121" s="77"/>
      <c r="FH121" s="77"/>
      <c r="FI121" s="77"/>
      <c r="FJ121" s="77"/>
      <c r="FK121" s="77"/>
      <c r="FL121" s="77"/>
      <c r="FM121" s="77"/>
      <c r="FN121" s="77"/>
      <c r="FO121" s="77"/>
      <c r="FP121" s="77"/>
      <c r="FQ121" s="77"/>
      <c r="FR121" s="77"/>
      <c r="FS121" s="77"/>
      <c r="FT121" s="77"/>
      <c r="FU121" s="77"/>
      <c r="FV121" s="77"/>
      <c r="FW121" s="77"/>
      <c r="FX121" s="77"/>
      <c r="FY121" s="77"/>
      <c r="FZ121" s="77"/>
      <c r="GA121" s="77"/>
      <c r="GB121" s="77"/>
      <c r="GC121" s="77"/>
      <c r="GD121" s="77"/>
      <c r="GE121" s="77"/>
      <c r="GF121" s="77"/>
      <c r="GG121" s="77"/>
      <c r="GH121" s="77"/>
      <c r="GI121" s="77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36"/>
      <c r="GU121" s="36"/>
      <c r="GV121" s="36"/>
    </row>
    <row r="122" spans="1:221" ht="3" customHeight="1">
      <c r="A122" s="36"/>
      <c r="B122" s="781"/>
      <c r="C122" s="781"/>
      <c r="D122" s="781"/>
      <c r="E122" s="781"/>
      <c r="F122" s="781"/>
      <c r="G122" s="781"/>
      <c r="H122" s="781"/>
      <c r="I122" s="781"/>
      <c r="J122" s="46"/>
      <c r="K122" s="46"/>
      <c r="L122" s="46"/>
      <c r="M122" s="46"/>
      <c r="N122" s="46"/>
      <c r="O122" s="46"/>
      <c r="P122" s="771"/>
      <c r="Q122" s="771"/>
      <c r="R122" s="771"/>
      <c r="S122" s="771"/>
      <c r="T122" s="771"/>
      <c r="U122" s="771"/>
      <c r="V122" s="771"/>
      <c r="W122" s="771"/>
      <c r="X122" s="771"/>
      <c r="Y122" s="771"/>
      <c r="Z122" s="771"/>
      <c r="AA122" s="771"/>
      <c r="AB122" s="54"/>
      <c r="AC122" s="828" t="s">
        <v>1598</v>
      </c>
      <c r="AD122" s="828"/>
      <c r="AE122" s="828"/>
      <c r="AF122" s="828"/>
      <c r="AG122" s="828"/>
      <c r="AH122" s="828"/>
      <c r="AI122" s="828"/>
      <c r="AJ122" s="828"/>
      <c r="AK122" s="828"/>
      <c r="AL122" s="828"/>
      <c r="AM122" s="828"/>
      <c r="AN122" s="828"/>
      <c r="AO122" s="828"/>
      <c r="AP122" s="828"/>
      <c r="AQ122" s="828"/>
      <c r="AR122" s="828"/>
      <c r="AS122" s="828"/>
      <c r="AT122" s="828"/>
      <c r="AU122" s="59"/>
      <c r="AV122" s="59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59"/>
      <c r="BI122" s="59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801"/>
      <c r="DU122" s="801"/>
      <c r="DV122" s="801"/>
      <c r="DW122" s="801"/>
      <c r="DX122" s="801"/>
      <c r="DY122" s="801"/>
      <c r="DZ122" s="801"/>
      <c r="EA122" s="801"/>
      <c r="EB122" s="801"/>
      <c r="EC122" s="806"/>
      <c r="ED122" s="806"/>
      <c r="EE122" s="806"/>
      <c r="EF122" s="806"/>
      <c r="EG122" s="806"/>
      <c r="EH122" s="806"/>
      <c r="EI122" s="806"/>
      <c r="EJ122" s="806"/>
      <c r="EK122" s="806"/>
      <c r="EL122" s="806"/>
      <c r="EM122" s="806"/>
      <c r="EN122" s="806"/>
      <c r="EO122" s="806"/>
      <c r="EP122" s="806"/>
      <c r="EQ122" s="806"/>
      <c r="ER122" s="806"/>
      <c r="ES122" s="806"/>
      <c r="ET122" s="806"/>
      <c r="EU122" s="806"/>
      <c r="EV122" s="806"/>
      <c r="EW122" s="806"/>
      <c r="EX122" s="805"/>
      <c r="EY122" s="805"/>
      <c r="EZ122" s="805"/>
      <c r="FA122" s="805"/>
      <c r="FB122" s="61"/>
      <c r="FC122" s="61"/>
      <c r="FD122" s="61"/>
      <c r="FE122" s="61"/>
      <c r="FF122" s="77"/>
      <c r="FG122" s="77"/>
      <c r="FH122" s="77"/>
      <c r="FI122" s="77"/>
      <c r="FJ122" s="77"/>
      <c r="FK122" s="77"/>
      <c r="FL122" s="77"/>
      <c r="FM122" s="77"/>
      <c r="FN122" s="77"/>
      <c r="FO122" s="77"/>
      <c r="FP122" s="77"/>
      <c r="FQ122" s="77"/>
      <c r="FR122" s="77"/>
      <c r="FS122" s="77"/>
      <c r="FT122" s="77"/>
      <c r="FU122" s="77"/>
      <c r="FV122" s="77"/>
      <c r="FW122" s="77"/>
      <c r="FX122" s="77"/>
      <c r="FY122" s="77"/>
      <c r="FZ122" s="77"/>
      <c r="GA122" s="77"/>
      <c r="GB122" s="77"/>
      <c r="GC122" s="77"/>
      <c r="GD122" s="77"/>
      <c r="GE122" s="77"/>
      <c r="GF122" s="77"/>
      <c r="GG122" s="77"/>
      <c r="GH122" s="77"/>
      <c r="GI122" s="77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36"/>
      <c r="GU122" s="36"/>
      <c r="GV122" s="36"/>
    </row>
    <row r="123" spans="1:221" ht="3" customHeight="1">
      <c r="A123" s="36"/>
      <c r="B123" s="781"/>
      <c r="C123" s="781"/>
      <c r="D123" s="781"/>
      <c r="E123" s="781"/>
      <c r="F123" s="781"/>
      <c r="G123" s="781"/>
      <c r="H123" s="781"/>
      <c r="I123" s="781"/>
      <c r="J123" s="46"/>
      <c r="K123" s="46"/>
      <c r="L123" s="46"/>
      <c r="M123" s="46"/>
      <c r="N123" s="46"/>
      <c r="O123" s="46"/>
      <c r="P123" s="771"/>
      <c r="Q123" s="771"/>
      <c r="R123" s="771"/>
      <c r="S123" s="771"/>
      <c r="T123" s="771"/>
      <c r="U123" s="771"/>
      <c r="V123" s="771"/>
      <c r="W123" s="771"/>
      <c r="X123" s="771"/>
      <c r="Y123" s="771"/>
      <c r="Z123" s="771"/>
      <c r="AA123" s="771"/>
      <c r="AB123" s="54"/>
      <c r="AC123" s="828"/>
      <c r="AD123" s="828"/>
      <c r="AE123" s="828"/>
      <c r="AF123" s="828"/>
      <c r="AG123" s="828"/>
      <c r="AH123" s="828"/>
      <c r="AI123" s="828"/>
      <c r="AJ123" s="828"/>
      <c r="AK123" s="828"/>
      <c r="AL123" s="828"/>
      <c r="AM123" s="828"/>
      <c r="AN123" s="828"/>
      <c r="AO123" s="828"/>
      <c r="AP123" s="828"/>
      <c r="AQ123" s="828"/>
      <c r="AR123" s="828"/>
      <c r="AS123" s="828"/>
      <c r="AT123" s="828"/>
      <c r="AU123" s="59"/>
      <c r="AV123" s="59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59"/>
      <c r="BI123" s="59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57"/>
      <c r="DT123" s="801"/>
      <c r="DU123" s="801"/>
      <c r="DV123" s="801"/>
      <c r="DW123" s="801"/>
      <c r="DX123" s="801"/>
      <c r="DY123" s="801"/>
      <c r="DZ123" s="801"/>
      <c r="EA123" s="801"/>
      <c r="EB123" s="801"/>
      <c r="EC123" s="806"/>
      <c r="ED123" s="806"/>
      <c r="EE123" s="806"/>
      <c r="EF123" s="806"/>
      <c r="EG123" s="806"/>
      <c r="EH123" s="806"/>
      <c r="EI123" s="806"/>
      <c r="EJ123" s="806"/>
      <c r="EK123" s="806"/>
      <c r="EL123" s="806"/>
      <c r="EM123" s="806"/>
      <c r="EN123" s="806"/>
      <c r="EO123" s="806"/>
      <c r="EP123" s="806"/>
      <c r="EQ123" s="806"/>
      <c r="ER123" s="806"/>
      <c r="ES123" s="806"/>
      <c r="ET123" s="806"/>
      <c r="EU123" s="806"/>
      <c r="EV123" s="806"/>
      <c r="EW123" s="806"/>
      <c r="EX123" s="805"/>
      <c r="EY123" s="805"/>
      <c r="EZ123" s="805"/>
      <c r="FA123" s="805"/>
      <c r="FB123" s="61"/>
      <c r="FC123" s="61"/>
      <c r="FD123" s="61"/>
      <c r="FE123" s="61"/>
      <c r="FF123" s="61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</row>
    <row r="124" spans="1:221" ht="3" customHeight="1">
      <c r="A124" s="36"/>
      <c r="B124" s="781"/>
      <c r="C124" s="781"/>
      <c r="D124" s="781"/>
      <c r="E124" s="781"/>
      <c r="F124" s="781"/>
      <c r="G124" s="781"/>
      <c r="H124" s="781"/>
      <c r="I124" s="781"/>
      <c r="J124" s="46"/>
      <c r="K124" s="46"/>
      <c r="L124" s="46"/>
      <c r="M124" s="46"/>
      <c r="N124" s="46"/>
      <c r="O124" s="46"/>
      <c r="P124" s="771"/>
      <c r="Q124" s="771"/>
      <c r="R124" s="771"/>
      <c r="S124" s="771"/>
      <c r="T124" s="771"/>
      <c r="U124" s="771"/>
      <c r="V124" s="771"/>
      <c r="W124" s="771"/>
      <c r="X124" s="771"/>
      <c r="Y124" s="771"/>
      <c r="Z124" s="771"/>
      <c r="AA124" s="771"/>
      <c r="AB124" s="54"/>
      <c r="AC124" s="828"/>
      <c r="AD124" s="828"/>
      <c r="AE124" s="828"/>
      <c r="AF124" s="828"/>
      <c r="AG124" s="828"/>
      <c r="AH124" s="828"/>
      <c r="AI124" s="828"/>
      <c r="AJ124" s="828"/>
      <c r="AK124" s="828"/>
      <c r="AL124" s="828"/>
      <c r="AM124" s="828"/>
      <c r="AN124" s="828"/>
      <c r="AO124" s="828"/>
      <c r="AP124" s="828"/>
      <c r="AQ124" s="828"/>
      <c r="AR124" s="828"/>
      <c r="AS124" s="828"/>
      <c r="AT124" s="828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59"/>
      <c r="BI124" s="59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</row>
    <row r="125" spans="1:221" ht="3" customHeight="1">
      <c r="A125" s="36"/>
      <c r="B125" s="781"/>
      <c r="C125" s="781"/>
      <c r="D125" s="781"/>
      <c r="E125" s="781"/>
      <c r="F125" s="781"/>
      <c r="G125" s="781"/>
      <c r="H125" s="781"/>
      <c r="I125" s="781"/>
      <c r="J125" s="46"/>
      <c r="K125" s="46"/>
      <c r="L125" s="46"/>
      <c r="M125" s="46"/>
      <c r="N125" s="46"/>
      <c r="O125" s="46"/>
      <c r="P125" s="771"/>
      <c r="Q125" s="771"/>
      <c r="R125" s="771"/>
      <c r="S125" s="771"/>
      <c r="T125" s="771"/>
      <c r="U125" s="771"/>
      <c r="V125" s="771"/>
      <c r="W125" s="771"/>
      <c r="X125" s="771"/>
      <c r="Y125" s="771"/>
      <c r="Z125" s="771"/>
      <c r="AA125" s="771"/>
      <c r="AB125" s="54"/>
      <c r="AC125" s="828"/>
      <c r="AD125" s="828"/>
      <c r="AE125" s="828"/>
      <c r="AF125" s="828"/>
      <c r="AG125" s="828"/>
      <c r="AH125" s="828"/>
      <c r="AI125" s="828"/>
      <c r="AJ125" s="828"/>
      <c r="AK125" s="828"/>
      <c r="AL125" s="828"/>
      <c r="AM125" s="828"/>
      <c r="AN125" s="828"/>
      <c r="AO125" s="828"/>
      <c r="AP125" s="828"/>
      <c r="AQ125" s="828"/>
      <c r="AR125" s="828"/>
      <c r="AS125" s="828"/>
      <c r="AT125" s="828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</row>
    <row r="126" spans="1:221" ht="3" customHeight="1">
      <c r="A126" s="36"/>
      <c r="B126" s="781"/>
      <c r="C126" s="781"/>
      <c r="D126" s="781"/>
      <c r="E126" s="781"/>
      <c r="F126" s="781"/>
      <c r="G126" s="781"/>
      <c r="H126" s="781"/>
      <c r="I126" s="781"/>
      <c r="J126" s="46"/>
      <c r="K126" s="46"/>
      <c r="L126" s="46"/>
      <c r="M126" s="46"/>
      <c r="N126" s="46"/>
      <c r="O126" s="46"/>
      <c r="P126" s="46"/>
      <c r="Q126" s="47"/>
      <c r="R126" s="47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HM126" s="33"/>
    </row>
    <row r="127" spans="1:221" ht="3" customHeight="1">
      <c r="A127" s="36"/>
      <c r="B127" s="781"/>
      <c r="C127" s="781"/>
      <c r="D127" s="781"/>
      <c r="E127" s="781"/>
      <c r="F127" s="781"/>
      <c r="G127" s="781"/>
      <c r="H127" s="781"/>
      <c r="I127" s="781"/>
      <c r="J127" s="46"/>
      <c r="K127" s="46"/>
      <c r="L127" s="46"/>
      <c r="M127" s="46"/>
      <c r="N127" s="46"/>
      <c r="O127" s="46"/>
      <c r="P127" s="46"/>
      <c r="Q127" s="47"/>
      <c r="R127" s="47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HM127" s="33"/>
    </row>
    <row r="128" spans="1:221" ht="3" customHeight="1">
      <c r="A128" s="36"/>
      <c r="B128" s="781"/>
      <c r="C128" s="781"/>
      <c r="D128" s="781"/>
      <c r="E128" s="781"/>
      <c r="F128" s="781"/>
      <c r="G128" s="781"/>
      <c r="H128" s="781"/>
      <c r="I128" s="781"/>
      <c r="J128" s="46"/>
      <c r="K128" s="4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57"/>
      <c r="CL128" s="57"/>
      <c r="CM128" s="57"/>
      <c r="CN128" s="57"/>
      <c r="CO128" s="57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HM128" s="33"/>
    </row>
    <row r="129" spans="1:273" ht="3" customHeight="1">
      <c r="A129" s="36"/>
      <c r="B129" s="781"/>
      <c r="C129" s="781"/>
      <c r="D129" s="781"/>
      <c r="E129" s="781"/>
      <c r="F129" s="781"/>
      <c r="G129" s="781"/>
      <c r="H129" s="781"/>
      <c r="I129" s="781"/>
      <c r="J129" s="46"/>
      <c r="K129" s="4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HM129" s="33"/>
    </row>
    <row r="130" spans="1:273" ht="3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HM130" s="33"/>
    </row>
    <row r="131" spans="1:273" ht="3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55"/>
      <c r="CL131" s="55"/>
      <c r="CM131" s="55"/>
      <c r="CN131" s="55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HM131" s="33"/>
    </row>
    <row r="132" spans="1:273" ht="3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55"/>
      <c r="CL132" s="55"/>
      <c r="CM132" s="55"/>
      <c r="CN132" s="55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HM132" s="33"/>
    </row>
    <row r="133" spans="1:273" ht="3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55"/>
      <c r="CL133" s="55"/>
      <c r="CM133" s="55"/>
      <c r="CN133" s="55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57"/>
      <c r="GW133" s="8"/>
      <c r="HM133" s="33"/>
    </row>
    <row r="134" spans="1:273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57"/>
      <c r="GU134" s="57"/>
      <c r="GV134" s="36"/>
      <c r="HM134" s="33"/>
    </row>
    <row r="135" spans="1:273" ht="3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HM135" s="33"/>
    </row>
    <row r="136" spans="1:273" ht="3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57"/>
      <c r="BJ136" s="57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HM136" s="33"/>
    </row>
    <row r="137" spans="1:273" ht="3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57"/>
      <c r="BJ137" s="57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6"/>
      <c r="GC137" s="36"/>
      <c r="GD137" s="36"/>
      <c r="GE137" s="36"/>
      <c r="GF137" s="36"/>
      <c r="GG137" s="36"/>
      <c r="GH137" s="36"/>
      <c r="GI137" s="36"/>
      <c r="GJ137" s="36"/>
      <c r="GK137" s="36"/>
      <c r="GL137" s="36"/>
      <c r="GM137" s="36"/>
      <c r="GN137" s="36"/>
      <c r="GO137" s="36"/>
      <c r="GP137" s="36"/>
      <c r="GQ137" s="36"/>
      <c r="GR137" s="36"/>
      <c r="GS137" s="36"/>
      <c r="GT137" s="36"/>
      <c r="GU137" s="36"/>
      <c r="GV137" s="36"/>
      <c r="HM137" s="33"/>
    </row>
    <row r="138" spans="1:273" ht="3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57"/>
      <c r="BJ138" s="57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HM138" s="33"/>
    </row>
    <row r="139" spans="1:273" ht="3" customHeight="1">
      <c r="A139" s="36"/>
      <c r="B139" s="781" t="s">
        <v>46</v>
      </c>
      <c r="C139" s="781"/>
      <c r="D139" s="781"/>
      <c r="E139" s="781"/>
      <c r="F139" s="781"/>
      <c r="G139" s="781"/>
      <c r="H139" s="781"/>
      <c r="I139" s="781"/>
      <c r="J139" s="46"/>
      <c r="K139" s="46"/>
      <c r="L139" s="46"/>
      <c r="M139" s="46"/>
      <c r="N139" s="46"/>
      <c r="O139" s="46"/>
      <c r="P139" s="46"/>
      <c r="Q139" s="47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36"/>
      <c r="BE139" s="36"/>
      <c r="BF139" s="36"/>
      <c r="BG139" s="36"/>
      <c r="BH139" s="36"/>
      <c r="BI139" s="57"/>
      <c r="BJ139" s="57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781" t="s">
        <v>47</v>
      </c>
      <c r="GO139" s="781"/>
      <c r="GP139" s="781"/>
      <c r="GQ139" s="781"/>
      <c r="GR139" s="781"/>
      <c r="GS139" s="781"/>
      <c r="GT139" s="781"/>
      <c r="GU139" s="781"/>
      <c r="GV139" s="36"/>
      <c r="HM139" s="33"/>
      <c r="JD139" s="3"/>
      <c r="JE139" s="3"/>
      <c r="JF139" s="3"/>
      <c r="JG139" s="3"/>
      <c r="JH139" s="3"/>
      <c r="JI139" s="3"/>
      <c r="JJ139" s="3"/>
      <c r="JK139" s="3"/>
      <c r="JL139" s="3"/>
      <c r="JM139" s="3"/>
    </row>
    <row r="140" spans="1:273" ht="3" customHeight="1">
      <c r="A140" s="36"/>
      <c r="B140" s="781"/>
      <c r="C140" s="781"/>
      <c r="D140" s="781"/>
      <c r="E140" s="781"/>
      <c r="F140" s="781"/>
      <c r="G140" s="781"/>
      <c r="H140" s="781"/>
      <c r="I140" s="781"/>
      <c r="J140" s="46"/>
      <c r="K140" s="46"/>
      <c r="L140" s="46"/>
      <c r="M140" s="46"/>
      <c r="N140" s="46"/>
      <c r="O140" s="46"/>
      <c r="P140" s="46"/>
      <c r="Q140" s="47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6"/>
      <c r="GC140" s="36"/>
      <c r="GD140" s="36"/>
      <c r="GE140" s="36"/>
      <c r="GF140" s="36"/>
      <c r="GG140" s="36"/>
      <c r="GH140" s="36"/>
      <c r="GI140" s="36"/>
      <c r="GJ140" s="36"/>
      <c r="GK140" s="36"/>
      <c r="GL140" s="36"/>
      <c r="GM140" s="36"/>
      <c r="GN140" s="781"/>
      <c r="GO140" s="781"/>
      <c r="GP140" s="781"/>
      <c r="GQ140" s="781"/>
      <c r="GR140" s="781"/>
      <c r="GS140" s="781"/>
      <c r="GT140" s="781"/>
      <c r="GU140" s="781"/>
      <c r="GV140" s="36"/>
      <c r="HM140" s="33"/>
      <c r="JD140" s="3"/>
      <c r="JE140" s="3"/>
      <c r="JF140" s="3"/>
      <c r="JG140" s="3"/>
      <c r="JH140" s="3"/>
      <c r="JI140" s="3"/>
      <c r="JJ140" s="3"/>
      <c r="JK140" s="3"/>
      <c r="JL140" s="3"/>
      <c r="JM140" s="3"/>
    </row>
    <row r="141" spans="1:273" ht="3" customHeight="1">
      <c r="A141" s="36"/>
      <c r="B141" s="781"/>
      <c r="C141" s="781"/>
      <c r="D141" s="781"/>
      <c r="E141" s="781"/>
      <c r="F141" s="781"/>
      <c r="G141" s="781"/>
      <c r="H141" s="781"/>
      <c r="I141" s="781"/>
      <c r="J141" s="46"/>
      <c r="K141" s="46"/>
      <c r="L141" s="46"/>
      <c r="M141" s="46"/>
      <c r="N141" s="46"/>
      <c r="O141" s="46"/>
      <c r="P141" s="46"/>
      <c r="Q141" s="47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81"/>
      <c r="FW141" s="81"/>
      <c r="FX141" s="81"/>
      <c r="FY141" s="81"/>
      <c r="FZ141" s="81"/>
      <c r="GA141" s="36"/>
      <c r="GB141" s="36"/>
      <c r="GC141" s="36"/>
      <c r="GD141" s="36"/>
      <c r="GE141" s="36"/>
      <c r="GF141" s="36"/>
      <c r="GG141" s="36"/>
      <c r="GH141" s="36"/>
      <c r="GI141" s="36"/>
      <c r="GJ141" s="36"/>
      <c r="GK141" s="36"/>
      <c r="GL141" s="36"/>
      <c r="GM141" s="36"/>
      <c r="GN141" s="781"/>
      <c r="GO141" s="781"/>
      <c r="GP141" s="781"/>
      <c r="GQ141" s="781"/>
      <c r="GR141" s="781"/>
      <c r="GS141" s="781"/>
      <c r="GT141" s="781"/>
      <c r="GU141" s="781"/>
      <c r="GV141" s="36"/>
      <c r="HM141" s="33"/>
      <c r="JD141" s="3"/>
      <c r="JE141" s="3"/>
      <c r="JF141" s="3"/>
      <c r="JG141" s="3"/>
      <c r="JH141" s="3"/>
      <c r="JI141" s="3"/>
      <c r="JJ141" s="3"/>
      <c r="JK141" s="3"/>
      <c r="JL141" s="3"/>
      <c r="JM141" s="3"/>
    </row>
    <row r="142" spans="1:273" ht="3" customHeight="1">
      <c r="A142" s="36"/>
      <c r="B142" s="781"/>
      <c r="C142" s="781"/>
      <c r="D142" s="781"/>
      <c r="E142" s="781"/>
      <c r="F142" s="781"/>
      <c r="G142" s="781"/>
      <c r="H142" s="781"/>
      <c r="I142" s="781"/>
      <c r="J142" s="46"/>
      <c r="K142" s="46"/>
      <c r="L142" s="46"/>
      <c r="M142" s="46"/>
      <c r="N142" s="46"/>
      <c r="O142" s="46"/>
      <c r="P142" s="46"/>
      <c r="Q142" s="47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57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57"/>
      <c r="DN142" s="57"/>
      <c r="DO142" s="57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81"/>
      <c r="FW142" s="81"/>
      <c r="FX142" s="81"/>
      <c r="FY142" s="81"/>
      <c r="FZ142" s="81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781"/>
      <c r="GO142" s="781"/>
      <c r="GP142" s="781"/>
      <c r="GQ142" s="781"/>
      <c r="GR142" s="781"/>
      <c r="GS142" s="781"/>
      <c r="GT142" s="781"/>
      <c r="GU142" s="781"/>
      <c r="GV142" s="36"/>
      <c r="GY142" s="10"/>
      <c r="GZ142" s="10"/>
      <c r="HM142" s="33"/>
      <c r="JD142" s="3"/>
      <c r="JE142" s="3"/>
      <c r="JF142" s="3"/>
      <c r="JG142" s="3"/>
      <c r="JH142" s="3"/>
      <c r="JI142" s="3"/>
      <c r="JJ142" s="3"/>
      <c r="JK142" s="3"/>
      <c r="JL142" s="3"/>
      <c r="JM142" s="3"/>
    </row>
    <row r="143" spans="1:273" ht="3" customHeight="1">
      <c r="A143" s="36"/>
      <c r="B143" s="781"/>
      <c r="C143" s="781"/>
      <c r="D143" s="781"/>
      <c r="E143" s="781"/>
      <c r="F143" s="781"/>
      <c r="G143" s="781"/>
      <c r="H143" s="781"/>
      <c r="I143" s="781"/>
      <c r="J143" s="46"/>
      <c r="K143" s="46"/>
      <c r="L143" s="46"/>
      <c r="M143" s="46"/>
      <c r="N143" s="46"/>
      <c r="O143" s="800" t="str">
        <f>IF(ワークシート!F24,"治","")</f>
        <v/>
      </c>
      <c r="P143" s="800"/>
      <c r="Q143" s="800"/>
      <c r="R143" s="800"/>
      <c r="S143" s="800"/>
      <c r="T143" s="800"/>
      <c r="U143" s="49"/>
      <c r="V143" s="36"/>
      <c r="W143" s="820" t="s">
        <v>114</v>
      </c>
      <c r="X143" s="820"/>
      <c r="Y143" s="820"/>
      <c r="Z143" s="820"/>
      <c r="AA143" s="820"/>
      <c r="AB143" s="820"/>
      <c r="AC143" s="820"/>
      <c r="AD143" s="820"/>
      <c r="AE143" s="820"/>
      <c r="AF143" s="820"/>
      <c r="AG143" s="820"/>
      <c r="AH143" s="820"/>
      <c r="AI143" s="820"/>
      <c r="AJ143" s="820"/>
      <c r="AK143" s="820"/>
      <c r="AL143" s="189"/>
      <c r="AM143" s="189"/>
      <c r="AN143" s="189"/>
      <c r="AO143" s="189"/>
      <c r="AP143" s="189"/>
      <c r="AQ143" s="189"/>
      <c r="AR143" s="189"/>
      <c r="AS143" s="189"/>
      <c r="AT143" s="189"/>
      <c r="AU143" s="189"/>
      <c r="AV143" s="189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36"/>
      <c r="BI143" s="36"/>
      <c r="BJ143" s="36"/>
      <c r="BK143" s="800" t="str">
        <f>IF(ワークシート!F28,"治","")</f>
        <v/>
      </c>
      <c r="BL143" s="800"/>
      <c r="BM143" s="800"/>
      <c r="BN143" s="800"/>
      <c r="BO143" s="800"/>
      <c r="BP143" s="800"/>
      <c r="BQ143" s="49"/>
      <c r="BR143" s="36"/>
      <c r="BS143" s="784" t="s">
        <v>48</v>
      </c>
      <c r="BT143" s="784"/>
      <c r="BU143" s="784"/>
      <c r="BV143" s="784"/>
      <c r="BW143" s="784"/>
      <c r="BX143" s="784"/>
      <c r="BY143" s="784"/>
      <c r="BZ143" s="784"/>
      <c r="CA143" s="784"/>
      <c r="CB143" s="784"/>
      <c r="CC143" s="784"/>
      <c r="CD143" s="784"/>
      <c r="CE143" s="784"/>
      <c r="CF143" s="784"/>
      <c r="CG143" s="784"/>
      <c r="CH143" s="784"/>
      <c r="CI143" s="74"/>
      <c r="CJ143" s="74"/>
      <c r="CK143" s="74"/>
      <c r="CL143" s="74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800" t="str">
        <f>IF(ワークシート!F31,"治","")</f>
        <v/>
      </c>
      <c r="DJ143" s="800"/>
      <c r="DK143" s="800"/>
      <c r="DL143" s="800"/>
      <c r="DM143" s="800"/>
      <c r="DN143" s="800"/>
      <c r="DO143" s="36"/>
      <c r="DP143" s="83"/>
      <c r="DQ143" s="784" t="s">
        <v>49</v>
      </c>
      <c r="DR143" s="784"/>
      <c r="DS143" s="784"/>
      <c r="DT143" s="784"/>
      <c r="DU143" s="784"/>
      <c r="DV143" s="784"/>
      <c r="DW143" s="784"/>
      <c r="DX143" s="784"/>
      <c r="DY143" s="784"/>
      <c r="DZ143" s="784"/>
      <c r="EA143" s="784"/>
      <c r="EB143" s="784"/>
      <c r="EC143" s="784"/>
      <c r="ED143" s="784"/>
      <c r="EE143" s="784"/>
      <c r="EF143" s="784"/>
      <c r="EG143" s="36"/>
      <c r="EH143" s="74"/>
      <c r="EI143" s="74"/>
      <c r="EJ143" s="74"/>
      <c r="EK143" s="74"/>
      <c r="EL143" s="36"/>
      <c r="EM143" s="36"/>
      <c r="EN143" s="36"/>
      <c r="EO143" s="36"/>
      <c r="EP143" s="36"/>
      <c r="EQ143" s="36"/>
      <c r="ER143" s="36"/>
      <c r="ES143" s="800" t="str">
        <f>IF(ワークシート!F34,"治","")</f>
        <v/>
      </c>
      <c r="ET143" s="800"/>
      <c r="EU143" s="800"/>
      <c r="EV143" s="800"/>
      <c r="EW143" s="800"/>
      <c r="EX143" s="800"/>
      <c r="EY143" s="83"/>
      <c r="EZ143" s="36"/>
      <c r="FA143" s="875" t="s">
        <v>113</v>
      </c>
      <c r="FB143" s="875"/>
      <c r="FC143" s="875"/>
      <c r="FD143" s="875"/>
      <c r="FE143" s="875"/>
      <c r="FF143" s="875"/>
      <c r="FG143" s="875"/>
      <c r="FH143" s="875"/>
      <c r="FI143" s="875"/>
      <c r="FJ143" s="84"/>
      <c r="FK143" s="84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81"/>
      <c r="FW143" s="81"/>
      <c r="FX143" s="81"/>
      <c r="FY143" s="81"/>
      <c r="FZ143" s="81"/>
      <c r="GA143" s="36"/>
      <c r="GB143" s="36"/>
      <c r="GC143" s="36"/>
      <c r="GD143" s="36"/>
      <c r="GE143" s="36"/>
      <c r="GF143" s="36"/>
      <c r="GG143" s="36"/>
      <c r="GH143" s="36"/>
      <c r="GI143" s="36"/>
      <c r="GJ143" s="36"/>
      <c r="GK143" s="36"/>
      <c r="GL143" s="36"/>
      <c r="GM143" s="36"/>
      <c r="GN143" s="781"/>
      <c r="GO143" s="781"/>
      <c r="GP143" s="781"/>
      <c r="GQ143" s="781"/>
      <c r="GR143" s="781"/>
      <c r="GS143" s="781"/>
      <c r="GT143" s="781"/>
      <c r="GU143" s="781"/>
      <c r="GV143" s="36"/>
      <c r="GY143" s="10"/>
      <c r="GZ143" s="10"/>
      <c r="HM143" s="33"/>
      <c r="JD143" s="3"/>
      <c r="JE143" s="3"/>
      <c r="JF143" s="3"/>
      <c r="JG143" s="3"/>
      <c r="JH143" s="3"/>
      <c r="JI143" s="3"/>
      <c r="JJ143" s="3"/>
      <c r="JK143" s="3"/>
      <c r="JL143" s="3"/>
      <c r="JM143" s="3"/>
    </row>
    <row r="144" spans="1:273" ht="3" customHeight="1">
      <c r="A144" s="36"/>
      <c r="B144" s="781"/>
      <c r="C144" s="781"/>
      <c r="D144" s="781"/>
      <c r="E144" s="781"/>
      <c r="F144" s="781"/>
      <c r="G144" s="781"/>
      <c r="H144" s="781"/>
      <c r="I144" s="781"/>
      <c r="J144" s="46"/>
      <c r="K144" s="46"/>
      <c r="L144" s="46"/>
      <c r="M144" s="46"/>
      <c r="N144" s="46"/>
      <c r="O144" s="800"/>
      <c r="P144" s="800"/>
      <c r="Q144" s="800"/>
      <c r="R144" s="800"/>
      <c r="S144" s="800"/>
      <c r="T144" s="800"/>
      <c r="U144" s="49"/>
      <c r="V144" s="36"/>
      <c r="W144" s="820"/>
      <c r="X144" s="820"/>
      <c r="Y144" s="820"/>
      <c r="Z144" s="820"/>
      <c r="AA144" s="820"/>
      <c r="AB144" s="820"/>
      <c r="AC144" s="820"/>
      <c r="AD144" s="820"/>
      <c r="AE144" s="820"/>
      <c r="AF144" s="820"/>
      <c r="AG144" s="820"/>
      <c r="AH144" s="820"/>
      <c r="AI144" s="820"/>
      <c r="AJ144" s="820"/>
      <c r="AK144" s="820"/>
      <c r="AL144" s="189"/>
      <c r="AM144" s="189"/>
      <c r="AN144" s="189"/>
      <c r="AO144" s="189"/>
      <c r="AP144" s="189"/>
      <c r="AQ144" s="189"/>
      <c r="AR144" s="189"/>
      <c r="AS144" s="189"/>
      <c r="AT144" s="189"/>
      <c r="AU144" s="189"/>
      <c r="AV144" s="189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36"/>
      <c r="BI144" s="36"/>
      <c r="BJ144" s="36"/>
      <c r="BK144" s="800"/>
      <c r="BL144" s="800"/>
      <c r="BM144" s="800"/>
      <c r="BN144" s="800"/>
      <c r="BO144" s="800"/>
      <c r="BP144" s="800"/>
      <c r="BQ144" s="49"/>
      <c r="BR144" s="36"/>
      <c r="BS144" s="784"/>
      <c r="BT144" s="784"/>
      <c r="BU144" s="784"/>
      <c r="BV144" s="784"/>
      <c r="BW144" s="784"/>
      <c r="BX144" s="784"/>
      <c r="BY144" s="784"/>
      <c r="BZ144" s="784"/>
      <c r="CA144" s="784"/>
      <c r="CB144" s="784"/>
      <c r="CC144" s="784"/>
      <c r="CD144" s="784"/>
      <c r="CE144" s="784"/>
      <c r="CF144" s="784"/>
      <c r="CG144" s="784"/>
      <c r="CH144" s="784"/>
      <c r="CI144" s="74"/>
      <c r="CJ144" s="74"/>
      <c r="CK144" s="74"/>
      <c r="CL144" s="74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800"/>
      <c r="DJ144" s="800"/>
      <c r="DK144" s="800"/>
      <c r="DL144" s="800"/>
      <c r="DM144" s="800"/>
      <c r="DN144" s="800"/>
      <c r="DO144" s="36"/>
      <c r="DP144" s="83"/>
      <c r="DQ144" s="784"/>
      <c r="DR144" s="784"/>
      <c r="DS144" s="784"/>
      <c r="DT144" s="784"/>
      <c r="DU144" s="784"/>
      <c r="DV144" s="784"/>
      <c r="DW144" s="784"/>
      <c r="DX144" s="784"/>
      <c r="DY144" s="784"/>
      <c r="DZ144" s="784"/>
      <c r="EA144" s="784"/>
      <c r="EB144" s="784"/>
      <c r="EC144" s="784"/>
      <c r="ED144" s="784"/>
      <c r="EE144" s="784"/>
      <c r="EF144" s="784"/>
      <c r="EG144" s="36"/>
      <c r="EH144" s="74"/>
      <c r="EI144" s="74"/>
      <c r="EJ144" s="74"/>
      <c r="EK144" s="74"/>
      <c r="EL144" s="36"/>
      <c r="EM144" s="36"/>
      <c r="EN144" s="36"/>
      <c r="EO144" s="36"/>
      <c r="EP144" s="36"/>
      <c r="EQ144" s="36"/>
      <c r="ER144" s="36"/>
      <c r="ES144" s="800"/>
      <c r="ET144" s="800"/>
      <c r="EU144" s="800"/>
      <c r="EV144" s="800"/>
      <c r="EW144" s="800"/>
      <c r="EX144" s="800"/>
      <c r="EY144" s="83"/>
      <c r="EZ144" s="36"/>
      <c r="FA144" s="875"/>
      <c r="FB144" s="875"/>
      <c r="FC144" s="875"/>
      <c r="FD144" s="875"/>
      <c r="FE144" s="875"/>
      <c r="FF144" s="875"/>
      <c r="FG144" s="875"/>
      <c r="FH144" s="875"/>
      <c r="FI144" s="875"/>
      <c r="FJ144" s="84"/>
      <c r="FK144" s="84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81"/>
      <c r="FW144" s="81"/>
      <c r="FX144" s="81"/>
      <c r="FY144" s="81"/>
      <c r="FZ144" s="81"/>
      <c r="GA144" s="36"/>
      <c r="GB144" s="36"/>
      <c r="GC144" s="36"/>
      <c r="GD144" s="36"/>
      <c r="GE144" s="36"/>
      <c r="GF144" s="36"/>
      <c r="GG144" s="36"/>
      <c r="GH144" s="36"/>
      <c r="GI144" s="36"/>
      <c r="GJ144" s="36"/>
      <c r="GK144" s="36"/>
      <c r="GL144" s="36"/>
      <c r="GM144" s="36"/>
      <c r="GN144" s="781"/>
      <c r="GO144" s="781"/>
      <c r="GP144" s="781"/>
      <c r="GQ144" s="781"/>
      <c r="GR144" s="781"/>
      <c r="GS144" s="781"/>
      <c r="GT144" s="781"/>
      <c r="GU144" s="781"/>
      <c r="GV144" s="36"/>
      <c r="GY144" s="10"/>
      <c r="GZ144" s="10"/>
      <c r="HM144" s="33"/>
      <c r="JD144" s="3"/>
      <c r="JE144" s="3"/>
      <c r="JF144" s="3"/>
      <c r="JG144" s="3"/>
      <c r="JH144" s="3"/>
      <c r="JI144" s="3"/>
      <c r="JJ144" s="3"/>
      <c r="JK144" s="3"/>
      <c r="JL144" s="3"/>
      <c r="JM144" s="3"/>
    </row>
    <row r="145" spans="1:273" ht="3" customHeight="1">
      <c r="A145" s="36"/>
      <c r="B145" s="781"/>
      <c r="C145" s="781"/>
      <c r="D145" s="781"/>
      <c r="E145" s="781"/>
      <c r="F145" s="781"/>
      <c r="G145" s="781"/>
      <c r="H145" s="781"/>
      <c r="I145" s="781"/>
      <c r="J145" s="46"/>
      <c r="K145" s="46"/>
      <c r="L145" s="46"/>
      <c r="M145" s="46"/>
      <c r="N145" s="46"/>
      <c r="O145" s="800"/>
      <c r="P145" s="800"/>
      <c r="Q145" s="800"/>
      <c r="R145" s="800"/>
      <c r="S145" s="800"/>
      <c r="T145" s="800"/>
      <c r="U145" s="49"/>
      <c r="V145" s="36"/>
      <c r="W145" s="820"/>
      <c r="X145" s="820"/>
      <c r="Y145" s="820"/>
      <c r="Z145" s="820"/>
      <c r="AA145" s="820"/>
      <c r="AB145" s="820"/>
      <c r="AC145" s="820"/>
      <c r="AD145" s="820"/>
      <c r="AE145" s="820"/>
      <c r="AF145" s="820"/>
      <c r="AG145" s="820"/>
      <c r="AH145" s="820"/>
      <c r="AI145" s="820"/>
      <c r="AJ145" s="820"/>
      <c r="AK145" s="820"/>
      <c r="AL145" s="189"/>
      <c r="AM145" s="774" t="s">
        <v>32</v>
      </c>
      <c r="AN145" s="774"/>
      <c r="AO145" s="774"/>
      <c r="AP145" s="774"/>
      <c r="AQ145" s="774"/>
      <c r="AR145" s="774"/>
      <c r="AS145" s="774"/>
      <c r="AT145" s="774"/>
      <c r="AU145" s="774"/>
      <c r="AV145" s="774"/>
      <c r="AW145" s="774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36"/>
      <c r="BI145" s="36"/>
      <c r="BJ145" s="36"/>
      <c r="BK145" s="800"/>
      <c r="BL145" s="800"/>
      <c r="BM145" s="800"/>
      <c r="BN145" s="800"/>
      <c r="BO145" s="800"/>
      <c r="BP145" s="800"/>
      <c r="BQ145" s="49"/>
      <c r="BR145" s="36"/>
      <c r="BS145" s="784"/>
      <c r="BT145" s="784"/>
      <c r="BU145" s="784"/>
      <c r="BV145" s="784"/>
      <c r="BW145" s="784"/>
      <c r="BX145" s="784"/>
      <c r="BY145" s="784"/>
      <c r="BZ145" s="784"/>
      <c r="CA145" s="784"/>
      <c r="CB145" s="784"/>
      <c r="CC145" s="784"/>
      <c r="CD145" s="784"/>
      <c r="CE145" s="784"/>
      <c r="CF145" s="784"/>
      <c r="CG145" s="784"/>
      <c r="CH145" s="784"/>
      <c r="CI145" s="36"/>
      <c r="CJ145" s="36"/>
      <c r="CK145" s="36"/>
      <c r="CL145" s="774" t="s">
        <v>32</v>
      </c>
      <c r="CM145" s="774"/>
      <c r="CN145" s="774"/>
      <c r="CO145" s="774"/>
      <c r="CP145" s="774"/>
      <c r="CQ145" s="774"/>
      <c r="CR145" s="774"/>
      <c r="CS145" s="774"/>
      <c r="CT145" s="774"/>
      <c r="CU145" s="774"/>
      <c r="CV145" s="774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800"/>
      <c r="DJ145" s="800"/>
      <c r="DK145" s="800"/>
      <c r="DL145" s="800"/>
      <c r="DM145" s="800"/>
      <c r="DN145" s="800"/>
      <c r="DO145" s="36"/>
      <c r="DP145" s="83"/>
      <c r="DQ145" s="784"/>
      <c r="DR145" s="784"/>
      <c r="DS145" s="784"/>
      <c r="DT145" s="784"/>
      <c r="DU145" s="784"/>
      <c r="DV145" s="784"/>
      <c r="DW145" s="784"/>
      <c r="DX145" s="784"/>
      <c r="DY145" s="784"/>
      <c r="DZ145" s="784"/>
      <c r="EA145" s="784"/>
      <c r="EB145" s="784"/>
      <c r="EC145" s="784"/>
      <c r="ED145" s="784"/>
      <c r="EE145" s="784"/>
      <c r="EF145" s="784"/>
      <c r="EG145" s="36"/>
      <c r="EH145" s="74"/>
      <c r="EI145" s="74"/>
      <c r="EJ145" s="74"/>
      <c r="EK145" s="74"/>
      <c r="EL145" s="36"/>
      <c r="EM145" s="36"/>
      <c r="EN145" s="36"/>
      <c r="EO145" s="36"/>
      <c r="EP145" s="36"/>
      <c r="EQ145" s="36"/>
      <c r="ER145" s="36"/>
      <c r="ES145" s="800"/>
      <c r="ET145" s="800"/>
      <c r="EU145" s="800"/>
      <c r="EV145" s="800"/>
      <c r="EW145" s="800"/>
      <c r="EX145" s="800"/>
      <c r="EY145" s="83"/>
      <c r="EZ145" s="36"/>
      <c r="FA145" s="875"/>
      <c r="FB145" s="875"/>
      <c r="FC145" s="875"/>
      <c r="FD145" s="875"/>
      <c r="FE145" s="875"/>
      <c r="FF145" s="875"/>
      <c r="FG145" s="875"/>
      <c r="FH145" s="875"/>
      <c r="FI145" s="875"/>
      <c r="FJ145" s="84"/>
      <c r="FK145" s="84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81"/>
      <c r="FW145" s="81"/>
      <c r="FX145" s="81"/>
      <c r="FY145" s="81"/>
      <c r="FZ145" s="81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781"/>
      <c r="GO145" s="781"/>
      <c r="GP145" s="781"/>
      <c r="GQ145" s="781"/>
      <c r="GR145" s="781"/>
      <c r="GS145" s="781"/>
      <c r="GT145" s="781"/>
      <c r="GU145" s="781"/>
      <c r="GV145" s="36"/>
      <c r="GY145" s="10"/>
      <c r="HM145" s="33"/>
      <c r="JD145" s="3"/>
      <c r="JE145" s="3"/>
      <c r="JF145" s="3"/>
      <c r="JG145" s="3"/>
      <c r="JH145" s="3"/>
      <c r="JI145" s="3"/>
      <c r="JJ145" s="3"/>
      <c r="JK145" s="3"/>
      <c r="JL145" s="3"/>
      <c r="JM145" s="3"/>
    </row>
    <row r="146" spans="1:273" ht="3" customHeight="1">
      <c r="A146" s="36"/>
      <c r="B146" s="781"/>
      <c r="C146" s="781"/>
      <c r="D146" s="781"/>
      <c r="E146" s="781"/>
      <c r="F146" s="781"/>
      <c r="G146" s="781"/>
      <c r="H146" s="781"/>
      <c r="I146" s="781"/>
      <c r="J146" s="46"/>
      <c r="K146" s="46"/>
      <c r="L146" s="46"/>
      <c r="M146" s="46"/>
      <c r="N146" s="46"/>
      <c r="O146" s="800"/>
      <c r="P146" s="800"/>
      <c r="Q146" s="800"/>
      <c r="R146" s="800"/>
      <c r="S146" s="800"/>
      <c r="T146" s="800"/>
      <c r="U146" s="49"/>
      <c r="V146" s="36"/>
      <c r="W146" s="820"/>
      <c r="X146" s="820"/>
      <c r="Y146" s="820"/>
      <c r="Z146" s="820"/>
      <c r="AA146" s="820"/>
      <c r="AB146" s="820"/>
      <c r="AC146" s="820"/>
      <c r="AD146" s="820"/>
      <c r="AE146" s="820"/>
      <c r="AF146" s="820"/>
      <c r="AG146" s="820"/>
      <c r="AH146" s="820"/>
      <c r="AI146" s="820"/>
      <c r="AJ146" s="820"/>
      <c r="AK146" s="820"/>
      <c r="AL146" s="189"/>
      <c r="AM146" s="774"/>
      <c r="AN146" s="774"/>
      <c r="AO146" s="774"/>
      <c r="AP146" s="774"/>
      <c r="AQ146" s="774"/>
      <c r="AR146" s="774"/>
      <c r="AS146" s="774"/>
      <c r="AT146" s="774"/>
      <c r="AU146" s="774"/>
      <c r="AV146" s="774"/>
      <c r="AW146" s="774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36"/>
      <c r="BI146" s="36"/>
      <c r="BJ146" s="36"/>
      <c r="BK146" s="800"/>
      <c r="BL146" s="800"/>
      <c r="BM146" s="800"/>
      <c r="BN146" s="800"/>
      <c r="BO146" s="800"/>
      <c r="BP146" s="800"/>
      <c r="BQ146" s="49"/>
      <c r="BR146" s="36"/>
      <c r="BS146" s="784"/>
      <c r="BT146" s="784"/>
      <c r="BU146" s="784"/>
      <c r="BV146" s="784"/>
      <c r="BW146" s="784"/>
      <c r="BX146" s="784"/>
      <c r="BY146" s="784"/>
      <c r="BZ146" s="784"/>
      <c r="CA146" s="784"/>
      <c r="CB146" s="784"/>
      <c r="CC146" s="784"/>
      <c r="CD146" s="784"/>
      <c r="CE146" s="784"/>
      <c r="CF146" s="784"/>
      <c r="CG146" s="784"/>
      <c r="CH146" s="784"/>
      <c r="CI146" s="36"/>
      <c r="CJ146" s="36"/>
      <c r="CK146" s="36"/>
      <c r="CL146" s="774"/>
      <c r="CM146" s="774"/>
      <c r="CN146" s="774"/>
      <c r="CO146" s="774"/>
      <c r="CP146" s="774"/>
      <c r="CQ146" s="774"/>
      <c r="CR146" s="774"/>
      <c r="CS146" s="774"/>
      <c r="CT146" s="774"/>
      <c r="CU146" s="774"/>
      <c r="CV146" s="774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800"/>
      <c r="DJ146" s="800"/>
      <c r="DK146" s="800"/>
      <c r="DL146" s="800"/>
      <c r="DM146" s="800"/>
      <c r="DN146" s="800"/>
      <c r="DO146" s="36"/>
      <c r="DP146" s="83"/>
      <c r="DQ146" s="784"/>
      <c r="DR146" s="784"/>
      <c r="DS146" s="784"/>
      <c r="DT146" s="784"/>
      <c r="DU146" s="784"/>
      <c r="DV146" s="784"/>
      <c r="DW146" s="784"/>
      <c r="DX146" s="784"/>
      <c r="DY146" s="784"/>
      <c r="DZ146" s="784"/>
      <c r="EA146" s="784"/>
      <c r="EB146" s="784"/>
      <c r="EC146" s="784"/>
      <c r="ED146" s="784"/>
      <c r="EE146" s="784"/>
      <c r="EF146" s="784"/>
      <c r="EG146" s="36"/>
      <c r="EH146" s="74"/>
      <c r="EI146" s="74"/>
      <c r="EJ146" s="74"/>
      <c r="EK146" s="74"/>
      <c r="EL146" s="36"/>
      <c r="EM146" s="36"/>
      <c r="EN146" s="36"/>
      <c r="EO146" s="36"/>
      <c r="EP146" s="36"/>
      <c r="EQ146" s="36"/>
      <c r="ER146" s="36"/>
      <c r="ES146" s="800"/>
      <c r="ET146" s="800"/>
      <c r="EU146" s="800"/>
      <c r="EV146" s="800"/>
      <c r="EW146" s="800"/>
      <c r="EX146" s="800"/>
      <c r="EY146" s="83"/>
      <c r="EZ146" s="36"/>
      <c r="FA146" s="875"/>
      <c r="FB146" s="875"/>
      <c r="FC146" s="875"/>
      <c r="FD146" s="875"/>
      <c r="FE146" s="875"/>
      <c r="FF146" s="875"/>
      <c r="FG146" s="875"/>
      <c r="FH146" s="875"/>
      <c r="FI146" s="875"/>
      <c r="FJ146" s="84"/>
      <c r="FK146" s="771">
        <f>②結果判定表!J20</f>
        <v>0</v>
      </c>
      <c r="FL146" s="771"/>
      <c r="FM146" s="771"/>
      <c r="FN146" s="771"/>
      <c r="FO146" s="771"/>
      <c r="FP146" s="771"/>
      <c r="FQ146" s="771"/>
      <c r="FR146" s="771"/>
      <c r="FS146" s="771"/>
      <c r="FT146" s="771"/>
      <c r="FU146" s="771"/>
      <c r="FV146" s="797" t="s">
        <v>50</v>
      </c>
      <c r="FW146" s="797"/>
      <c r="FX146" s="797"/>
      <c r="FY146" s="771">
        <f>②結果判定表!J21</f>
        <v>0</v>
      </c>
      <c r="FZ146" s="771"/>
      <c r="GA146" s="771"/>
      <c r="GB146" s="771"/>
      <c r="GC146" s="771"/>
      <c r="GD146" s="771"/>
      <c r="GE146" s="771"/>
      <c r="GF146" s="771"/>
      <c r="GG146" s="771"/>
      <c r="GH146" s="771"/>
      <c r="GI146" s="771"/>
      <c r="GJ146" s="36"/>
      <c r="GK146" s="36"/>
      <c r="GL146" s="36"/>
      <c r="GM146" s="36"/>
      <c r="GN146" s="781"/>
      <c r="GO146" s="781"/>
      <c r="GP146" s="781"/>
      <c r="GQ146" s="781"/>
      <c r="GR146" s="781"/>
      <c r="GS146" s="781"/>
      <c r="GT146" s="781"/>
      <c r="GU146" s="781"/>
      <c r="GV146" s="36"/>
      <c r="GY146" s="10"/>
      <c r="HM146" s="33"/>
      <c r="JD146" s="3"/>
      <c r="JE146" s="3"/>
      <c r="JF146" s="3"/>
      <c r="JG146" s="3"/>
      <c r="JH146" s="3"/>
      <c r="JI146" s="3"/>
      <c r="JJ146" s="3"/>
      <c r="JK146" s="3"/>
      <c r="JL146" s="3"/>
      <c r="JM146" s="3"/>
    </row>
    <row r="147" spans="1:273" ht="3" customHeight="1">
      <c r="A147" s="36"/>
      <c r="B147" s="781"/>
      <c r="C147" s="781"/>
      <c r="D147" s="781"/>
      <c r="E147" s="781"/>
      <c r="F147" s="781"/>
      <c r="G147" s="781"/>
      <c r="H147" s="781"/>
      <c r="I147" s="781"/>
      <c r="J147" s="46"/>
      <c r="K147" s="46"/>
      <c r="L147" s="46"/>
      <c r="M147" s="46"/>
      <c r="N147" s="46"/>
      <c r="O147" s="800"/>
      <c r="P147" s="800"/>
      <c r="Q147" s="800"/>
      <c r="R147" s="800"/>
      <c r="S147" s="800"/>
      <c r="T147" s="800"/>
      <c r="U147" s="49"/>
      <c r="V147" s="36"/>
      <c r="W147" s="820"/>
      <c r="X147" s="820"/>
      <c r="Y147" s="820"/>
      <c r="Z147" s="820"/>
      <c r="AA147" s="820"/>
      <c r="AB147" s="820"/>
      <c r="AC147" s="820"/>
      <c r="AD147" s="820"/>
      <c r="AE147" s="820"/>
      <c r="AF147" s="820"/>
      <c r="AG147" s="820"/>
      <c r="AH147" s="820"/>
      <c r="AI147" s="820"/>
      <c r="AJ147" s="820"/>
      <c r="AK147" s="820"/>
      <c r="AL147" s="189"/>
      <c r="AM147" s="774"/>
      <c r="AN147" s="774"/>
      <c r="AO147" s="774"/>
      <c r="AP147" s="774"/>
      <c r="AQ147" s="774"/>
      <c r="AR147" s="774"/>
      <c r="AS147" s="774"/>
      <c r="AT147" s="774"/>
      <c r="AU147" s="774"/>
      <c r="AV147" s="774"/>
      <c r="AW147" s="774"/>
      <c r="AX147" s="82"/>
      <c r="AY147" s="82"/>
      <c r="AZ147" s="82"/>
      <c r="BA147" s="82"/>
      <c r="BB147" s="82"/>
      <c r="BC147" s="82"/>
      <c r="BD147" s="82"/>
      <c r="BE147" s="82"/>
      <c r="BF147" s="82"/>
      <c r="BG147" s="36"/>
      <c r="BH147" s="36"/>
      <c r="BI147" s="36"/>
      <c r="BJ147" s="36"/>
      <c r="BK147" s="800"/>
      <c r="BL147" s="800"/>
      <c r="BM147" s="800"/>
      <c r="BN147" s="800"/>
      <c r="BO147" s="800"/>
      <c r="BP147" s="800"/>
      <c r="BQ147" s="49"/>
      <c r="BR147" s="36"/>
      <c r="BS147" s="784"/>
      <c r="BT147" s="784"/>
      <c r="BU147" s="784"/>
      <c r="BV147" s="784"/>
      <c r="BW147" s="784"/>
      <c r="BX147" s="784"/>
      <c r="BY147" s="784"/>
      <c r="BZ147" s="784"/>
      <c r="CA147" s="784"/>
      <c r="CB147" s="784"/>
      <c r="CC147" s="784"/>
      <c r="CD147" s="784"/>
      <c r="CE147" s="784"/>
      <c r="CF147" s="784"/>
      <c r="CG147" s="784"/>
      <c r="CH147" s="784"/>
      <c r="CI147" s="36"/>
      <c r="CJ147" s="36"/>
      <c r="CK147" s="36"/>
      <c r="CL147" s="774"/>
      <c r="CM147" s="774"/>
      <c r="CN147" s="774"/>
      <c r="CO147" s="774"/>
      <c r="CP147" s="774"/>
      <c r="CQ147" s="774"/>
      <c r="CR147" s="774"/>
      <c r="CS147" s="774"/>
      <c r="CT147" s="774"/>
      <c r="CU147" s="774"/>
      <c r="CV147" s="774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800"/>
      <c r="DJ147" s="800"/>
      <c r="DK147" s="800"/>
      <c r="DL147" s="800"/>
      <c r="DM147" s="800"/>
      <c r="DN147" s="800"/>
      <c r="DO147" s="36"/>
      <c r="DP147" s="83"/>
      <c r="DQ147" s="784"/>
      <c r="DR147" s="784"/>
      <c r="DS147" s="784"/>
      <c r="DT147" s="784"/>
      <c r="DU147" s="784"/>
      <c r="DV147" s="784"/>
      <c r="DW147" s="784"/>
      <c r="DX147" s="784"/>
      <c r="DY147" s="784"/>
      <c r="DZ147" s="784"/>
      <c r="EA147" s="784"/>
      <c r="EB147" s="784"/>
      <c r="EC147" s="784"/>
      <c r="ED147" s="784"/>
      <c r="EE147" s="784"/>
      <c r="EF147" s="784"/>
      <c r="EG147" s="36"/>
      <c r="EH147" s="74"/>
      <c r="EI147" s="74"/>
      <c r="EJ147" s="74"/>
      <c r="EK147" s="74"/>
      <c r="EL147" s="36"/>
      <c r="EM147" s="36"/>
      <c r="EN147" s="36"/>
      <c r="EO147" s="36"/>
      <c r="EP147" s="36"/>
      <c r="EQ147" s="36"/>
      <c r="ER147" s="36"/>
      <c r="ES147" s="800"/>
      <c r="ET147" s="800"/>
      <c r="EU147" s="800"/>
      <c r="EV147" s="800"/>
      <c r="EW147" s="800"/>
      <c r="EX147" s="800"/>
      <c r="EY147" s="83"/>
      <c r="EZ147" s="36"/>
      <c r="FA147" s="875"/>
      <c r="FB147" s="875"/>
      <c r="FC147" s="875"/>
      <c r="FD147" s="875"/>
      <c r="FE147" s="875"/>
      <c r="FF147" s="875"/>
      <c r="FG147" s="875"/>
      <c r="FH147" s="875"/>
      <c r="FI147" s="875"/>
      <c r="FJ147" s="84"/>
      <c r="FK147" s="771"/>
      <c r="FL147" s="771"/>
      <c r="FM147" s="771"/>
      <c r="FN147" s="771"/>
      <c r="FO147" s="771"/>
      <c r="FP147" s="771"/>
      <c r="FQ147" s="771"/>
      <c r="FR147" s="771"/>
      <c r="FS147" s="771"/>
      <c r="FT147" s="771"/>
      <c r="FU147" s="771"/>
      <c r="FV147" s="797"/>
      <c r="FW147" s="797"/>
      <c r="FX147" s="797"/>
      <c r="FY147" s="771"/>
      <c r="FZ147" s="771"/>
      <c r="GA147" s="771"/>
      <c r="GB147" s="771"/>
      <c r="GC147" s="771"/>
      <c r="GD147" s="771"/>
      <c r="GE147" s="771"/>
      <c r="GF147" s="771"/>
      <c r="GG147" s="771"/>
      <c r="GH147" s="771"/>
      <c r="GI147" s="771"/>
      <c r="GJ147" s="36"/>
      <c r="GK147" s="36"/>
      <c r="GL147" s="36"/>
      <c r="GM147" s="36"/>
      <c r="GN147" s="781"/>
      <c r="GO147" s="781"/>
      <c r="GP147" s="781"/>
      <c r="GQ147" s="781"/>
      <c r="GR147" s="781"/>
      <c r="GS147" s="781"/>
      <c r="GT147" s="781"/>
      <c r="GU147" s="781"/>
      <c r="GV147" s="36"/>
      <c r="HM147" s="33"/>
      <c r="JD147" s="3"/>
      <c r="JE147" s="3"/>
      <c r="JF147" s="3"/>
      <c r="JG147" s="3"/>
      <c r="JH147" s="3"/>
      <c r="JI147" s="3"/>
      <c r="JJ147" s="3"/>
      <c r="JK147" s="3"/>
      <c r="JL147" s="3"/>
      <c r="JM147" s="3"/>
    </row>
    <row r="148" spans="1:273" ht="3" customHeight="1">
      <c r="A148" s="36"/>
      <c r="B148" s="781"/>
      <c r="C148" s="781"/>
      <c r="D148" s="781"/>
      <c r="E148" s="781"/>
      <c r="F148" s="781"/>
      <c r="G148" s="781"/>
      <c r="H148" s="781"/>
      <c r="I148" s="781"/>
      <c r="J148" s="46"/>
      <c r="K148" s="46"/>
      <c r="L148" s="46"/>
      <c r="M148" s="46"/>
      <c r="N148" s="46"/>
      <c r="O148" s="800"/>
      <c r="P148" s="800"/>
      <c r="Q148" s="800"/>
      <c r="R148" s="800"/>
      <c r="S148" s="800"/>
      <c r="T148" s="800"/>
      <c r="U148" s="49"/>
      <c r="V148" s="36"/>
      <c r="W148" s="36"/>
      <c r="X148" s="57"/>
      <c r="Y148" s="57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774"/>
      <c r="AN148" s="774"/>
      <c r="AO148" s="774"/>
      <c r="AP148" s="774"/>
      <c r="AQ148" s="774"/>
      <c r="AR148" s="774"/>
      <c r="AS148" s="774"/>
      <c r="AT148" s="774"/>
      <c r="AU148" s="774"/>
      <c r="AV148" s="774"/>
      <c r="AW148" s="774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800"/>
      <c r="BL148" s="800"/>
      <c r="BM148" s="800"/>
      <c r="BN148" s="800"/>
      <c r="BO148" s="800"/>
      <c r="BP148" s="800"/>
      <c r="BQ148" s="49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774"/>
      <c r="CM148" s="774"/>
      <c r="CN148" s="774"/>
      <c r="CO148" s="774"/>
      <c r="CP148" s="774"/>
      <c r="CQ148" s="774"/>
      <c r="CR148" s="774"/>
      <c r="CS148" s="774"/>
      <c r="CT148" s="774"/>
      <c r="CU148" s="774"/>
      <c r="CV148" s="774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800"/>
      <c r="DJ148" s="800"/>
      <c r="DK148" s="800"/>
      <c r="DL148" s="800"/>
      <c r="DM148" s="800"/>
      <c r="DN148" s="800"/>
      <c r="DO148" s="36"/>
      <c r="DP148" s="83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800"/>
      <c r="ET148" s="800"/>
      <c r="EU148" s="800"/>
      <c r="EV148" s="800"/>
      <c r="EW148" s="800"/>
      <c r="EX148" s="800"/>
      <c r="EY148" s="83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771"/>
      <c r="FL148" s="771"/>
      <c r="FM148" s="771"/>
      <c r="FN148" s="771"/>
      <c r="FO148" s="771"/>
      <c r="FP148" s="771"/>
      <c r="FQ148" s="771"/>
      <c r="FR148" s="771"/>
      <c r="FS148" s="771"/>
      <c r="FT148" s="771"/>
      <c r="FU148" s="771"/>
      <c r="FV148" s="797"/>
      <c r="FW148" s="797"/>
      <c r="FX148" s="797"/>
      <c r="FY148" s="771"/>
      <c r="FZ148" s="771"/>
      <c r="GA148" s="771"/>
      <c r="GB148" s="771"/>
      <c r="GC148" s="771"/>
      <c r="GD148" s="771"/>
      <c r="GE148" s="771"/>
      <c r="GF148" s="771"/>
      <c r="GG148" s="771"/>
      <c r="GH148" s="771"/>
      <c r="GI148" s="771"/>
      <c r="GJ148" s="36"/>
      <c r="GK148" s="36"/>
      <c r="GL148" s="36"/>
      <c r="GM148" s="36"/>
      <c r="GN148" s="781"/>
      <c r="GO148" s="781"/>
      <c r="GP148" s="781"/>
      <c r="GQ148" s="781"/>
      <c r="GR148" s="781"/>
      <c r="GS148" s="781"/>
      <c r="GT148" s="781"/>
      <c r="GU148" s="781"/>
      <c r="GV148" s="36"/>
      <c r="HM148" s="33"/>
      <c r="JD148" s="3"/>
      <c r="JE148" s="3"/>
      <c r="JF148" s="3"/>
      <c r="JG148" s="3"/>
      <c r="JH148" s="3"/>
      <c r="JI148" s="3"/>
      <c r="JJ148" s="3"/>
      <c r="JK148" s="3"/>
      <c r="JL148" s="3"/>
      <c r="JM148" s="3"/>
    </row>
    <row r="149" spans="1:273" ht="3" customHeight="1">
      <c r="A149" s="36"/>
      <c r="B149" s="781"/>
      <c r="C149" s="781"/>
      <c r="D149" s="781"/>
      <c r="E149" s="781"/>
      <c r="F149" s="781"/>
      <c r="G149" s="781"/>
      <c r="H149" s="781"/>
      <c r="I149" s="781"/>
      <c r="J149" s="46"/>
      <c r="K149" s="46"/>
      <c r="L149" s="46"/>
      <c r="M149" s="46"/>
      <c r="N149" s="46"/>
      <c r="O149" s="46"/>
      <c r="P149" s="46"/>
      <c r="Q149" s="47"/>
      <c r="R149" s="36"/>
      <c r="S149" s="36"/>
      <c r="T149" s="36"/>
      <c r="U149" s="36"/>
      <c r="V149" s="36"/>
      <c r="W149" s="36"/>
      <c r="X149" s="57"/>
      <c r="Y149" s="57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771"/>
      <c r="FL149" s="771"/>
      <c r="FM149" s="771"/>
      <c r="FN149" s="771"/>
      <c r="FO149" s="771"/>
      <c r="FP149" s="771"/>
      <c r="FQ149" s="771"/>
      <c r="FR149" s="771"/>
      <c r="FS149" s="771"/>
      <c r="FT149" s="771"/>
      <c r="FU149" s="771"/>
      <c r="FV149" s="797"/>
      <c r="FW149" s="797"/>
      <c r="FX149" s="797"/>
      <c r="FY149" s="771"/>
      <c r="FZ149" s="771"/>
      <c r="GA149" s="771"/>
      <c r="GB149" s="771"/>
      <c r="GC149" s="771"/>
      <c r="GD149" s="771"/>
      <c r="GE149" s="771"/>
      <c r="GF149" s="771"/>
      <c r="GG149" s="771"/>
      <c r="GH149" s="771"/>
      <c r="GI149" s="771"/>
      <c r="GJ149" s="36"/>
      <c r="GK149" s="36"/>
      <c r="GL149" s="36"/>
      <c r="GM149" s="36"/>
      <c r="GN149" s="781"/>
      <c r="GO149" s="781"/>
      <c r="GP149" s="781"/>
      <c r="GQ149" s="781"/>
      <c r="GR149" s="781"/>
      <c r="GS149" s="781"/>
      <c r="GT149" s="781"/>
      <c r="GU149" s="781"/>
      <c r="GV149" s="36"/>
      <c r="HM149" s="33"/>
      <c r="JD149" s="3"/>
      <c r="JE149" s="3"/>
      <c r="JF149" s="3"/>
      <c r="JG149" s="3"/>
      <c r="JH149" s="3"/>
      <c r="JI149" s="3"/>
      <c r="JJ149" s="3"/>
      <c r="JK149" s="3"/>
      <c r="JL149" s="3"/>
      <c r="JM149" s="3"/>
    </row>
    <row r="150" spans="1:273" ht="3" customHeight="1">
      <c r="A150" s="36"/>
      <c r="B150" s="781"/>
      <c r="C150" s="781"/>
      <c r="D150" s="781"/>
      <c r="E150" s="781"/>
      <c r="F150" s="781"/>
      <c r="G150" s="781"/>
      <c r="H150" s="781"/>
      <c r="I150" s="781"/>
      <c r="J150" s="46"/>
      <c r="K150" s="46"/>
      <c r="L150" s="46"/>
      <c r="M150" s="46"/>
      <c r="N150" s="46"/>
      <c r="O150" s="772" t="s">
        <v>4467</v>
      </c>
      <c r="P150" s="772"/>
      <c r="Q150" s="772"/>
      <c r="R150" s="772"/>
      <c r="S150" s="772"/>
      <c r="T150" s="772"/>
      <c r="U150" s="772"/>
      <c r="V150" s="772"/>
      <c r="W150" s="772"/>
      <c r="X150" s="772"/>
      <c r="Y150" s="772"/>
      <c r="Z150" s="771">
        <f>②結果判定表!J14</f>
        <v>0</v>
      </c>
      <c r="AA150" s="771"/>
      <c r="AB150" s="771"/>
      <c r="AC150" s="771"/>
      <c r="AD150" s="771"/>
      <c r="AE150" s="771"/>
      <c r="AF150" s="771"/>
      <c r="AG150" s="771"/>
      <c r="AH150" s="771"/>
      <c r="AI150" s="771"/>
      <c r="AJ150" s="771"/>
      <c r="AK150" s="771"/>
      <c r="AL150" s="771"/>
      <c r="AM150" s="536"/>
      <c r="AN150" s="541"/>
      <c r="AO150" s="541"/>
      <c r="AP150" s="541"/>
      <c r="AQ150" s="541"/>
      <c r="AR150" s="541"/>
      <c r="AS150" s="541"/>
      <c r="AT150" s="541"/>
      <c r="AU150" s="541"/>
      <c r="AV150" s="541"/>
      <c r="AW150" s="541"/>
      <c r="AX150" s="541"/>
      <c r="AY150" s="541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772" t="s">
        <v>4467</v>
      </c>
      <c r="BK150" s="772"/>
      <c r="BL150" s="772"/>
      <c r="BM150" s="772"/>
      <c r="BN150" s="772"/>
      <c r="BO150" s="772"/>
      <c r="BP150" s="772"/>
      <c r="BQ150" s="772"/>
      <c r="BR150" s="772"/>
      <c r="BS150" s="772"/>
      <c r="BT150" s="772"/>
      <c r="BU150" s="36"/>
      <c r="BV150" s="771">
        <f>②結果判定表!J23</f>
        <v>0</v>
      </c>
      <c r="BW150" s="771"/>
      <c r="BX150" s="771"/>
      <c r="BY150" s="771"/>
      <c r="BZ150" s="771"/>
      <c r="CA150" s="771"/>
      <c r="CB150" s="771"/>
      <c r="CC150" s="771"/>
      <c r="CD150" s="771"/>
      <c r="CE150" s="771"/>
      <c r="CF150" s="771"/>
      <c r="CG150" s="771"/>
      <c r="CH150" s="771"/>
      <c r="CI150" s="771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85"/>
      <c r="CV150" s="85"/>
      <c r="CW150" s="73"/>
      <c r="CX150" s="73"/>
      <c r="CY150" s="73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807">
        <f>②結果判定表!J22</f>
        <v>0</v>
      </c>
      <c r="DQ150" s="807"/>
      <c r="DR150" s="807"/>
      <c r="DS150" s="807"/>
      <c r="DT150" s="807"/>
      <c r="DU150" s="807"/>
      <c r="DV150" s="807"/>
      <c r="DW150" s="807"/>
      <c r="DX150" s="807"/>
      <c r="DY150" s="807"/>
      <c r="DZ150" s="807"/>
      <c r="EA150" s="807"/>
      <c r="EB150" s="807"/>
      <c r="EC150" s="807"/>
      <c r="ED150" s="807"/>
      <c r="EE150" s="807"/>
      <c r="EF150" s="807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771"/>
      <c r="FL150" s="771"/>
      <c r="FM150" s="771"/>
      <c r="FN150" s="771"/>
      <c r="FO150" s="771"/>
      <c r="FP150" s="771"/>
      <c r="FQ150" s="771"/>
      <c r="FR150" s="771"/>
      <c r="FS150" s="771"/>
      <c r="FT150" s="771"/>
      <c r="FU150" s="771"/>
      <c r="FV150" s="797"/>
      <c r="FW150" s="797"/>
      <c r="FX150" s="797"/>
      <c r="FY150" s="771"/>
      <c r="FZ150" s="771"/>
      <c r="GA150" s="771"/>
      <c r="GB150" s="771"/>
      <c r="GC150" s="771"/>
      <c r="GD150" s="771"/>
      <c r="GE150" s="771"/>
      <c r="GF150" s="771"/>
      <c r="GG150" s="771"/>
      <c r="GH150" s="771"/>
      <c r="GI150" s="771"/>
      <c r="GJ150" s="36"/>
      <c r="GK150" s="36"/>
      <c r="GL150" s="36"/>
      <c r="GM150" s="36"/>
      <c r="GN150" s="781"/>
      <c r="GO150" s="781"/>
      <c r="GP150" s="781"/>
      <c r="GQ150" s="781"/>
      <c r="GR150" s="781"/>
      <c r="GS150" s="781"/>
      <c r="GT150" s="781"/>
      <c r="GU150" s="781"/>
      <c r="GV150" s="36"/>
      <c r="JD150" s="3"/>
      <c r="JE150" s="3"/>
      <c r="JF150" s="3"/>
      <c r="JG150" s="3"/>
      <c r="JH150" s="3"/>
      <c r="JI150" s="3"/>
      <c r="JJ150" s="3"/>
      <c r="JK150" s="3"/>
      <c r="JL150" s="3"/>
      <c r="JM150" s="3"/>
    </row>
    <row r="151" spans="1:273" ht="3" customHeight="1">
      <c r="A151" s="36"/>
      <c r="B151" s="781"/>
      <c r="C151" s="781"/>
      <c r="D151" s="781"/>
      <c r="E151" s="781"/>
      <c r="F151" s="781"/>
      <c r="G151" s="781"/>
      <c r="H151" s="781"/>
      <c r="I151" s="781"/>
      <c r="J151" s="46"/>
      <c r="K151" s="46"/>
      <c r="L151" s="46"/>
      <c r="M151" s="46"/>
      <c r="N151" s="46"/>
      <c r="O151" s="772"/>
      <c r="P151" s="772"/>
      <c r="Q151" s="772"/>
      <c r="R151" s="772"/>
      <c r="S151" s="772"/>
      <c r="T151" s="772"/>
      <c r="U151" s="772"/>
      <c r="V151" s="772"/>
      <c r="W151" s="772"/>
      <c r="X151" s="772"/>
      <c r="Y151" s="772"/>
      <c r="Z151" s="771"/>
      <c r="AA151" s="771"/>
      <c r="AB151" s="771"/>
      <c r="AC151" s="771"/>
      <c r="AD151" s="771"/>
      <c r="AE151" s="771"/>
      <c r="AF151" s="771"/>
      <c r="AG151" s="771"/>
      <c r="AH151" s="771"/>
      <c r="AI151" s="771"/>
      <c r="AJ151" s="771"/>
      <c r="AK151" s="771"/>
      <c r="AL151" s="771"/>
      <c r="AM151" s="774" t="s">
        <v>4865</v>
      </c>
      <c r="AN151" s="774"/>
      <c r="AO151" s="774"/>
      <c r="AP151" s="774"/>
      <c r="AQ151" s="774"/>
      <c r="AR151" s="774"/>
      <c r="AS151" s="774"/>
      <c r="AT151" s="774"/>
      <c r="AU151" s="774"/>
      <c r="AV151" s="774"/>
      <c r="AW151" s="774"/>
      <c r="AX151" s="774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772"/>
      <c r="BK151" s="772"/>
      <c r="BL151" s="772"/>
      <c r="BM151" s="772"/>
      <c r="BN151" s="772"/>
      <c r="BO151" s="772"/>
      <c r="BP151" s="772"/>
      <c r="BQ151" s="772"/>
      <c r="BR151" s="772"/>
      <c r="BS151" s="772"/>
      <c r="BT151" s="772"/>
      <c r="BU151" s="36"/>
      <c r="BV151" s="771"/>
      <c r="BW151" s="771"/>
      <c r="BX151" s="771"/>
      <c r="BY151" s="771"/>
      <c r="BZ151" s="771"/>
      <c r="CA151" s="771"/>
      <c r="CB151" s="771"/>
      <c r="CC151" s="771"/>
      <c r="CD151" s="771"/>
      <c r="CE151" s="771"/>
      <c r="CF151" s="771"/>
      <c r="CG151" s="771"/>
      <c r="CH151" s="771"/>
      <c r="CI151" s="771"/>
      <c r="CJ151" s="36"/>
      <c r="CK151" s="812" t="s">
        <v>718</v>
      </c>
      <c r="CL151" s="812"/>
      <c r="CM151" s="812"/>
      <c r="CN151" s="812"/>
      <c r="CO151" s="812"/>
      <c r="CP151" s="812"/>
      <c r="CQ151" s="812"/>
      <c r="CR151" s="812"/>
      <c r="CS151" s="812"/>
      <c r="CT151" s="812"/>
      <c r="CU151" s="812"/>
      <c r="CV151" s="812"/>
      <c r="CW151" s="85"/>
      <c r="CX151" s="73"/>
      <c r="CY151" s="73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807"/>
      <c r="DQ151" s="807"/>
      <c r="DR151" s="807"/>
      <c r="DS151" s="807"/>
      <c r="DT151" s="807"/>
      <c r="DU151" s="807"/>
      <c r="DV151" s="807"/>
      <c r="DW151" s="807"/>
      <c r="DX151" s="807"/>
      <c r="DY151" s="807"/>
      <c r="DZ151" s="807"/>
      <c r="EA151" s="807"/>
      <c r="EB151" s="807"/>
      <c r="EC151" s="807"/>
      <c r="ED151" s="807"/>
      <c r="EE151" s="807"/>
      <c r="EF151" s="807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8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781"/>
      <c r="GO151" s="781"/>
      <c r="GP151" s="781"/>
      <c r="GQ151" s="781"/>
      <c r="GR151" s="781"/>
      <c r="GS151" s="781"/>
      <c r="GT151" s="781"/>
      <c r="GU151" s="781"/>
      <c r="GV151" s="36"/>
      <c r="JD151" s="3"/>
      <c r="JE151" s="3"/>
      <c r="JF151" s="3"/>
      <c r="JG151" s="3"/>
      <c r="JH151" s="3"/>
      <c r="JI151" s="3"/>
      <c r="JJ151" s="3"/>
      <c r="JK151" s="3"/>
      <c r="JL151" s="3"/>
      <c r="JM151" s="3"/>
    </row>
    <row r="152" spans="1:273" ht="3" customHeight="1">
      <c r="A152" s="36"/>
      <c r="B152" s="781"/>
      <c r="C152" s="781"/>
      <c r="D152" s="781"/>
      <c r="E152" s="781"/>
      <c r="F152" s="781"/>
      <c r="G152" s="781"/>
      <c r="H152" s="781"/>
      <c r="I152" s="781"/>
      <c r="J152" s="46"/>
      <c r="K152" s="46"/>
      <c r="L152" s="46"/>
      <c r="M152" s="46"/>
      <c r="N152" s="46"/>
      <c r="O152" s="772"/>
      <c r="P152" s="772"/>
      <c r="Q152" s="772"/>
      <c r="R152" s="772"/>
      <c r="S152" s="772"/>
      <c r="T152" s="772"/>
      <c r="U152" s="772"/>
      <c r="V152" s="772"/>
      <c r="W152" s="772"/>
      <c r="X152" s="772"/>
      <c r="Y152" s="772"/>
      <c r="Z152" s="771"/>
      <c r="AA152" s="771"/>
      <c r="AB152" s="771"/>
      <c r="AC152" s="771"/>
      <c r="AD152" s="771"/>
      <c r="AE152" s="771"/>
      <c r="AF152" s="771"/>
      <c r="AG152" s="771"/>
      <c r="AH152" s="771"/>
      <c r="AI152" s="771"/>
      <c r="AJ152" s="771"/>
      <c r="AK152" s="771"/>
      <c r="AL152" s="771"/>
      <c r="AM152" s="774"/>
      <c r="AN152" s="774"/>
      <c r="AO152" s="774"/>
      <c r="AP152" s="774"/>
      <c r="AQ152" s="774"/>
      <c r="AR152" s="774"/>
      <c r="AS152" s="774"/>
      <c r="AT152" s="774"/>
      <c r="AU152" s="774"/>
      <c r="AV152" s="774"/>
      <c r="AW152" s="774"/>
      <c r="AX152" s="774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772"/>
      <c r="BK152" s="772"/>
      <c r="BL152" s="772"/>
      <c r="BM152" s="772"/>
      <c r="BN152" s="772"/>
      <c r="BO152" s="772"/>
      <c r="BP152" s="772"/>
      <c r="BQ152" s="772"/>
      <c r="BR152" s="772"/>
      <c r="BS152" s="772"/>
      <c r="BT152" s="772"/>
      <c r="BU152" s="36"/>
      <c r="BV152" s="771"/>
      <c r="BW152" s="771"/>
      <c r="BX152" s="771"/>
      <c r="BY152" s="771"/>
      <c r="BZ152" s="771"/>
      <c r="CA152" s="771"/>
      <c r="CB152" s="771"/>
      <c r="CC152" s="771"/>
      <c r="CD152" s="771"/>
      <c r="CE152" s="771"/>
      <c r="CF152" s="771"/>
      <c r="CG152" s="771"/>
      <c r="CH152" s="771"/>
      <c r="CI152" s="771"/>
      <c r="CJ152" s="36"/>
      <c r="CK152" s="812"/>
      <c r="CL152" s="812"/>
      <c r="CM152" s="812"/>
      <c r="CN152" s="812"/>
      <c r="CO152" s="812"/>
      <c r="CP152" s="812"/>
      <c r="CQ152" s="812"/>
      <c r="CR152" s="812"/>
      <c r="CS152" s="812"/>
      <c r="CT152" s="812"/>
      <c r="CU152" s="812"/>
      <c r="CV152" s="812"/>
      <c r="CW152" s="85"/>
      <c r="CX152" s="73"/>
      <c r="CY152" s="73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807"/>
      <c r="DQ152" s="807"/>
      <c r="DR152" s="807"/>
      <c r="DS152" s="807"/>
      <c r="DT152" s="807"/>
      <c r="DU152" s="807"/>
      <c r="DV152" s="807"/>
      <c r="DW152" s="807"/>
      <c r="DX152" s="807"/>
      <c r="DY152" s="807"/>
      <c r="DZ152" s="807"/>
      <c r="EA152" s="807"/>
      <c r="EB152" s="807"/>
      <c r="EC152" s="807"/>
      <c r="ED152" s="807"/>
      <c r="EE152" s="807"/>
      <c r="EF152" s="807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86"/>
      <c r="FC152" s="75"/>
      <c r="FD152" s="36"/>
      <c r="FE152" s="803" t="s">
        <v>51</v>
      </c>
      <c r="FF152" s="803"/>
      <c r="FG152" s="803"/>
      <c r="FH152" s="803"/>
      <c r="FI152" s="803"/>
      <c r="FJ152" s="803"/>
      <c r="FK152" s="803"/>
      <c r="FL152" s="803"/>
      <c r="FM152" s="803"/>
      <c r="FN152" s="803"/>
      <c r="FO152" s="803"/>
      <c r="FP152" s="803"/>
      <c r="FQ152" s="87"/>
      <c r="FR152" s="87"/>
      <c r="FS152" s="87"/>
      <c r="FT152" s="87"/>
      <c r="FU152" s="75"/>
      <c r="FV152" s="75"/>
      <c r="FW152" s="36"/>
      <c r="FX152" s="803" t="s">
        <v>52</v>
      </c>
      <c r="FY152" s="803"/>
      <c r="FZ152" s="803"/>
      <c r="GA152" s="803"/>
      <c r="GB152" s="803"/>
      <c r="GC152" s="803"/>
      <c r="GD152" s="803"/>
      <c r="GE152" s="803"/>
      <c r="GF152" s="803"/>
      <c r="GG152" s="803"/>
      <c r="GH152" s="803"/>
      <c r="GI152" s="803"/>
      <c r="GJ152" s="74"/>
      <c r="GK152" s="74"/>
      <c r="GL152" s="74"/>
      <c r="GM152" s="36"/>
      <c r="GN152" s="781"/>
      <c r="GO152" s="781"/>
      <c r="GP152" s="781"/>
      <c r="GQ152" s="781"/>
      <c r="GR152" s="781"/>
      <c r="GS152" s="781"/>
      <c r="GT152" s="781"/>
      <c r="GU152" s="781"/>
      <c r="GV152" s="36"/>
      <c r="JD152" s="3"/>
      <c r="JE152" s="3"/>
      <c r="JF152" s="3"/>
      <c r="JG152" s="3"/>
      <c r="JH152" s="3"/>
      <c r="JI152" s="3"/>
      <c r="JJ152" s="3"/>
      <c r="JK152" s="3"/>
      <c r="JL152" s="3"/>
      <c r="JM152" s="3"/>
    </row>
    <row r="153" spans="1:273" ht="3" customHeight="1">
      <c r="A153" s="36"/>
      <c r="B153" s="781"/>
      <c r="C153" s="781"/>
      <c r="D153" s="781"/>
      <c r="E153" s="781"/>
      <c r="F153" s="781"/>
      <c r="G153" s="781"/>
      <c r="H153" s="781"/>
      <c r="I153" s="781"/>
      <c r="J153" s="46"/>
      <c r="K153" s="46"/>
      <c r="L153" s="46"/>
      <c r="M153" s="46"/>
      <c r="N153" s="46"/>
      <c r="O153" s="772"/>
      <c r="P153" s="772"/>
      <c r="Q153" s="772"/>
      <c r="R153" s="772"/>
      <c r="S153" s="772"/>
      <c r="T153" s="772"/>
      <c r="U153" s="772"/>
      <c r="V153" s="772"/>
      <c r="W153" s="772"/>
      <c r="X153" s="772"/>
      <c r="Y153" s="772"/>
      <c r="Z153" s="771"/>
      <c r="AA153" s="771"/>
      <c r="AB153" s="771"/>
      <c r="AC153" s="771"/>
      <c r="AD153" s="771"/>
      <c r="AE153" s="771"/>
      <c r="AF153" s="771"/>
      <c r="AG153" s="771"/>
      <c r="AH153" s="771"/>
      <c r="AI153" s="771"/>
      <c r="AJ153" s="771"/>
      <c r="AK153" s="771"/>
      <c r="AL153" s="771"/>
      <c r="AM153" s="774"/>
      <c r="AN153" s="774"/>
      <c r="AO153" s="774"/>
      <c r="AP153" s="774"/>
      <c r="AQ153" s="774"/>
      <c r="AR153" s="774"/>
      <c r="AS153" s="774"/>
      <c r="AT153" s="774"/>
      <c r="AU153" s="774"/>
      <c r="AV153" s="774"/>
      <c r="AW153" s="774"/>
      <c r="AX153" s="774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772"/>
      <c r="BK153" s="772"/>
      <c r="BL153" s="772"/>
      <c r="BM153" s="772"/>
      <c r="BN153" s="772"/>
      <c r="BO153" s="772"/>
      <c r="BP153" s="772"/>
      <c r="BQ153" s="772"/>
      <c r="BR153" s="772"/>
      <c r="BS153" s="772"/>
      <c r="BT153" s="772"/>
      <c r="BU153" s="36"/>
      <c r="BV153" s="771"/>
      <c r="BW153" s="771"/>
      <c r="BX153" s="771"/>
      <c r="BY153" s="771"/>
      <c r="BZ153" s="771"/>
      <c r="CA153" s="771"/>
      <c r="CB153" s="771"/>
      <c r="CC153" s="771"/>
      <c r="CD153" s="771"/>
      <c r="CE153" s="771"/>
      <c r="CF153" s="771"/>
      <c r="CG153" s="771"/>
      <c r="CH153" s="771"/>
      <c r="CI153" s="771"/>
      <c r="CJ153" s="36"/>
      <c r="CK153" s="812"/>
      <c r="CL153" s="812"/>
      <c r="CM153" s="812"/>
      <c r="CN153" s="812"/>
      <c r="CO153" s="812"/>
      <c r="CP153" s="812"/>
      <c r="CQ153" s="812"/>
      <c r="CR153" s="812"/>
      <c r="CS153" s="812"/>
      <c r="CT153" s="812"/>
      <c r="CU153" s="812"/>
      <c r="CV153" s="812"/>
      <c r="CW153" s="85"/>
      <c r="CX153" s="73"/>
      <c r="CY153" s="73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807"/>
      <c r="DQ153" s="807"/>
      <c r="DR153" s="807"/>
      <c r="DS153" s="807"/>
      <c r="DT153" s="807"/>
      <c r="DU153" s="807"/>
      <c r="DV153" s="807"/>
      <c r="DW153" s="807"/>
      <c r="DX153" s="807"/>
      <c r="DY153" s="807"/>
      <c r="DZ153" s="807"/>
      <c r="EA153" s="807"/>
      <c r="EB153" s="807"/>
      <c r="EC153" s="807"/>
      <c r="ED153" s="807"/>
      <c r="EE153" s="807"/>
      <c r="EF153" s="807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86"/>
      <c r="FC153" s="75"/>
      <c r="FD153" s="36"/>
      <c r="FE153" s="803"/>
      <c r="FF153" s="803"/>
      <c r="FG153" s="803"/>
      <c r="FH153" s="803"/>
      <c r="FI153" s="803"/>
      <c r="FJ153" s="803"/>
      <c r="FK153" s="803"/>
      <c r="FL153" s="803"/>
      <c r="FM153" s="803"/>
      <c r="FN153" s="803"/>
      <c r="FO153" s="803"/>
      <c r="FP153" s="803"/>
      <c r="FQ153" s="87"/>
      <c r="FR153" s="87"/>
      <c r="FS153" s="87"/>
      <c r="FT153" s="87"/>
      <c r="FU153" s="75"/>
      <c r="FV153" s="75"/>
      <c r="FW153" s="86"/>
      <c r="FX153" s="803"/>
      <c r="FY153" s="803"/>
      <c r="FZ153" s="803"/>
      <c r="GA153" s="803"/>
      <c r="GB153" s="803"/>
      <c r="GC153" s="803"/>
      <c r="GD153" s="803"/>
      <c r="GE153" s="803"/>
      <c r="GF153" s="803"/>
      <c r="GG153" s="803"/>
      <c r="GH153" s="803"/>
      <c r="GI153" s="803"/>
      <c r="GJ153" s="74"/>
      <c r="GK153" s="74"/>
      <c r="GL153" s="74"/>
      <c r="GM153" s="36"/>
      <c r="GN153" s="781"/>
      <c r="GO153" s="781"/>
      <c r="GP153" s="781"/>
      <c r="GQ153" s="781"/>
      <c r="GR153" s="781"/>
      <c r="GS153" s="781"/>
      <c r="GT153" s="781"/>
      <c r="GU153" s="781"/>
      <c r="GV153" s="36"/>
      <c r="JD153" s="3"/>
      <c r="JE153" s="3"/>
      <c r="JF153" s="3"/>
      <c r="JG153" s="3"/>
      <c r="JH153" s="3"/>
      <c r="JI153" s="3"/>
      <c r="JJ153" s="3"/>
      <c r="JK153" s="3"/>
      <c r="JL153" s="3"/>
      <c r="JM153" s="3"/>
    </row>
    <row r="154" spans="1:273" ht="3" customHeight="1">
      <c r="A154" s="36"/>
      <c r="B154" s="781"/>
      <c r="C154" s="781"/>
      <c r="D154" s="781"/>
      <c r="E154" s="781"/>
      <c r="F154" s="781"/>
      <c r="G154" s="781"/>
      <c r="H154" s="781"/>
      <c r="I154" s="781"/>
      <c r="J154" s="46"/>
      <c r="K154" s="46"/>
      <c r="L154" s="46"/>
      <c r="M154" s="46"/>
      <c r="N154" s="46"/>
      <c r="O154" s="772"/>
      <c r="P154" s="772"/>
      <c r="Q154" s="772"/>
      <c r="R154" s="772"/>
      <c r="S154" s="772"/>
      <c r="T154" s="772"/>
      <c r="U154" s="772"/>
      <c r="V154" s="772"/>
      <c r="W154" s="772"/>
      <c r="X154" s="772"/>
      <c r="Y154" s="772"/>
      <c r="Z154" s="771"/>
      <c r="AA154" s="771"/>
      <c r="AB154" s="771"/>
      <c r="AC154" s="771"/>
      <c r="AD154" s="771"/>
      <c r="AE154" s="771"/>
      <c r="AF154" s="771"/>
      <c r="AG154" s="771"/>
      <c r="AH154" s="771"/>
      <c r="AI154" s="771"/>
      <c r="AJ154" s="771"/>
      <c r="AK154" s="771"/>
      <c r="AL154" s="771"/>
      <c r="AM154" s="774"/>
      <c r="AN154" s="774"/>
      <c r="AO154" s="774"/>
      <c r="AP154" s="774"/>
      <c r="AQ154" s="774"/>
      <c r="AR154" s="774"/>
      <c r="AS154" s="774"/>
      <c r="AT154" s="774"/>
      <c r="AU154" s="774"/>
      <c r="AV154" s="774"/>
      <c r="AW154" s="774"/>
      <c r="AX154" s="774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772"/>
      <c r="BK154" s="772"/>
      <c r="BL154" s="772"/>
      <c r="BM154" s="772"/>
      <c r="BN154" s="772"/>
      <c r="BO154" s="772"/>
      <c r="BP154" s="772"/>
      <c r="BQ154" s="772"/>
      <c r="BR154" s="772"/>
      <c r="BS154" s="772"/>
      <c r="BT154" s="772"/>
      <c r="BU154" s="36"/>
      <c r="BV154" s="771"/>
      <c r="BW154" s="771"/>
      <c r="BX154" s="771"/>
      <c r="BY154" s="771"/>
      <c r="BZ154" s="771"/>
      <c r="CA154" s="771"/>
      <c r="CB154" s="771"/>
      <c r="CC154" s="771"/>
      <c r="CD154" s="771"/>
      <c r="CE154" s="771"/>
      <c r="CF154" s="771"/>
      <c r="CG154" s="771"/>
      <c r="CH154" s="771"/>
      <c r="CI154" s="771"/>
      <c r="CJ154" s="36"/>
      <c r="CK154" s="812"/>
      <c r="CL154" s="812"/>
      <c r="CM154" s="812"/>
      <c r="CN154" s="812"/>
      <c r="CO154" s="812"/>
      <c r="CP154" s="812"/>
      <c r="CQ154" s="812"/>
      <c r="CR154" s="812"/>
      <c r="CS154" s="812"/>
      <c r="CT154" s="812"/>
      <c r="CU154" s="812"/>
      <c r="CV154" s="812"/>
      <c r="CW154" s="85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807"/>
      <c r="DQ154" s="807"/>
      <c r="DR154" s="807"/>
      <c r="DS154" s="807"/>
      <c r="DT154" s="807"/>
      <c r="DU154" s="807"/>
      <c r="DV154" s="807"/>
      <c r="DW154" s="807"/>
      <c r="DX154" s="807"/>
      <c r="DY154" s="807"/>
      <c r="DZ154" s="807"/>
      <c r="EA154" s="807"/>
      <c r="EB154" s="807"/>
      <c r="EC154" s="807"/>
      <c r="ED154" s="807"/>
      <c r="EE154" s="807"/>
      <c r="EF154" s="807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86"/>
      <c r="FC154" s="75"/>
      <c r="FD154" s="36"/>
      <c r="FE154" s="803"/>
      <c r="FF154" s="803"/>
      <c r="FG154" s="803"/>
      <c r="FH154" s="803"/>
      <c r="FI154" s="803"/>
      <c r="FJ154" s="803"/>
      <c r="FK154" s="803"/>
      <c r="FL154" s="803"/>
      <c r="FM154" s="803"/>
      <c r="FN154" s="803"/>
      <c r="FO154" s="803"/>
      <c r="FP154" s="803"/>
      <c r="FQ154" s="87"/>
      <c r="FR154" s="87"/>
      <c r="FS154" s="87"/>
      <c r="FT154" s="87"/>
      <c r="FU154" s="75"/>
      <c r="FV154" s="75"/>
      <c r="FW154" s="86"/>
      <c r="FX154" s="803"/>
      <c r="FY154" s="803"/>
      <c r="FZ154" s="803"/>
      <c r="GA154" s="803"/>
      <c r="GB154" s="803"/>
      <c r="GC154" s="803"/>
      <c r="GD154" s="803"/>
      <c r="GE154" s="803"/>
      <c r="GF154" s="803"/>
      <c r="GG154" s="803"/>
      <c r="GH154" s="803"/>
      <c r="GI154" s="803"/>
      <c r="GJ154" s="74"/>
      <c r="GK154" s="74"/>
      <c r="GL154" s="74"/>
      <c r="GM154" s="36"/>
      <c r="GN154" s="781"/>
      <c r="GO154" s="781"/>
      <c r="GP154" s="781"/>
      <c r="GQ154" s="781"/>
      <c r="GR154" s="781"/>
      <c r="GS154" s="781"/>
      <c r="GT154" s="781"/>
      <c r="GU154" s="781"/>
      <c r="GV154" s="36"/>
      <c r="JD154" s="3"/>
      <c r="JE154" s="3"/>
      <c r="JF154" s="3"/>
      <c r="JG154" s="3"/>
      <c r="JH154" s="3"/>
      <c r="JI154" s="3"/>
      <c r="JJ154" s="3"/>
      <c r="JK154" s="3"/>
      <c r="JL154" s="3"/>
      <c r="JM154" s="3"/>
    </row>
    <row r="155" spans="1:273" ht="3" customHeight="1">
      <c r="A155" s="36"/>
      <c r="B155" s="781"/>
      <c r="C155" s="781"/>
      <c r="D155" s="781"/>
      <c r="E155" s="781"/>
      <c r="F155" s="781"/>
      <c r="G155" s="781"/>
      <c r="H155" s="781"/>
      <c r="I155" s="781"/>
      <c r="J155" s="46"/>
      <c r="K155" s="46"/>
      <c r="L155" s="46"/>
      <c r="M155" s="46"/>
      <c r="N155" s="46"/>
      <c r="P155" s="540"/>
      <c r="Q155" s="540"/>
      <c r="R155" s="540"/>
      <c r="S155" s="540"/>
      <c r="T155" s="540"/>
      <c r="U155" s="540"/>
      <c r="V155" s="540"/>
      <c r="W155" s="540"/>
      <c r="X155" s="540"/>
      <c r="Y155" s="540"/>
      <c r="Z155" s="536"/>
      <c r="AA155" s="536"/>
      <c r="AB155" s="536"/>
      <c r="AC155" s="536"/>
      <c r="AD155" s="536"/>
      <c r="AE155" s="536"/>
      <c r="AF155" s="536"/>
      <c r="AG155" s="536"/>
      <c r="AH155" s="536"/>
      <c r="AI155" s="536"/>
      <c r="AJ155" s="536"/>
      <c r="AK155" s="536"/>
      <c r="AL155" s="536"/>
      <c r="AM155" s="536"/>
      <c r="AN155" s="536"/>
      <c r="AO155" s="536"/>
      <c r="AP155" s="536"/>
      <c r="AQ155" s="536"/>
      <c r="AR155" s="187"/>
      <c r="AS155" s="187"/>
      <c r="AT155" s="187"/>
      <c r="AU155" s="187"/>
      <c r="AV155" s="187"/>
      <c r="AW155" s="187"/>
      <c r="AX155" s="187"/>
      <c r="AY155" s="187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798" t="s">
        <v>4468</v>
      </c>
      <c r="BK155" s="798"/>
      <c r="BL155" s="798"/>
      <c r="BM155" s="798"/>
      <c r="BN155" s="798"/>
      <c r="BO155" s="798"/>
      <c r="BP155" s="798"/>
      <c r="BQ155" s="798"/>
      <c r="BR155" s="798"/>
      <c r="BS155" s="798"/>
      <c r="BT155" s="798"/>
      <c r="BU155" s="36"/>
      <c r="BV155" s="771">
        <f>②結果判定表!J24</f>
        <v>0</v>
      </c>
      <c r="BW155" s="771"/>
      <c r="BX155" s="771"/>
      <c r="BY155" s="771"/>
      <c r="BZ155" s="771"/>
      <c r="CA155" s="771"/>
      <c r="CB155" s="771"/>
      <c r="CC155" s="771"/>
      <c r="CD155" s="771"/>
      <c r="CE155" s="771"/>
      <c r="CF155" s="771"/>
      <c r="CG155" s="771"/>
      <c r="CH155" s="771"/>
      <c r="CI155" s="771"/>
      <c r="CJ155" s="36"/>
      <c r="CK155" s="36"/>
      <c r="CL155" s="36"/>
      <c r="CM155" s="36"/>
      <c r="CN155" s="36"/>
      <c r="CO155" s="88"/>
      <c r="CP155" s="88"/>
      <c r="CQ155" s="88"/>
      <c r="CR155" s="88"/>
      <c r="CS155" s="88"/>
      <c r="CT155" s="88"/>
      <c r="CU155" s="88"/>
      <c r="CV155" s="73"/>
      <c r="CW155" s="73"/>
      <c r="CX155" s="73"/>
      <c r="CY155" s="73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807"/>
      <c r="DQ155" s="807"/>
      <c r="DR155" s="807"/>
      <c r="DS155" s="807"/>
      <c r="DT155" s="807"/>
      <c r="DU155" s="807"/>
      <c r="DV155" s="807"/>
      <c r="DW155" s="807"/>
      <c r="DX155" s="807"/>
      <c r="DY155" s="807"/>
      <c r="DZ155" s="807"/>
      <c r="EA155" s="807"/>
      <c r="EB155" s="807"/>
      <c r="EC155" s="807"/>
      <c r="ED155" s="807"/>
      <c r="EE155" s="807"/>
      <c r="EF155" s="807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75"/>
      <c r="ES155" s="75"/>
      <c r="ET155" s="75"/>
      <c r="EU155" s="75"/>
      <c r="EV155" s="75"/>
      <c r="EW155" s="75"/>
      <c r="EX155" s="75"/>
      <c r="EY155" s="75"/>
      <c r="EZ155" s="75"/>
      <c r="FA155" s="75"/>
      <c r="FB155" s="75"/>
      <c r="FC155" s="75"/>
      <c r="FD155" s="36"/>
      <c r="FE155" s="803"/>
      <c r="FF155" s="803"/>
      <c r="FG155" s="803"/>
      <c r="FH155" s="803"/>
      <c r="FI155" s="803"/>
      <c r="FJ155" s="803"/>
      <c r="FK155" s="803"/>
      <c r="FL155" s="803"/>
      <c r="FM155" s="803"/>
      <c r="FN155" s="803"/>
      <c r="FO155" s="803"/>
      <c r="FP155" s="803"/>
      <c r="FQ155" s="87"/>
      <c r="FR155" s="87"/>
      <c r="FS155" s="87"/>
      <c r="FT155" s="87"/>
      <c r="FU155" s="75"/>
      <c r="FV155" s="75"/>
      <c r="FW155" s="86"/>
      <c r="FX155" s="803"/>
      <c r="FY155" s="803"/>
      <c r="FZ155" s="803"/>
      <c r="GA155" s="803"/>
      <c r="GB155" s="803"/>
      <c r="GC155" s="803"/>
      <c r="GD155" s="803"/>
      <c r="GE155" s="803"/>
      <c r="GF155" s="803"/>
      <c r="GG155" s="803"/>
      <c r="GH155" s="803"/>
      <c r="GI155" s="803"/>
      <c r="GJ155" s="74"/>
      <c r="GK155" s="74"/>
      <c r="GL155" s="74"/>
      <c r="GM155" s="36"/>
      <c r="GN155" s="781"/>
      <c r="GO155" s="781"/>
      <c r="GP155" s="781"/>
      <c r="GQ155" s="781"/>
      <c r="GR155" s="781"/>
      <c r="GS155" s="781"/>
      <c r="GT155" s="781"/>
      <c r="GU155" s="781"/>
      <c r="GV155" s="36"/>
      <c r="HR155" s="33"/>
      <c r="JD155" s="3"/>
      <c r="JE155" s="3"/>
      <c r="JF155" s="3"/>
      <c r="JG155" s="3"/>
      <c r="JH155" s="3"/>
      <c r="JI155" s="3"/>
      <c r="JJ155" s="3"/>
      <c r="JK155" s="3"/>
      <c r="JL155" s="3"/>
      <c r="JM155" s="3"/>
    </row>
    <row r="156" spans="1:273" ht="3" customHeight="1">
      <c r="A156" s="36"/>
      <c r="B156" s="781"/>
      <c r="C156" s="781"/>
      <c r="D156" s="781"/>
      <c r="E156" s="781"/>
      <c r="F156" s="781"/>
      <c r="G156" s="781"/>
      <c r="H156" s="781"/>
      <c r="I156" s="781"/>
      <c r="J156" s="46"/>
      <c r="K156" s="46"/>
      <c r="L156" s="46"/>
      <c r="M156" s="46"/>
      <c r="N156" s="46"/>
      <c r="O156" s="540"/>
      <c r="P156" s="540"/>
      <c r="Q156" s="540"/>
      <c r="R156" s="540"/>
      <c r="S156" s="540"/>
      <c r="T156" s="540"/>
      <c r="U156" s="540"/>
      <c r="V156" s="540"/>
      <c r="W156" s="540"/>
      <c r="X156" s="540"/>
      <c r="Y156" s="540"/>
      <c r="Z156" s="536"/>
      <c r="AA156" s="536"/>
      <c r="AB156" s="536"/>
      <c r="AC156" s="536"/>
      <c r="AD156" s="536"/>
      <c r="AE156" s="536"/>
      <c r="AF156" s="536"/>
      <c r="AG156" s="536"/>
      <c r="AH156" s="536"/>
      <c r="AI156" s="536"/>
      <c r="AJ156" s="536"/>
      <c r="AK156" s="536"/>
      <c r="AL156" s="536"/>
      <c r="AM156" s="536"/>
      <c r="AN156" s="541"/>
      <c r="AO156" s="541"/>
      <c r="AP156" s="541"/>
      <c r="AQ156" s="541"/>
      <c r="AR156" s="541"/>
      <c r="AS156" s="541"/>
      <c r="AT156" s="541"/>
      <c r="AU156" s="541"/>
      <c r="AV156" s="541"/>
      <c r="AW156" s="541"/>
      <c r="AX156" s="541"/>
      <c r="AY156" s="541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798"/>
      <c r="BK156" s="798"/>
      <c r="BL156" s="798"/>
      <c r="BM156" s="798"/>
      <c r="BN156" s="798"/>
      <c r="BO156" s="798"/>
      <c r="BP156" s="798"/>
      <c r="BQ156" s="798"/>
      <c r="BR156" s="798"/>
      <c r="BS156" s="798"/>
      <c r="BT156" s="798"/>
      <c r="BU156" s="36"/>
      <c r="BV156" s="771"/>
      <c r="BW156" s="771"/>
      <c r="BX156" s="771"/>
      <c r="BY156" s="771"/>
      <c r="BZ156" s="771"/>
      <c r="CA156" s="771"/>
      <c r="CB156" s="771"/>
      <c r="CC156" s="771"/>
      <c r="CD156" s="771"/>
      <c r="CE156" s="771"/>
      <c r="CF156" s="771"/>
      <c r="CG156" s="771"/>
      <c r="CH156" s="771"/>
      <c r="CI156" s="771"/>
      <c r="CJ156" s="36"/>
      <c r="CK156" s="812" t="s">
        <v>719</v>
      </c>
      <c r="CL156" s="812"/>
      <c r="CM156" s="812"/>
      <c r="CN156" s="812"/>
      <c r="CO156" s="812"/>
      <c r="CP156" s="812"/>
      <c r="CQ156" s="812"/>
      <c r="CR156" s="812"/>
      <c r="CS156" s="812"/>
      <c r="CT156" s="812"/>
      <c r="CU156" s="812"/>
      <c r="CV156" s="812"/>
      <c r="CW156" s="85"/>
      <c r="CX156" s="73"/>
      <c r="CY156" s="73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802" t="s">
        <v>55</v>
      </c>
      <c r="ES156" s="802"/>
      <c r="ET156" s="802"/>
      <c r="EU156" s="802"/>
      <c r="EV156" s="802"/>
      <c r="EW156" s="802"/>
      <c r="EX156" s="802"/>
      <c r="EY156" s="802"/>
      <c r="EZ156" s="802"/>
      <c r="FA156" s="802"/>
      <c r="FB156" s="802"/>
      <c r="FC156" s="802"/>
      <c r="FD156" s="802"/>
      <c r="FE156" s="802" t="s">
        <v>56</v>
      </c>
      <c r="FF156" s="802"/>
      <c r="FG156" s="802"/>
      <c r="FH156" s="802"/>
      <c r="FI156" s="802"/>
      <c r="FJ156" s="802"/>
      <c r="FK156" s="802"/>
      <c r="FL156" s="802"/>
      <c r="FM156" s="802"/>
      <c r="FN156" s="802"/>
      <c r="FO156" s="802"/>
      <c r="FP156" s="802"/>
      <c r="FQ156" s="857" t="s">
        <v>57</v>
      </c>
      <c r="FR156" s="857"/>
      <c r="FS156" s="857"/>
      <c r="FT156" s="857"/>
      <c r="FU156" s="857"/>
      <c r="FV156" s="857"/>
      <c r="FW156" s="857"/>
      <c r="FX156" s="802" t="s">
        <v>58</v>
      </c>
      <c r="FY156" s="802"/>
      <c r="FZ156" s="802"/>
      <c r="GA156" s="802"/>
      <c r="GB156" s="802"/>
      <c r="GC156" s="802"/>
      <c r="GD156" s="802"/>
      <c r="GE156" s="802"/>
      <c r="GF156" s="802"/>
      <c r="GG156" s="802"/>
      <c r="GH156" s="802"/>
      <c r="GI156" s="802"/>
      <c r="GJ156" s="70"/>
      <c r="GK156" s="70"/>
      <c r="GL156" s="70"/>
      <c r="GM156" s="36"/>
      <c r="GN156" s="781"/>
      <c r="GO156" s="781"/>
      <c r="GP156" s="781"/>
      <c r="GQ156" s="781"/>
      <c r="GR156" s="781"/>
      <c r="GS156" s="781"/>
      <c r="GT156" s="781"/>
      <c r="GU156" s="781"/>
      <c r="GV156" s="36"/>
      <c r="HR156" s="33"/>
      <c r="JD156" s="3"/>
      <c r="JE156" s="3"/>
      <c r="JF156" s="3"/>
      <c r="JG156" s="3"/>
      <c r="JH156" s="3"/>
      <c r="JI156" s="3"/>
      <c r="JJ156" s="3"/>
      <c r="JK156" s="3"/>
      <c r="JL156" s="3"/>
      <c r="JM156" s="3"/>
    </row>
    <row r="157" spans="1:273" ht="3" customHeight="1">
      <c r="A157" s="36"/>
      <c r="B157" s="781"/>
      <c r="C157" s="781"/>
      <c r="D157" s="781"/>
      <c r="E157" s="781"/>
      <c r="F157" s="781"/>
      <c r="G157" s="781"/>
      <c r="H157" s="781"/>
      <c r="I157" s="781"/>
      <c r="J157" s="46"/>
      <c r="K157" s="46"/>
      <c r="L157" s="46"/>
      <c r="M157" s="46"/>
      <c r="N157" s="46"/>
      <c r="O157" s="540"/>
      <c r="P157" s="540"/>
      <c r="Q157" s="540"/>
      <c r="R157" s="540"/>
      <c r="S157" s="540"/>
      <c r="T157" s="540"/>
      <c r="U157" s="540"/>
      <c r="V157" s="540"/>
      <c r="W157" s="540"/>
      <c r="X157" s="540"/>
      <c r="Y157" s="540"/>
      <c r="Z157" s="536"/>
      <c r="AA157" s="536"/>
      <c r="AB157" s="536"/>
      <c r="AC157" s="536"/>
      <c r="AD157" s="536"/>
      <c r="AE157" s="536"/>
      <c r="AF157" s="536"/>
      <c r="AG157" s="536"/>
      <c r="AH157" s="536"/>
      <c r="AI157" s="536"/>
      <c r="AJ157" s="536"/>
      <c r="AK157" s="536"/>
      <c r="AL157" s="536"/>
      <c r="AM157" s="536"/>
      <c r="AN157" s="541"/>
      <c r="AO157" s="541"/>
      <c r="AP157" s="541"/>
      <c r="AQ157" s="541"/>
      <c r="AR157" s="541"/>
      <c r="AS157" s="541"/>
      <c r="AT157" s="541"/>
      <c r="AU157" s="541"/>
      <c r="AV157" s="541"/>
      <c r="AW157" s="541"/>
      <c r="AX157" s="541"/>
      <c r="AY157" s="541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798"/>
      <c r="BK157" s="798"/>
      <c r="BL157" s="798"/>
      <c r="BM157" s="798"/>
      <c r="BN157" s="798"/>
      <c r="BO157" s="798"/>
      <c r="BP157" s="798"/>
      <c r="BQ157" s="798"/>
      <c r="BR157" s="798"/>
      <c r="BS157" s="798"/>
      <c r="BT157" s="798"/>
      <c r="BU157" s="36"/>
      <c r="BV157" s="771"/>
      <c r="BW157" s="771"/>
      <c r="BX157" s="771"/>
      <c r="BY157" s="771"/>
      <c r="BZ157" s="771"/>
      <c r="CA157" s="771"/>
      <c r="CB157" s="771"/>
      <c r="CC157" s="771"/>
      <c r="CD157" s="771"/>
      <c r="CE157" s="771"/>
      <c r="CF157" s="771"/>
      <c r="CG157" s="771"/>
      <c r="CH157" s="771"/>
      <c r="CI157" s="771"/>
      <c r="CJ157" s="36"/>
      <c r="CK157" s="812"/>
      <c r="CL157" s="812"/>
      <c r="CM157" s="812"/>
      <c r="CN157" s="812"/>
      <c r="CO157" s="812"/>
      <c r="CP157" s="812"/>
      <c r="CQ157" s="812"/>
      <c r="CR157" s="812"/>
      <c r="CS157" s="812"/>
      <c r="CT157" s="812"/>
      <c r="CU157" s="812"/>
      <c r="CV157" s="812"/>
      <c r="CW157" s="85"/>
      <c r="CX157" s="73"/>
      <c r="CY157" s="73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59"/>
      <c r="EQ157" s="59"/>
      <c r="ER157" s="802"/>
      <c r="ES157" s="802"/>
      <c r="ET157" s="802"/>
      <c r="EU157" s="802"/>
      <c r="EV157" s="802"/>
      <c r="EW157" s="802"/>
      <c r="EX157" s="802"/>
      <c r="EY157" s="802"/>
      <c r="EZ157" s="802"/>
      <c r="FA157" s="802"/>
      <c r="FB157" s="802"/>
      <c r="FC157" s="802"/>
      <c r="FD157" s="802"/>
      <c r="FE157" s="802"/>
      <c r="FF157" s="802"/>
      <c r="FG157" s="802"/>
      <c r="FH157" s="802"/>
      <c r="FI157" s="802"/>
      <c r="FJ157" s="802"/>
      <c r="FK157" s="802"/>
      <c r="FL157" s="802"/>
      <c r="FM157" s="802"/>
      <c r="FN157" s="802"/>
      <c r="FO157" s="802"/>
      <c r="FP157" s="802"/>
      <c r="FQ157" s="857"/>
      <c r="FR157" s="857"/>
      <c r="FS157" s="857"/>
      <c r="FT157" s="857"/>
      <c r="FU157" s="857"/>
      <c r="FV157" s="857"/>
      <c r="FW157" s="857"/>
      <c r="FX157" s="802"/>
      <c r="FY157" s="802"/>
      <c r="FZ157" s="802"/>
      <c r="GA157" s="802"/>
      <c r="GB157" s="802"/>
      <c r="GC157" s="802"/>
      <c r="GD157" s="802"/>
      <c r="GE157" s="802"/>
      <c r="GF157" s="802"/>
      <c r="GG157" s="802"/>
      <c r="GH157" s="802"/>
      <c r="GI157" s="802"/>
      <c r="GJ157" s="70"/>
      <c r="GK157" s="70"/>
      <c r="GL157" s="70"/>
      <c r="GM157" s="36"/>
      <c r="GN157" s="781"/>
      <c r="GO157" s="781"/>
      <c r="GP157" s="781"/>
      <c r="GQ157" s="781"/>
      <c r="GR157" s="781"/>
      <c r="GS157" s="781"/>
      <c r="GT157" s="781"/>
      <c r="GU157" s="781"/>
      <c r="GV157" s="36"/>
      <c r="HR157" s="33"/>
      <c r="JD157" s="3"/>
      <c r="JE157" s="3"/>
      <c r="JF157" s="3"/>
      <c r="JG157" s="3"/>
      <c r="JH157" s="3"/>
      <c r="JI157" s="3"/>
      <c r="JJ157" s="3"/>
      <c r="JK157" s="3"/>
      <c r="JL157" s="3"/>
      <c r="JM157" s="3"/>
    </row>
    <row r="158" spans="1:273" ht="3" customHeight="1">
      <c r="A158" s="36"/>
      <c r="B158" s="781"/>
      <c r="C158" s="781"/>
      <c r="D158" s="781"/>
      <c r="E158" s="781"/>
      <c r="F158" s="781"/>
      <c r="G158" s="781"/>
      <c r="H158" s="781"/>
      <c r="I158" s="781"/>
      <c r="J158" s="46"/>
      <c r="K158" s="46"/>
      <c r="L158" s="46"/>
      <c r="M158" s="46"/>
      <c r="N158" s="46"/>
      <c r="O158" s="772" t="s">
        <v>4468</v>
      </c>
      <c r="P158" s="772"/>
      <c r="Q158" s="772"/>
      <c r="R158" s="772"/>
      <c r="S158" s="772"/>
      <c r="T158" s="772"/>
      <c r="U158" s="772"/>
      <c r="V158" s="772"/>
      <c r="W158" s="772"/>
      <c r="X158" s="772"/>
      <c r="Y158" s="772"/>
      <c r="Z158" s="771">
        <f>②結果判定表!J15</f>
        <v>0</v>
      </c>
      <c r="AA158" s="771"/>
      <c r="AB158" s="771"/>
      <c r="AC158" s="771"/>
      <c r="AD158" s="771"/>
      <c r="AE158" s="771"/>
      <c r="AF158" s="771"/>
      <c r="AG158" s="771"/>
      <c r="AH158" s="771"/>
      <c r="AI158" s="771"/>
      <c r="AJ158" s="771"/>
      <c r="AK158" s="771"/>
      <c r="AL158" s="771"/>
      <c r="AM158" s="541"/>
      <c r="AN158" s="541"/>
      <c r="AO158" s="541"/>
      <c r="AP158" s="541"/>
      <c r="AQ158" s="541"/>
      <c r="AR158" s="541"/>
      <c r="AS158" s="541"/>
      <c r="AT158" s="541"/>
      <c r="AU158" s="541"/>
      <c r="AV158" s="541"/>
      <c r="AW158" s="541"/>
      <c r="AX158" s="541"/>
      <c r="AY158" s="541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798"/>
      <c r="BK158" s="798"/>
      <c r="BL158" s="798"/>
      <c r="BM158" s="798"/>
      <c r="BN158" s="798"/>
      <c r="BO158" s="798"/>
      <c r="BP158" s="798"/>
      <c r="BQ158" s="798"/>
      <c r="BR158" s="798"/>
      <c r="BS158" s="798"/>
      <c r="BT158" s="798"/>
      <c r="BU158" s="36"/>
      <c r="BV158" s="771"/>
      <c r="BW158" s="771"/>
      <c r="BX158" s="771"/>
      <c r="BY158" s="771"/>
      <c r="BZ158" s="771"/>
      <c r="CA158" s="771"/>
      <c r="CB158" s="771"/>
      <c r="CC158" s="771"/>
      <c r="CD158" s="771"/>
      <c r="CE158" s="771"/>
      <c r="CF158" s="771"/>
      <c r="CG158" s="771"/>
      <c r="CH158" s="771"/>
      <c r="CI158" s="771"/>
      <c r="CJ158" s="36"/>
      <c r="CK158" s="812"/>
      <c r="CL158" s="812"/>
      <c r="CM158" s="812"/>
      <c r="CN158" s="812"/>
      <c r="CO158" s="812"/>
      <c r="CP158" s="812"/>
      <c r="CQ158" s="812"/>
      <c r="CR158" s="812"/>
      <c r="CS158" s="812"/>
      <c r="CT158" s="812"/>
      <c r="CU158" s="812"/>
      <c r="CV158" s="812"/>
      <c r="CW158" s="85"/>
      <c r="CX158" s="73"/>
      <c r="CY158" s="73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59"/>
      <c r="EQ158" s="59"/>
      <c r="ER158" s="802"/>
      <c r="ES158" s="802"/>
      <c r="ET158" s="802"/>
      <c r="EU158" s="802"/>
      <c r="EV158" s="802"/>
      <c r="EW158" s="802"/>
      <c r="EX158" s="802"/>
      <c r="EY158" s="802"/>
      <c r="EZ158" s="802"/>
      <c r="FA158" s="802"/>
      <c r="FB158" s="802"/>
      <c r="FC158" s="802"/>
      <c r="FD158" s="802"/>
      <c r="FE158" s="802"/>
      <c r="FF158" s="802"/>
      <c r="FG158" s="802"/>
      <c r="FH158" s="802"/>
      <c r="FI158" s="802"/>
      <c r="FJ158" s="802"/>
      <c r="FK158" s="802"/>
      <c r="FL158" s="802"/>
      <c r="FM158" s="802"/>
      <c r="FN158" s="802"/>
      <c r="FO158" s="802"/>
      <c r="FP158" s="802"/>
      <c r="FQ158" s="857"/>
      <c r="FR158" s="857"/>
      <c r="FS158" s="857"/>
      <c r="FT158" s="857"/>
      <c r="FU158" s="857"/>
      <c r="FV158" s="857"/>
      <c r="FW158" s="857"/>
      <c r="FX158" s="802"/>
      <c r="FY158" s="802"/>
      <c r="FZ158" s="802"/>
      <c r="GA158" s="802"/>
      <c r="GB158" s="802"/>
      <c r="GC158" s="802"/>
      <c r="GD158" s="802"/>
      <c r="GE158" s="802"/>
      <c r="GF158" s="802"/>
      <c r="GG158" s="802"/>
      <c r="GH158" s="802"/>
      <c r="GI158" s="802"/>
      <c r="GJ158" s="70"/>
      <c r="GK158" s="70"/>
      <c r="GL158" s="70"/>
      <c r="GM158" s="36"/>
      <c r="GN158" s="781"/>
      <c r="GO158" s="781"/>
      <c r="GP158" s="781"/>
      <c r="GQ158" s="781"/>
      <c r="GR158" s="781"/>
      <c r="GS158" s="781"/>
      <c r="GT158" s="781"/>
      <c r="GU158" s="781"/>
      <c r="GV158" s="36"/>
      <c r="HR158" s="33"/>
      <c r="JD158" s="3"/>
      <c r="JE158" s="3"/>
      <c r="JF158" s="3"/>
      <c r="JG158" s="3"/>
      <c r="JH158" s="3"/>
      <c r="JI158" s="3"/>
      <c r="JJ158" s="3"/>
      <c r="JK158" s="3"/>
      <c r="JL158" s="3"/>
      <c r="JM158" s="3"/>
    </row>
    <row r="159" spans="1:273" ht="3" customHeight="1">
      <c r="A159" s="36"/>
      <c r="B159" s="781"/>
      <c r="C159" s="781"/>
      <c r="D159" s="781"/>
      <c r="E159" s="781"/>
      <c r="F159" s="781"/>
      <c r="G159" s="781"/>
      <c r="H159" s="781"/>
      <c r="I159" s="781"/>
      <c r="J159" s="46"/>
      <c r="K159" s="46"/>
      <c r="L159" s="46"/>
      <c r="M159" s="46"/>
      <c r="N159" s="46"/>
      <c r="O159" s="772"/>
      <c r="P159" s="772"/>
      <c r="Q159" s="772"/>
      <c r="R159" s="772"/>
      <c r="S159" s="772"/>
      <c r="T159" s="772"/>
      <c r="U159" s="772"/>
      <c r="V159" s="772"/>
      <c r="W159" s="772"/>
      <c r="X159" s="772"/>
      <c r="Y159" s="772"/>
      <c r="Z159" s="771"/>
      <c r="AA159" s="771"/>
      <c r="AB159" s="771"/>
      <c r="AC159" s="771"/>
      <c r="AD159" s="771"/>
      <c r="AE159" s="771"/>
      <c r="AF159" s="771"/>
      <c r="AG159" s="771"/>
      <c r="AH159" s="771"/>
      <c r="AI159" s="771"/>
      <c r="AJ159" s="771"/>
      <c r="AK159" s="771"/>
      <c r="AL159" s="771"/>
      <c r="AM159" s="773" t="s">
        <v>4864</v>
      </c>
      <c r="AN159" s="773"/>
      <c r="AO159" s="773"/>
      <c r="AP159" s="773"/>
      <c r="AQ159" s="773"/>
      <c r="AR159" s="773"/>
      <c r="AS159" s="773"/>
      <c r="AT159" s="773"/>
      <c r="AU159" s="773"/>
      <c r="AV159" s="773"/>
      <c r="AW159" s="773"/>
      <c r="AX159" s="773"/>
      <c r="AY159" s="541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798"/>
      <c r="BK159" s="798"/>
      <c r="BL159" s="798"/>
      <c r="BM159" s="798"/>
      <c r="BN159" s="798"/>
      <c r="BO159" s="798"/>
      <c r="BP159" s="798"/>
      <c r="BQ159" s="798"/>
      <c r="BR159" s="798"/>
      <c r="BS159" s="798"/>
      <c r="BT159" s="798"/>
      <c r="BU159" s="36"/>
      <c r="BV159" s="771"/>
      <c r="BW159" s="771"/>
      <c r="BX159" s="771"/>
      <c r="BY159" s="771"/>
      <c r="BZ159" s="771"/>
      <c r="CA159" s="771"/>
      <c r="CB159" s="771"/>
      <c r="CC159" s="771"/>
      <c r="CD159" s="771"/>
      <c r="CE159" s="771"/>
      <c r="CF159" s="771"/>
      <c r="CG159" s="771"/>
      <c r="CH159" s="771"/>
      <c r="CI159" s="771"/>
      <c r="CJ159" s="36"/>
      <c r="CK159" s="812"/>
      <c r="CL159" s="812"/>
      <c r="CM159" s="812"/>
      <c r="CN159" s="812"/>
      <c r="CO159" s="812"/>
      <c r="CP159" s="812"/>
      <c r="CQ159" s="812"/>
      <c r="CR159" s="812"/>
      <c r="CS159" s="812"/>
      <c r="CT159" s="812"/>
      <c r="CU159" s="812"/>
      <c r="CV159" s="812"/>
      <c r="CW159" s="85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828" t="s">
        <v>54</v>
      </c>
      <c r="DM159" s="828"/>
      <c r="DN159" s="828"/>
      <c r="DO159" s="828"/>
      <c r="DP159" s="828"/>
      <c r="DQ159" s="828"/>
      <c r="DR159" s="828"/>
      <c r="DS159" s="828"/>
      <c r="DT159" s="828"/>
      <c r="DU159" s="828"/>
      <c r="DV159" s="779">
        <v>6.9</v>
      </c>
      <c r="DW159" s="779"/>
      <c r="DX159" s="779"/>
      <c r="DY159" s="779"/>
      <c r="DZ159" s="779"/>
      <c r="EA159" s="779"/>
      <c r="EB159" s="779"/>
      <c r="EC159" s="822" t="s">
        <v>53</v>
      </c>
      <c r="ED159" s="822"/>
      <c r="EE159" s="822"/>
      <c r="EF159" s="822"/>
      <c r="EG159" s="36"/>
      <c r="EH159" s="36"/>
      <c r="EI159" s="36"/>
      <c r="EJ159" s="36"/>
      <c r="EK159" s="36"/>
      <c r="EL159" s="36"/>
      <c r="EM159" s="36"/>
      <c r="EN159" s="36"/>
      <c r="EO159" s="36"/>
      <c r="EP159" s="59"/>
      <c r="EQ159" s="59"/>
      <c r="ER159" s="802"/>
      <c r="ES159" s="802"/>
      <c r="ET159" s="802"/>
      <c r="EU159" s="802"/>
      <c r="EV159" s="802"/>
      <c r="EW159" s="802"/>
      <c r="EX159" s="802"/>
      <c r="EY159" s="802"/>
      <c r="EZ159" s="802"/>
      <c r="FA159" s="802"/>
      <c r="FB159" s="802"/>
      <c r="FC159" s="802"/>
      <c r="FD159" s="802"/>
      <c r="FE159" s="802"/>
      <c r="FF159" s="802"/>
      <c r="FG159" s="802"/>
      <c r="FH159" s="802"/>
      <c r="FI159" s="802"/>
      <c r="FJ159" s="802"/>
      <c r="FK159" s="802"/>
      <c r="FL159" s="802"/>
      <c r="FM159" s="802"/>
      <c r="FN159" s="802"/>
      <c r="FO159" s="802"/>
      <c r="FP159" s="802"/>
      <c r="FQ159" s="857"/>
      <c r="FR159" s="857"/>
      <c r="FS159" s="857"/>
      <c r="FT159" s="857"/>
      <c r="FU159" s="857"/>
      <c r="FV159" s="857"/>
      <c r="FW159" s="857"/>
      <c r="FX159" s="802"/>
      <c r="FY159" s="802"/>
      <c r="FZ159" s="802"/>
      <c r="GA159" s="802"/>
      <c r="GB159" s="802"/>
      <c r="GC159" s="802"/>
      <c r="GD159" s="802"/>
      <c r="GE159" s="802"/>
      <c r="GF159" s="802"/>
      <c r="GG159" s="802"/>
      <c r="GH159" s="802"/>
      <c r="GI159" s="802"/>
      <c r="GJ159" s="70"/>
      <c r="GK159" s="70"/>
      <c r="GL159" s="70"/>
      <c r="GM159" s="36"/>
      <c r="GN159" s="781"/>
      <c r="GO159" s="781"/>
      <c r="GP159" s="781"/>
      <c r="GQ159" s="781"/>
      <c r="GR159" s="781"/>
      <c r="GS159" s="781"/>
      <c r="GT159" s="781"/>
      <c r="GU159" s="781"/>
      <c r="GV159" s="36"/>
      <c r="HR159" s="33"/>
      <c r="JD159" s="3"/>
      <c r="JE159" s="3"/>
      <c r="JF159" s="3"/>
      <c r="JG159" s="3"/>
      <c r="JH159" s="3"/>
      <c r="JI159" s="3"/>
      <c r="JJ159" s="3"/>
      <c r="JK159" s="3"/>
      <c r="JL159" s="3"/>
      <c r="JM159" s="3"/>
    </row>
    <row r="160" spans="1:273" ht="3" customHeight="1">
      <c r="A160" s="36"/>
      <c r="B160" s="781"/>
      <c r="C160" s="781"/>
      <c r="D160" s="781"/>
      <c r="E160" s="781"/>
      <c r="F160" s="781"/>
      <c r="G160" s="781"/>
      <c r="H160" s="781"/>
      <c r="I160" s="781"/>
      <c r="J160" s="46"/>
      <c r="K160" s="46"/>
      <c r="L160" s="46"/>
      <c r="M160" s="46"/>
      <c r="N160" s="46"/>
      <c r="O160" s="772"/>
      <c r="P160" s="772"/>
      <c r="Q160" s="772"/>
      <c r="R160" s="772"/>
      <c r="S160" s="772"/>
      <c r="T160" s="772"/>
      <c r="U160" s="772"/>
      <c r="V160" s="772"/>
      <c r="W160" s="772"/>
      <c r="X160" s="772"/>
      <c r="Y160" s="772"/>
      <c r="Z160" s="771"/>
      <c r="AA160" s="771"/>
      <c r="AB160" s="771"/>
      <c r="AC160" s="771"/>
      <c r="AD160" s="771"/>
      <c r="AE160" s="771"/>
      <c r="AF160" s="771"/>
      <c r="AG160" s="771"/>
      <c r="AH160" s="771"/>
      <c r="AI160" s="771"/>
      <c r="AJ160" s="771"/>
      <c r="AK160" s="771"/>
      <c r="AL160" s="771"/>
      <c r="AM160" s="773"/>
      <c r="AN160" s="773"/>
      <c r="AO160" s="773"/>
      <c r="AP160" s="773"/>
      <c r="AQ160" s="773"/>
      <c r="AR160" s="773"/>
      <c r="AS160" s="773"/>
      <c r="AT160" s="773"/>
      <c r="AU160" s="773"/>
      <c r="AV160" s="773"/>
      <c r="AW160" s="773"/>
      <c r="AX160" s="773"/>
      <c r="AY160" s="187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829" t="s">
        <v>717</v>
      </c>
      <c r="BK160" s="829"/>
      <c r="BL160" s="829"/>
      <c r="BM160" s="829"/>
      <c r="BN160" s="829"/>
      <c r="BO160" s="829"/>
      <c r="BP160" s="829"/>
      <c r="BQ160" s="829"/>
      <c r="BR160" s="829"/>
      <c r="BS160" s="829"/>
      <c r="BT160" s="829"/>
      <c r="BU160" s="36"/>
      <c r="BV160" s="795">
        <f>②結果判定表!J25</f>
        <v>0</v>
      </c>
      <c r="BW160" s="795"/>
      <c r="BX160" s="795"/>
      <c r="BY160" s="795"/>
      <c r="BZ160" s="795"/>
      <c r="CA160" s="795"/>
      <c r="CB160" s="795"/>
      <c r="CC160" s="795"/>
      <c r="CD160" s="795"/>
      <c r="CE160" s="795"/>
      <c r="CF160" s="795"/>
      <c r="CG160" s="795"/>
      <c r="CH160" s="795"/>
      <c r="CI160" s="795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828"/>
      <c r="DM160" s="828"/>
      <c r="DN160" s="828"/>
      <c r="DO160" s="828"/>
      <c r="DP160" s="828"/>
      <c r="DQ160" s="828"/>
      <c r="DR160" s="828"/>
      <c r="DS160" s="828"/>
      <c r="DT160" s="828"/>
      <c r="DU160" s="828"/>
      <c r="DV160" s="779"/>
      <c r="DW160" s="779"/>
      <c r="DX160" s="779"/>
      <c r="DY160" s="779"/>
      <c r="DZ160" s="779"/>
      <c r="EA160" s="779"/>
      <c r="EB160" s="779"/>
      <c r="EC160" s="822"/>
      <c r="ED160" s="822"/>
      <c r="EE160" s="822"/>
      <c r="EF160" s="822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802" t="s">
        <v>59</v>
      </c>
      <c r="ES160" s="802"/>
      <c r="ET160" s="802"/>
      <c r="EU160" s="802"/>
      <c r="EV160" s="802"/>
      <c r="EW160" s="802"/>
      <c r="EX160" s="802"/>
      <c r="EY160" s="802"/>
      <c r="EZ160" s="802"/>
      <c r="FA160" s="802"/>
      <c r="FB160" s="802"/>
      <c r="FC160" s="802"/>
      <c r="FD160" s="802"/>
      <c r="FE160" s="802" t="s">
        <v>1599</v>
      </c>
      <c r="FF160" s="802"/>
      <c r="FG160" s="802"/>
      <c r="FH160" s="802"/>
      <c r="FI160" s="802"/>
      <c r="FJ160" s="802"/>
      <c r="FK160" s="802"/>
      <c r="FL160" s="802"/>
      <c r="FM160" s="802"/>
      <c r="FN160" s="802"/>
      <c r="FO160" s="802"/>
      <c r="FP160" s="802"/>
      <c r="FQ160" s="857" t="s">
        <v>1604</v>
      </c>
      <c r="FR160" s="857"/>
      <c r="FS160" s="857"/>
      <c r="FT160" s="857"/>
      <c r="FU160" s="857"/>
      <c r="FV160" s="857"/>
      <c r="FW160" s="857"/>
      <c r="FX160" s="802" t="s">
        <v>1602</v>
      </c>
      <c r="FY160" s="802"/>
      <c r="FZ160" s="802"/>
      <c r="GA160" s="802"/>
      <c r="GB160" s="802"/>
      <c r="GC160" s="802"/>
      <c r="GD160" s="802"/>
      <c r="GE160" s="802"/>
      <c r="GF160" s="802"/>
      <c r="GG160" s="802"/>
      <c r="GH160" s="802"/>
      <c r="GI160" s="802"/>
      <c r="GJ160" s="70"/>
      <c r="GK160" s="70"/>
      <c r="GL160" s="70"/>
      <c r="GM160" s="36"/>
      <c r="GN160" s="781"/>
      <c r="GO160" s="781"/>
      <c r="GP160" s="781"/>
      <c r="GQ160" s="781"/>
      <c r="GR160" s="781"/>
      <c r="GS160" s="781"/>
      <c r="GT160" s="781"/>
      <c r="GU160" s="781"/>
      <c r="GV160" s="36"/>
      <c r="HR160" s="33"/>
      <c r="JD160" s="3"/>
      <c r="JE160" s="3"/>
      <c r="JF160" s="3"/>
      <c r="JG160" s="3"/>
      <c r="JH160" s="3"/>
      <c r="JI160" s="3"/>
      <c r="JJ160" s="3"/>
      <c r="JK160" s="3"/>
      <c r="JL160" s="3"/>
      <c r="JM160" s="3"/>
    </row>
    <row r="161" spans="1:273" ht="3" customHeight="1">
      <c r="A161" s="36"/>
      <c r="B161" s="781"/>
      <c r="C161" s="781"/>
      <c r="D161" s="781"/>
      <c r="E161" s="781"/>
      <c r="F161" s="781"/>
      <c r="G161" s="781"/>
      <c r="H161" s="781"/>
      <c r="I161" s="781"/>
      <c r="J161" s="46"/>
      <c r="K161" s="46"/>
      <c r="L161" s="46"/>
      <c r="M161" s="46"/>
      <c r="N161" s="46"/>
      <c r="O161" s="772"/>
      <c r="P161" s="772"/>
      <c r="Q161" s="772"/>
      <c r="R161" s="772"/>
      <c r="S161" s="772"/>
      <c r="T161" s="772"/>
      <c r="U161" s="772"/>
      <c r="V161" s="772"/>
      <c r="W161" s="772"/>
      <c r="X161" s="772"/>
      <c r="Y161" s="772"/>
      <c r="Z161" s="771"/>
      <c r="AA161" s="771"/>
      <c r="AB161" s="771"/>
      <c r="AC161" s="771"/>
      <c r="AD161" s="771"/>
      <c r="AE161" s="771"/>
      <c r="AF161" s="771"/>
      <c r="AG161" s="771"/>
      <c r="AH161" s="771"/>
      <c r="AI161" s="771"/>
      <c r="AJ161" s="771"/>
      <c r="AK161" s="771"/>
      <c r="AL161" s="771"/>
      <c r="AM161" s="773"/>
      <c r="AN161" s="773"/>
      <c r="AO161" s="773"/>
      <c r="AP161" s="773"/>
      <c r="AQ161" s="773"/>
      <c r="AR161" s="773"/>
      <c r="AS161" s="773"/>
      <c r="AT161" s="773"/>
      <c r="AU161" s="773"/>
      <c r="AV161" s="773"/>
      <c r="AW161" s="773"/>
      <c r="AX161" s="773"/>
      <c r="AY161" s="187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829"/>
      <c r="BK161" s="829"/>
      <c r="BL161" s="829"/>
      <c r="BM161" s="829"/>
      <c r="BN161" s="829"/>
      <c r="BO161" s="829"/>
      <c r="BP161" s="829"/>
      <c r="BQ161" s="829"/>
      <c r="BR161" s="829"/>
      <c r="BS161" s="829"/>
      <c r="BT161" s="829"/>
      <c r="BU161" s="36"/>
      <c r="BV161" s="795"/>
      <c r="BW161" s="795"/>
      <c r="BX161" s="795"/>
      <c r="BY161" s="795"/>
      <c r="BZ161" s="795"/>
      <c r="CA161" s="795"/>
      <c r="CB161" s="795"/>
      <c r="CC161" s="795"/>
      <c r="CD161" s="795"/>
      <c r="CE161" s="795"/>
      <c r="CF161" s="795"/>
      <c r="CG161" s="795"/>
      <c r="CH161" s="795"/>
      <c r="CI161" s="795"/>
      <c r="CJ161" s="36"/>
      <c r="CK161" s="812" t="s">
        <v>720</v>
      </c>
      <c r="CL161" s="812"/>
      <c r="CM161" s="812"/>
      <c r="CN161" s="812"/>
      <c r="CO161" s="812"/>
      <c r="CP161" s="812"/>
      <c r="CQ161" s="812"/>
      <c r="CR161" s="812"/>
      <c r="CS161" s="812"/>
      <c r="CT161" s="812"/>
      <c r="CU161" s="812"/>
      <c r="CV161" s="812"/>
      <c r="CW161" s="73"/>
      <c r="CX161" s="73"/>
      <c r="CY161" s="73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828"/>
      <c r="DM161" s="828"/>
      <c r="DN161" s="828"/>
      <c r="DO161" s="828"/>
      <c r="DP161" s="828"/>
      <c r="DQ161" s="828"/>
      <c r="DR161" s="828"/>
      <c r="DS161" s="828"/>
      <c r="DT161" s="828"/>
      <c r="DU161" s="828"/>
      <c r="DV161" s="779"/>
      <c r="DW161" s="779"/>
      <c r="DX161" s="779"/>
      <c r="DY161" s="779"/>
      <c r="DZ161" s="779"/>
      <c r="EA161" s="779"/>
      <c r="EB161" s="779"/>
      <c r="EC161" s="822"/>
      <c r="ED161" s="822"/>
      <c r="EE161" s="822"/>
      <c r="EF161" s="822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802"/>
      <c r="ES161" s="802"/>
      <c r="ET161" s="802"/>
      <c r="EU161" s="802"/>
      <c r="EV161" s="802"/>
      <c r="EW161" s="802"/>
      <c r="EX161" s="802"/>
      <c r="EY161" s="802"/>
      <c r="EZ161" s="802"/>
      <c r="FA161" s="802"/>
      <c r="FB161" s="802"/>
      <c r="FC161" s="802"/>
      <c r="FD161" s="802"/>
      <c r="FE161" s="802"/>
      <c r="FF161" s="802"/>
      <c r="FG161" s="802"/>
      <c r="FH161" s="802"/>
      <c r="FI161" s="802"/>
      <c r="FJ161" s="802"/>
      <c r="FK161" s="802"/>
      <c r="FL161" s="802"/>
      <c r="FM161" s="802"/>
      <c r="FN161" s="802"/>
      <c r="FO161" s="802"/>
      <c r="FP161" s="802"/>
      <c r="FQ161" s="857"/>
      <c r="FR161" s="857"/>
      <c r="FS161" s="857"/>
      <c r="FT161" s="857"/>
      <c r="FU161" s="857"/>
      <c r="FV161" s="857"/>
      <c r="FW161" s="857"/>
      <c r="FX161" s="802"/>
      <c r="FY161" s="802"/>
      <c r="FZ161" s="802"/>
      <c r="GA161" s="802"/>
      <c r="GB161" s="802"/>
      <c r="GC161" s="802"/>
      <c r="GD161" s="802"/>
      <c r="GE161" s="802"/>
      <c r="GF161" s="802"/>
      <c r="GG161" s="802"/>
      <c r="GH161" s="802"/>
      <c r="GI161" s="802"/>
      <c r="GJ161" s="70"/>
      <c r="GK161" s="70"/>
      <c r="GL161" s="70"/>
      <c r="GM161" s="36"/>
      <c r="GN161" s="781"/>
      <c r="GO161" s="781"/>
      <c r="GP161" s="781"/>
      <c r="GQ161" s="781"/>
      <c r="GR161" s="781"/>
      <c r="GS161" s="781"/>
      <c r="GT161" s="781"/>
      <c r="GU161" s="781"/>
      <c r="GV161" s="36"/>
      <c r="HR161" s="33"/>
      <c r="JD161" s="3"/>
      <c r="JE161" s="3"/>
      <c r="JF161" s="3"/>
      <c r="JG161" s="3"/>
      <c r="JH161" s="3"/>
      <c r="JI161" s="3"/>
      <c r="JJ161" s="3"/>
      <c r="JK161" s="3"/>
      <c r="JL161" s="3"/>
      <c r="JM161" s="3"/>
    </row>
    <row r="162" spans="1:273" ht="3" customHeight="1">
      <c r="A162" s="36"/>
      <c r="B162" s="781"/>
      <c r="C162" s="781"/>
      <c r="D162" s="781"/>
      <c r="E162" s="781"/>
      <c r="F162" s="781"/>
      <c r="G162" s="781"/>
      <c r="H162" s="781"/>
      <c r="I162" s="781"/>
      <c r="J162" s="46"/>
      <c r="K162" s="46"/>
      <c r="L162" s="46"/>
      <c r="M162" s="46"/>
      <c r="N162" s="46"/>
      <c r="O162" s="772"/>
      <c r="P162" s="772"/>
      <c r="Q162" s="772"/>
      <c r="R162" s="772"/>
      <c r="S162" s="772"/>
      <c r="T162" s="772"/>
      <c r="U162" s="772"/>
      <c r="V162" s="772"/>
      <c r="W162" s="772"/>
      <c r="X162" s="772"/>
      <c r="Y162" s="772"/>
      <c r="Z162" s="771"/>
      <c r="AA162" s="771"/>
      <c r="AB162" s="771"/>
      <c r="AC162" s="771"/>
      <c r="AD162" s="771"/>
      <c r="AE162" s="771"/>
      <c r="AF162" s="771"/>
      <c r="AG162" s="771"/>
      <c r="AH162" s="771"/>
      <c r="AI162" s="771"/>
      <c r="AJ162" s="771"/>
      <c r="AK162" s="771"/>
      <c r="AL162" s="771"/>
      <c r="AM162" s="773"/>
      <c r="AN162" s="773"/>
      <c r="AO162" s="773"/>
      <c r="AP162" s="773"/>
      <c r="AQ162" s="773"/>
      <c r="AR162" s="773"/>
      <c r="AS162" s="773"/>
      <c r="AT162" s="773"/>
      <c r="AU162" s="773"/>
      <c r="AV162" s="773"/>
      <c r="AW162" s="773"/>
      <c r="AX162" s="773"/>
      <c r="AY162" s="187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829"/>
      <c r="BK162" s="829"/>
      <c r="BL162" s="829"/>
      <c r="BM162" s="829"/>
      <c r="BN162" s="829"/>
      <c r="BO162" s="829"/>
      <c r="BP162" s="829"/>
      <c r="BQ162" s="829"/>
      <c r="BR162" s="829"/>
      <c r="BS162" s="829"/>
      <c r="BT162" s="829"/>
      <c r="BU162" s="36"/>
      <c r="BV162" s="795"/>
      <c r="BW162" s="795"/>
      <c r="BX162" s="795"/>
      <c r="BY162" s="795"/>
      <c r="BZ162" s="795"/>
      <c r="CA162" s="795"/>
      <c r="CB162" s="795"/>
      <c r="CC162" s="795"/>
      <c r="CD162" s="795"/>
      <c r="CE162" s="795"/>
      <c r="CF162" s="795"/>
      <c r="CG162" s="795"/>
      <c r="CH162" s="795"/>
      <c r="CI162" s="795"/>
      <c r="CJ162" s="36"/>
      <c r="CK162" s="812"/>
      <c r="CL162" s="812"/>
      <c r="CM162" s="812"/>
      <c r="CN162" s="812"/>
      <c r="CO162" s="812"/>
      <c r="CP162" s="812"/>
      <c r="CQ162" s="812"/>
      <c r="CR162" s="812"/>
      <c r="CS162" s="812"/>
      <c r="CT162" s="812"/>
      <c r="CU162" s="812"/>
      <c r="CV162" s="812"/>
      <c r="CW162" s="73"/>
      <c r="CX162" s="73"/>
      <c r="CY162" s="73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828"/>
      <c r="DM162" s="828"/>
      <c r="DN162" s="828"/>
      <c r="DO162" s="828"/>
      <c r="DP162" s="828"/>
      <c r="DQ162" s="828"/>
      <c r="DR162" s="828"/>
      <c r="DS162" s="828"/>
      <c r="DT162" s="828"/>
      <c r="DU162" s="828"/>
      <c r="DV162" s="779"/>
      <c r="DW162" s="779"/>
      <c r="DX162" s="779"/>
      <c r="DY162" s="779"/>
      <c r="DZ162" s="779"/>
      <c r="EA162" s="779"/>
      <c r="EB162" s="779"/>
      <c r="EC162" s="822"/>
      <c r="ED162" s="822"/>
      <c r="EE162" s="822"/>
      <c r="EF162" s="822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802"/>
      <c r="ES162" s="802"/>
      <c r="ET162" s="802"/>
      <c r="EU162" s="802"/>
      <c r="EV162" s="802"/>
      <c r="EW162" s="802"/>
      <c r="EX162" s="802"/>
      <c r="EY162" s="802"/>
      <c r="EZ162" s="802"/>
      <c r="FA162" s="802"/>
      <c r="FB162" s="802"/>
      <c r="FC162" s="802"/>
      <c r="FD162" s="802"/>
      <c r="FE162" s="802"/>
      <c r="FF162" s="802"/>
      <c r="FG162" s="802"/>
      <c r="FH162" s="802"/>
      <c r="FI162" s="802"/>
      <c r="FJ162" s="802"/>
      <c r="FK162" s="802"/>
      <c r="FL162" s="802"/>
      <c r="FM162" s="802"/>
      <c r="FN162" s="802"/>
      <c r="FO162" s="802"/>
      <c r="FP162" s="802"/>
      <c r="FQ162" s="857"/>
      <c r="FR162" s="857"/>
      <c r="FS162" s="857"/>
      <c r="FT162" s="857"/>
      <c r="FU162" s="857"/>
      <c r="FV162" s="857"/>
      <c r="FW162" s="857"/>
      <c r="FX162" s="802"/>
      <c r="FY162" s="802"/>
      <c r="FZ162" s="802"/>
      <c r="GA162" s="802"/>
      <c r="GB162" s="802"/>
      <c r="GC162" s="802"/>
      <c r="GD162" s="802"/>
      <c r="GE162" s="802"/>
      <c r="GF162" s="802"/>
      <c r="GG162" s="802"/>
      <c r="GH162" s="802"/>
      <c r="GI162" s="802"/>
      <c r="GJ162" s="70"/>
      <c r="GK162" s="70"/>
      <c r="GL162" s="70"/>
      <c r="GM162" s="36"/>
      <c r="GN162" s="781"/>
      <c r="GO162" s="781"/>
      <c r="GP162" s="781"/>
      <c r="GQ162" s="781"/>
      <c r="GR162" s="781"/>
      <c r="GS162" s="781"/>
      <c r="GT162" s="781"/>
      <c r="GU162" s="781"/>
      <c r="GV162" s="36"/>
      <c r="HR162" s="33"/>
      <c r="JD162" s="3"/>
      <c r="JE162" s="3"/>
      <c r="JF162" s="3"/>
      <c r="JG162" s="3"/>
      <c r="JH162" s="3"/>
      <c r="JI162" s="3"/>
      <c r="JJ162" s="3"/>
      <c r="JK162" s="3"/>
      <c r="JL162" s="3"/>
      <c r="JM162" s="3"/>
    </row>
    <row r="163" spans="1:273" ht="3" customHeight="1">
      <c r="A163" s="36"/>
      <c r="B163" s="781"/>
      <c r="C163" s="781"/>
      <c r="D163" s="781"/>
      <c r="E163" s="781"/>
      <c r="F163" s="781"/>
      <c r="G163" s="781"/>
      <c r="H163" s="781"/>
      <c r="I163" s="781"/>
      <c r="J163" s="46"/>
      <c r="K163" s="46"/>
      <c r="L163" s="46"/>
      <c r="M163" s="46"/>
      <c r="N163" s="46"/>
      <c r="O163" s="75"/>
      <c r="P163" s="75"/>
      <c r="Q163" s="75"/>
      <c r="R163" s="75"/>
      <c r="S163" s="75"/>
      <c r="T163" s="75"/>
      <c r="U163" s="75"/>
      <c r="V163" s="538"/>
      <c r="W163" s="538"/>
      <c r="X163" s="538"/>
      <c r="Y163" s="538"/>
      <c r="Z163" s="538"/>
      <c r="AA163" s="538"/>
      <c r="AB163" s="538"/>
      <c r="AC163" s="538"/>
      <c r="AD163" s="538"/>
      <c r="AE163" s="538"/>
      <c r="AF163" s="538"/>
      <c r="AG163" s="538"/>
      <c r="AH163" s="538"/>
      <c r="AI163" s="538"/>
      <c r="AJ163" s="538"/>
      <c r="AK163" s="538"/>
      <c r="AL163" s="539"/>
      <c r="AM163" s="539"/>
      <c r="AN163" s="539"/>
      <c r="AO163" s="539"/>
      <c r="AP163" s="539"/>
      <c r="AQ163" s="539"/>
      <c r="AR163" s="539"/>
      <c r="AS163" s="539"/>
      <c r="AT163" s="538"/>
      <c r="AU163" s="538"/>
      <c r="AV163" s="538"/>
      <c r="AW163" s="73"/>
      <c r="AX163" s="187"/>
      <c r="AY163" s="187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829" t="s">
        <v>1563</v>
      </c>
      <c r="BK163" s="829"/>
      <c r="BL163" s="829"/>
      <c r="BM163" s="829"/>
      <c r="BN163" s="829"/>
      <c r="BO163" s="829"/>
      <c r="BP163" s="829"/>
      <c r="BQ163" s="829"/>
      <c r="BR163" s="829"/>
      <c r="BS163" s="829"/>
      <c r="BT163" s="829"/>
      <c r="BU163" s="36"/>
      <c r="BV163" s="795"/>
      <c r="BW163" s="795"/>
      <c r="BX163" s="795"/>
      <c r="BY163" s="795"/>
      <c r="BZ163" s="795"/>
      <c r="CA163" s="795"/>
      <c r="CB163" s="795"/>
      <c r="CC163" s="795"/>
      <c r="CD163" s="795"/>
      <c r="CE163" s="795"/>
      <c r="CF163" s="795"/>
      <c r="CG163" s="795"/>
      <c r="CH163" s="795"/>
      <c r="CI163" s="795"/>
      <c r="CJ163" s="36"/>
      <c r="CK163" s="812"/>
      <c r="CL163" s="812"/>
      <c r="CM163" s="812"/>
      <c r="CN163" s="812"/>
      <c r="CO163" s="812"/>
      <c r="CP163" s="812"/>
      <c r="CQ163" s="812"/>
      <c r="CR163" s="812"/>
      <c r="CS163" s="812"/>
      <c r="CT163" s="812"/>
      <c r="CU163" s="812"/>
      <c r="CV163" s="812"/>
      <c r="CW163" s="73"/>
      <c r="CX163" s="73"/>
      <c r="CY163" s="73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802"/>
      <c r="ES163" s="802"/>
      <c r="ET163" s="802"/>
      <c r="EU163" s="802"/>
      <c r="EV163" s="802"/>
      <c r="EW163" s="802"/>
      <c r="EX163" s="802"/>
      <c r="EY163" s="802"/>
      <c r="EZ163" s="802"/>
      <c r="FA163" s="802"/>
      <c r="FB163" s="802"/>
      <c r="FC163" s="802"/>
      <c r="FD163" s="802"/>
      <c r="FE163" s="802"/>
      <c r="FF163" s="802"/>
      <c r="FG163" s="802"/>
      <c r="FH163" s="802"/>
      <c r="FI163" s="802"/>
      <c r="FJ163" s="802"/>
      <c r="FK163" s="802"/>
      <c r="FL163" s="802"/>
      <c r="FM163" s="802"/>
      <c r="FN163" s="802"/>
      <c r="FO163" s="802"/>
      <c r="FP163" s="802"/>
      <c r="FQ163" s="857"/>
      <c r="FR163" s="857"/>
      <c r="FS163" s="857"/>
      <c r="FT163" s="857"/>
      <c r="FU163" s="857"/>
      <c r="FV163" s="857"/>
      <c r="FW163" s="857"/>
      <c r="FX163" s="802"/>
      <c r="FY163" s="802"/>
      <c r="FZ163" s="802"/>
      <c r="GA163" s="802"/>
      <c r="GB163" s="802"/>
      <c r="GC163" s="802"/>
      <c r="GD163" s="802"/>
      <c r="GE163" s="802"/>
      <c r="GF163" s="802"/>
      <c r="GG163" s="802"/>
      <c r="GH163" s="802"/>
      <c r="GI163" s="802"/>
      <c r="GJ163" s="70"/>
      <c r="GK163" s="70"/>
      <c r="GL163" s="70"/>
      <c r="GM163" s="36"/>
      <c r="GN163" s="781"/>
      <c r="GO163" s="781"/>
      <c r="GP163" s="781"/>
      <c r="GQ163" s="781"/>
      <c r="GR163" s="781"/>
      <c r="GS163" s="781"/>
      <c r="GT163" s="781"/>
      <c r="GU163" s="781"/>
      <c r="GV163" s="36"/>
      <c r="HR163" s="33"/>
      <c r="JD163" s="3"/>
      <c r="JE163" s="3"/>
      <c r="JF163" s="3"/>
      <c r="JG163" s="3"/>
      <c r="JH163" s="3"/>
      <c r="JI163" s="3"/>
      <c r="JJ163" s="3"/>
      <c r="JK163" s="3"/>
      <c r="JL163" s="3"/>
      <c r="JM163" s="3"/>
    </row>
    <row r="164" spans="1:273" ht="3" customHeight="1">
      <c r="A164" s="36"/>
      <c r="B164" s="781"/>
      <c r="C164" s="781"/>
      <c r="D164" s="781"/>
      <c r="E164" s="781"/>
      <c r="F164" s="781"/>
      <c r="G164" s="781"/>
      <c r="H164" s="781"/>
      <c r="I164" s="781"/>
      <c r="J164" s="46"/>
      <c r="K164" s="46"/>
      <c r="L164" s="46"/>
      <c r="M164" s="46"/>
      <c r="N164" s="46"/>
      <c r="O164" s="75"/>
      <c r="P164" s="75"/>
      <c r="Q164" s="75"/>
      <c r="R164" s="75"/>
      <c r="S164" s="75"/>
      <c r="T164" s="75"/>
      <c r="U164" s="75"/>
      <c r="V164" s="538"/>
      <c r="W164" s="538"/>
      <c r="X164" s="538"/>
      <c r="Y164" s="538"/>
      <c r="Z164" s="538"/>
      <c r="AA164" s="538"/>
      <c r="AB164" s="538"/>
      <c r="AC164" s="538"/>
      <c r="AD164" s="538"/>
      <c r="AE164" s="538"/>
      <c r="AF164" s="538"/>
      <c r="AG164" s="538"/>
      <c r="AH164" s="538"/>
      <c r="AI164" s="538"/>
      <c r="AJ164" s="538"/>
      <c r="AK164" s="538"/>
      <c r="AL164" s="539"/>
      <c r="AM164" s="539"/>
      <c r="AN164" s="539"/>
      <c r="AO164" s="539"/>
      <c r="AP164" s="539"/>
      <c r="AQ164" s="539"/>
      <c r="AR164" s="539"/>
      <c r="AS164" s="539"/>
      <c r="AT164" s="538"/>
      <c r="AU164" s="538"/>
      <c r="AV164" s="538"/>
      <c r="AW164" s="73"/>
      <c r="AX164" s="187"/>
      <c r="AY164" s="187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829"/>
      <c r="BK164" s="829"/>
      <c r="BL164" s="829"/>
      <c r="BM164" s="829"/>
      <c r="BN164" s="829"/>
      <c r="BO164" s="829"/>
      <c r="BP164" s="829"/>
      <c r="BQ164" s="829"/>
      <c r="BR164" s="829"/>
      <c r="BS164" s="829"/>
      <c r="BT164" s="829"/>
      <c r="BU164" s="36"/>
      <c r="BV164" s="795"/>
      <c r="BW164" s="795"/>
      <c r="BX164" s="795"/>
      <c r="BY164" s="795"/>
      <c r="BZ164" s="795"/>
      <c r="CA164" s="795"/>
      <c r="CB164" s="795"/>
      <c r="CC164" s="795"/>
      <c r="CD164" s="795"/>
      <c r="CE164" s="795"/>
      <c r="CF164" s="795"/>
      <c r="CG164" s="795"/>
      <c r="CH164" s="795"/>
      <c r="CI164" s="795"/>
      <c r="CJ164" s="36"/>
      <c r="CK164" s="812"/>
      <c r="CL164" s="812"/>
      <c r="CM164" s="812"/>
      <c r="CN164" s="812"/>
      <c r="CO164" s="812"/>
      <c r="CP164" s="812"/>
      <c r="CQ164" s="812"/>
      <c r="CR164" s="812"/>
      <c r="CS164" s="812"/>
      <c r="CT164" s="812"/>
      <c r="CU164" s="812"/>
      <c r="CV164" s="812"/>
      <c r="CW164" s="73"/>
      <c r="CX164" s="73"/>
      <c r="CY164" s="73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802" t="s">
        <v>62</v>
      </c>
      <c r="ES164" s="802"/>
      <c r="ET164" s="802"/>
      <c r="EU164" s="802"/>
      <c r="EV164" s="802"/>
      <c r="EW164" s="802"/>
      <c r="EX164" s="802"/>
      <c r="EY164" s="802"/>
      <c r="EZ164" s="802"/>
      <c r="FA164" s="802"/>
      <c r="FB164" s="802"/>
      <c r="FC164" s="802"/>
      <c r="FD164" s="802"/>
      <c r="FE164" s="802" t="s">
        <v>1600</v>
      </c>
      <c r="FF164" s="802"/>
      <c r="FG164" s="802"/>
      <c r="FH164" s="802"/>
      <c r="FI164" s="802"/>
      <c r="FJ164" s="802"/>
      <c r="FK164" s="802"/>
      <c r="FL164" s="802"/>
      <c r="FM164" s="802"/>
      <c r="FN164" s="802"/>
      <c r="FO164" s="802"/>
      <c r="FP164" s="802"/>
      <c r="FQ164" s="857" t="s">
        <v>1604</v>
      </c>
      <c r="FR164" s="857"/>
      <c r="FS164" s="857"/>
      <c r="FT164" s="857"/>
      <c r="FU164" s="857"/>
      <c r="FV164" s="857"/>
      <c r="FW164" s="857"/>
      <c r="FX164" s="802" t="s">
        <v>1603</v>
      </c>
      <c r="FY164" s="802"/>
      <c r="FZ164" s="802"/>
      <c r="GA164" s="802"/>
      <c r="GB164" s="802"/>
      <c r="GC164" s="802"/>
      <c r="GD164" s="802"/>
      <c r="GE164" s="802"/>
      <c r="GF164" s="802"/>
      <c r="GG164" s="802"/>
      <c r="GH164" s="802"/>
      <c r="GI164" s="802"/>
      <c r="GJ164" s="70"/>
      <c r="GK164" s="70"/>
      <c r="GL164" s="70"/>
      <c r="GM164" s="36"/>
      <c r="GN164" s="781"/>
      <c r="GO164" s="781"/>
      <c r="GP164" s="781"/>
      <c r="GQ164" s="781"/>
      <c r="GR164" s="781"/>
      <c r="GS164" s="781"/>
      <c r="GT164" s="781"/>
      <c r="GU164" s="781"/>
      <c r="GV164" s="36"/>
      <c r="HR164" s="33"/>
      <c r="JD164" s="3"/>
      <c r="JE164" s="3"/>
      <c r="JF164" s="3"/>
      <c r="JG164" s="3"/>
      <c r="JH164" s="3"/>
      <c r="JI164" s="3"/>
      <c r="JJ164" s="3"/>
      <c r="JK164" s="3"/>
      <c r="JL164" s="3"/>
      <c r="JM164" s="3"/>
    </row>
    <row r="165" spans="1:273" ht="3" customHeight="1">
      <c r="A165" s="36"/>
      <c r="B165" s="781"/>
      <c r="C165" s="781"/>
      <c r="D165" s="781"/>
      <c r="E165" s="781"/>
      <c r="F165" s="781"/>
      <c r="G165" s="781"/>
      <c r="H165" s="781"/>
      <c r="I165" s="781"/>
      <c r="J165" s="46"/>
      <c r="K165" s="46"/>
      <c r="L165" s="46"/>
      <c r="M165" s="46"/>
      <c r="N165" s="46"/>
      <c r="O165" s="186"/>
      <c r="P165" s="186"/>
      <c r="Q165" s="4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8"/>
      <c r="AG165" s="188"/>
      <c r="AH165" s="188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187"/>
      <c r="AU165" s="187"/>
      <c r="AV165" s="188"/>
      <c r="AW165" s="188"/>
      <c r="AX165" s="188"/>
      <c r="AY165" s="188"/>
      <c r="AZ165" s="57"/>
      <c r="BA165" s="57"/>
      <c r="BB165" s="57"/>
      <c r="BC165" s="57"/>
      <c r="BD165" s="57"/>
      <c r="BE165" s="36"/>
      <c r="BF165" s="36"/>
      <c r="BG165" s="36"/>
      <c r="BH165" s="36"/>
      <c r="BI165" s="36"/>
      <c r="BJ165" s="829"/>
      <c r="BK165" s="829"/>
      <c r="BL165" s="829"/>
      <c r="BM165" s="829"/>
      <c r="BN165" s="829"/>
      <c r="BO165" s="829"/>
      <c r="BP165" s="829"/>
      <c r="BQ165" s="829"/>
      <c r="BR165" s="829"/>
      <c r="BS165" s="829"/>
      <c r="BT165" s="829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802"/>
      <c r="ES165" s="802"/>
      <c r="ET165" s="802"/>
      <c r="EU165" s="802"/>
      <c r="EV165" s="802"/>
      <c r="EW165" s="802"/>
      <c r="EX165" s="802"/>
      <c r="EY165" s="802"/>
      <c r="EZ165" s="802"/>
      <c r="FA165" s="802"/>
      <c r="FB165" s="802"/>
      <c r="FC165" s="802"/>
      <c r="FD165" s="802"/>
      <c r="FE165" s="802"/>
      <c r="FF165" s="802"/>
      <c r="FG165" s="802"/>
      <c r="FH165" s="802"/>
      <c r="FI165" s="802"/>
      <c r="FJ165" s="802"/>
      <c r="FK165" s="802"/>
      <c r="FL165" s="802"/>
      <c r="FM165" s="802"/>
      <c r="FN165" s="802"/>
      <c r="FO165" s="802"/>
      <c r="FP165" s="802"/>
      <c r="FQ165" s="857"/>
      <c r="FR165" s="857"/>
      <c r="FS165" s="857"/>
      <c r="FT165" s="857"/>
      <c r="FU165" s="857"/>
      <c r="FV165" s="857"/>
      <c r="FW165" s="857"/>
      <c r="FX165" s="802"/>
      <c r="FY165" s="802"/>
      <c r="FZ165" s="802"/>
      <c r="GA165" s="802"/>
      <c r="GB165" s="802"/>
      <c r="GC165" s="802"/>
      <c r="GD165" s="802"/>
      <c r="GE165" s="802"/>
      <c r="GF165" s="802"/>
      <c r="GG165" s="802"/>
      <c r="GH165" s="802"/>
      <c r="GI165" s="802"/>
      <c r="GJ165" s="70"/>
      <c r="GK165" s="70"/>
      <c r="GL165" s="70"/>
      <c r="GM165" s="36"/>
      <c r="GN165" s="781"/>
      <c r="GO165" s="781"/>
      <c r="GP165" s="781"/>
      <c r="GQ165" s="781"/>
      <c r="GR165" s="781"/>
      <c r="GS165" s="781"/>
      <c r="GT165" s="781"/>
      <c r="GU165" s="781"/>
      <c r="GV165" s="36"/>
      <c r="HR165" s="33"/>
      <c r="JD165" s="3"/>
      <c r="JE165" s="3"/>
      <c r="JF165" s="3"/>
      <c r="JG165" s="3"/>
      <c r="JH165" s="3"/>
      <c r="JI165" s="3"/>
      <c r="JJ165" s="3"/>
      <c r="JK165" s="3"/>
      <c r="JL165" s="3"/>
      <c r="JM165" s="3"/>
    </row>
    <row r="166" spans="1:273" ht="3" customHeight="1">
      <c r="A166" s="36"/>
      <c r="B166" s="781"/>
      <c r="C166" s="781"/>
      <c r="D166" s="781"/>
      <c r="E166" s="781"/>
      <c r="F166" s="781"/>
      <c r="G166" s="781"/>
      <c r="H166" s="781"/>
      <c r="I166" s="781"/>
      <c r="J166" s="46"/>
      <c r="K166" s="46"/>
      <c r="L166" s="46"/>
      <c r="M166" s="46"/>
      <c r="N166" s="46"/>
      <c r="O166" s="46"/>
      <c r="P166" s="46"/>
      <c r="Q166" s="47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802"/>
      <c r="ES166" s="802"/>
      <c r="ET166" s="802"/>
      <c r="EU166" s="802"/>
      <c r="EV166" s="802"/>
      <c r="EW166" s="802"/>
      <c r="EX166" s="802"/>
      <c r="EY166" s="802"/>
      <c r="EZ166" s="802"/>
      <c r="FA166" s="802"/>
      <c r="FB166" s="802"/>
      <c r="FC166" s="802"/>
      <c r="FD166" s="802"/>
      <c r="FE166" s="802"/>
      <c r="FF166" s="802"/>
      <c r="FG166" s="802"/>
      <c r="FH166" s="802"/>
      <c r="FI166" s="802"/>
      <c r="FJ166" s="802"/>
      <c r="FK166" s="802"/>
      <c r="FL166" s="802"/>
      <c r="FM166" s="802"/>
      <c r="FN166" s="802"/>
      <c r="FO166" s="802"/>
      <c r="FP166" s="802"/>
      <c r="FQ166" s="857"/>
      <c r="FR166" s="857"/>
      <c r="FS166" s="857"/>
      <c r="FT166" s="857"/>
      <c r="FU166" s="857"/>
      <c r="FV166" s="857"/>
      <c r="FW166" s="857"/>
      <c r="FX166" s="802"/>
      <c r="FY166" s="802"/>
      <c r="FZ166" s="802"/>
      <c r="GA166" s="802"/>
      <c r="GB166" s="802"/>
      <c r="GC166" s="802"/>
      <c r="GD166" s="802"/>
      <c r="GE166" s="802"/>
      <c r="GF166" s="802"/>
      <c r="GG166" s="802"/>
      <c r="GH166" s="802"/>
      <c r="GI166" s="802"/>
      <c r="GJ166" s="70"/>
      <c r="GK166" s="70"/>
      <c r="GL166" s="70"/>
      <c r="GM166" s="36"/>
      <c r="GN166" s="781"/>
      <c r="GO166" s="781"/>
      <c r="GP166" s="781"/>
      <c r="GQ166" s="781"/>
      <c r="GR166" s="781"/>
      <c r="GS166" s="781"/>
      <c r="GT166" s="781"/>
      <c r="GU166" s="781"/>
      <c r="GV166" s="36"/>
      <c r="HR166" s="33"/>
      <c r="JD166" s="3"/>
      <c r="JE166" s="3"/>
      <c r="JF166" s="3"/>
      <c r="JG166" s="3"/>
      <c r="JH166" s="3"/>
      <c r="JI166" s="3"/>
      <c r="JJ166" s="3"/>
      <c r="JK166" s="3"/>
      <c r="JL166" s="3"/>
      <c r="JM166" s="3"/>
    </row>
    <row r="167" spans="1:273" ht="3" customHeight="1">
      <c r="A167" s="36"/>
      <c r="B167" s="781"/>
      <c r="C167" s="781"/>
      <c r="D167" s="781"/>
      <c r="E167" s="781"/>
      <c r="F167" s="781"/>
      <c r="G167" s="781"/>
      <c r="H167" s="781"/>
      <c r="I167" s="781"/>
      <c r="J167" s="46"/>
      <c r="K167" s="46"/>
      <c r="L167" s="46"/>
      <c r="M167" s="46"/>
      <c r="N167" s="46"/>
      <c r="O167" s="800" t="str">
        <f>IF(ワークシート!F26,"治","")</f>
        <v/>
      </c>
      <c r="P167" s="800"/>
      <c r="Q167" s="800"/>
      <c r="R167" s="800"/>
      <c r="S167" s="800"/>
      <c r="T167" s="800"/>
      <c r="U167" s="49"/>
      <c r="V167" s="36"/>
      <c r="W167" s="819" t="s">
        <v>60</v>
      </c>
      <c r="X167" s="819"/>
      <c r="Y167" s="819"/>
      <c r="Z167" s="819"/>
      <c r="AA167" s="819"/>
      <c r="AB167" s="819"/>
      <c r="AC167" s="819"/>
      <c r="AD167" s="819"/>
      <c r="AE167" s="819"/>
      <c r="AF167" s="819"/>
      <c r="AG167" s="819"/>
      <c r="AH167" s="819"/>
      <c r="AI167" s="819"/>
      <c r="AJ167" s="819"/>
      <c r="AK167" s="819"/>
      <c r="AL167" s="819"/>
      <c r="AM167" s="819"/>
      <c r="AN167" s="819"/>
      <c r="AO167" s="819"/>
      <c r="AP167" s="819"/>
      <c r="AQ167" s="819"/>
      <c r="AR167" s="819"/>
      <c r="AS167" s="819"/>
      <c r="AT167" s="819"/>
      <c r="AU167" s="819"/>
      <c r="AV167" s="819"/>
      <c r="AW167" s="819"/>
      <c r="AX167" s="819"/>
      <c r="AY167" s="64"/>
      <c r="AZ167" s="64"/>
      <c r="BA167" s="64"/>
      <c r="BB167" s="64"/>
      <c r="BC167" s="64"/>
      <c r="BD167" s="64"/>
      <c r="BE167" s="64"/>
      <c r="BF167" s="64"/>
      <c r="BG167" s="64"/>
      <c r="BH167" s="36"/>
      <c r="BI167" s="36"/>
      <c r="BJ167" s="805" t="s">
        <v>63</v>
      </c>
      <c r="BK167" s="805"/>
      <c r="BL167" s="805"/>
      <c r="BM167" s="805"/>
      <c r="BN167" s="805"/>
      <c r="BO167" s="805"/>
      <c r="BP167" s="805"/>
      <c r="BQ167" s="805"/>
      <c r="BR167" s="805"/>
      <c r="BS167" s="805"/>
      <c r="BT167" s="805"/>
      <c r="BU167" s="57"/>
      <c r="BV167" s="771">
        <f>②結果判定表!J26</f>
        <v>0</v>
      </c>
      <c r="BW167" s="771"/>
      <c r="BX167" s="771"/>
      <c r="BY167" s="771"/>
      <c r="BZ167" s="771"/>
      <c r="CA167" s="771"/>
      <c r="CB167" s="771"/>
      <c r="CC167" s="771"/>
      <c r="CD167" s="771"/>
      <c r="CE167" s="771"/>
      <c r="CF167" s="771"/>
      <c r="CG167" s="771"/>
      <c r="CH167" s="771"/>
      <c r="CI167" s="771"/>
      <c r="CJ167" s="81"/>
      <c r="CK167" s="774" t="s">
        <v>1573</v>
      </c>
      <c r="CL167" s="774"/>
      <c r="CM167" s="774"/>
      <c r="CN167" s="774"/>
      <c r="CO167" s="774"/>
      <c r="CP167" s="774"/>
      <c r="CQ167" s="774"/>
      <c r="CR167" s="774"/>
      <c r="CS167" s="774"/>
      <c r="CT167" s="774"/>
      <c r="CU167" s="774"/>
      <c r="CV167" s="774"/>
      <c r="CW167" s="66"/>
      <c r="CX167" s="66"/>
      <c r="CY167" s="66"/>
      <c r="CZ167" s="66"/>
      <c r="DA167" s="66"/>
      <c r="DB167" s="36"/>
      <c r="DC167" s="36"/>
      <c r="DD167" s="36"/>
      <c r="DE167" s="36"/>
      <c r="DF167" s="36"/>
      <c r="DG167" s="801" t="s">
        <v>61</v>
      </c>
      <c r="DH167" s="801"/>
      <c r="DI167" s="801"/>
      <c r="DJ167" s="801"/>
      <c r="DK167" s="801"/>
      <c r="DL167" s="801"/>
      <c r="DM167" s="801"/>
      <c r="DN167" s="801"/>
      <c r="DO167" s="801"/>
      <c r="DP167" s="778" t="str">
        <f>IF(ワークシート!F52,"有","")</f>
        <v/>
      </c>
      <c r="DQ167" s="778"/>
      <c r="DR167" s="778"/>
      <c r="DS167" s="778"/>
      <c r="DT167" s="778"/>
      <c r="DU167" s="778"/>
      <c r="DV167" s="778"/>
      <c r="DW167" s="778"/>
      <c r="DX167" s="778"/>
      <c r="DY167" s="778"/>
      <c r="DZ167" s="778"/>
      <c r="EA167" s="778"/>
      <c r="EB167" s="778"/>
      <c r="EC167" s="778"/>
      <c r="ED167" s="778"/>
      <c r="EE167" s="778"/>
      <c r="EF167" s="778"/>
      <c r="EG167" s="778"/>
      <c r="EH167" s="805" t="s">
        <v>53</v>
      </c>
      <c r="EI167" s="805"/>
      <c r="EJ167" s="805"/>
      <c r="EK167" s="805"/>
      <c r="EL167" s="36"/>
      <c r="EM167" s="36"/>
      <c r="EN167" s="36"/>
      <c r="EO167" s="36"/>
      <c r="EP167" s="61"/>
      <c r="EQ167" s="91"/>
      <c r="ER167" s="802"/>
      <c r="ES167" s="802"/>
      <c r="ET167" s="802"/>
      <c r="EU167" s="802"/>
      <c r="EV167" s="802"/>
      <c r="EW167" s="802"/>
      <c r="EX167" s="802"/>
      <c r="EY167" s="802"/>
      <c r="EZ167" s="802"/>
      <c r="FA167" s="802"/>
      <c r="FB167" s="802"/>
      <c r="FC167" s="802"/>
      <c r="FD167" s="802"/>
      <c r="FE167" s="802"/>
      <c r="FF167" s="802"/>
      <c r="FG167" s="802"/>
      <c r="FH167" s="802"/>
      <c r="FI167" s="802"/>
      <c r="FJ167" s="802"/>
      <c r="FK167" s="802"/>
      <c r="FL167" s="802"/>
      <c r="FM167" s="802"/>
      <c r="FN167" s="802"/>
      <c r="FO167" s="802"/>
      <c r="FP167" s="802"/>
      <c r="FQ167" s="857"/>
      <c r="FR167" s="857"/>
      <c r="FS167" s="857"/>
      <c r="FT167" s="857"/>
      <c r="FU167" s="857"/>
      <c r="FV167" s="857"/>
      <c r="FW167" s="857"/>
      <c r="FX167" s="802"/>
      <c r="FY167" s="802"/>
      <c r="FZ167" s="802"/>
      <c r="GA167" s="802"/>
      <c r="GB167" s="802"/>
      <c r="GC167" s="802"/>
      <c r="GD167" s="802"/>
      <c r="GE167" s="802"/>
      <c r="GF167" s="802"/>
      <c r="GG167" s="802"/>
      <c r="GH167" s="802"/>
      <c r="GI167" s="802"/>
      <c r="GJ167" s="70"/>
      <c r="GK167" s="70"/>
      <c r="GL167" s="70"/>
      <c r="GM167" s="36"/>
      <c r="GN167" s="781"/>
      <c r="GO167" s="781"/>
      <c r="GP167" s="781"/>
      <c r="GQ167" s="781"/>
      <c r="GR167" s="781"/>
      <c r="GS167" s="781"/>
      <c r="GT167" s="781"/>
      <c r="GU167" s="781"/>
      <c r="GV167" s="36"/>
      <c r="HR167" s="33"/>
      <c r="JD167" s="3"/>
      <c r="JE167" s="3"/>
      <c r="JF167" s="3"/>
      <c r="JG167" s="3"/>
      <c r="JH167" s="3"/>
      <c r="JI167" s="3"/>
      <c r="JJ167" s="3"/>
      <c r="JK167" s="3"/>
      <c r="JL167" s="3"/>
      <c r="JM167" s="3"/>
    </row>
    <row r="168" spans="1:273" ht="3" customHeight="1">
      <c r="A168" s="36"/>
      <c r="B168" s="781"/>
      <c r="C168" s="781"/>
      <c r="D168" s="781"/>
      <c r="E168" s="781"/>
      <c r="F168" s="781"/>
      <c r="G168" s="781"/>
      <c r="H168" s="781"/>
      <c r="I168" s="781"/>
      <c r="J168" s="46"/>
      <c r="K168" s="46"/>
      <c r="L168" s="46"/>
      <c r="M168" s="46"/>
      <c r="N168" s="46"/>
      <c r="O168" s="800"/>
      <c r="P168" s="800"/>
      <c r="Q168" s="800"/>
      <c r="R168" s="800"/>
      <c r="S168" s="800"/>
      <c r="T168" s="800"/>
      <c r="U168" s="49"/>
      <c r="V168" s="36"/>
      <c r="W168" s="819"/>
      <c r="X168" s="819"/>
      <c r="Y168" s="819"/>
      <c r="Z168" s="819"/>
      <c r="AA168" s="819"/>
      <c r="AB168" s="819"/>
      <c r="AC168" s="819"/>
      <c r="AD168" s="819"/>
      <c r="AE168" s="819"/>
      <c r="AF168" s="819"/>
      <c r="AG168" s="819"/>
      <c r="AH168" s="819"/>
      <c r="AI168" s="819"/>
      <c r="AJ168" s="819"/>
      <c r="AK168" s="819"/>
      <c r="AL168" s="819"/>
      <c r="AM168" s="819"/>
      <c r="AN168" s="819"/>
      <c r="AO168" s="819"/>
      <c r="AP168" s="819"/>
      <c r="AQ168" s="819"/>
      <c r="AR168" s="819"/>
      <c r="AS168" s="819"/>
      <c r="AT168" s="819"/>
      <c r="AU168" s="819"/>
      <c r="AV168" s="819"/>
      <c r="AW168" s="819"/>
      <c r="AX168" s="819"/>
      <c r="AY168" s="64"/>
      <c r="AZ168" s="64"/>
      <c r="BA168" s="64"/>
      <c r="BB168" s="64"/>
      <c r="BC168" s="64"/>
      <c r="BD168" s="64"/>
      <c r="BE168" s="64"/>
      <c r="BF168" s="64"/>
      <c r="BG168" s="64"/>
      <c r="BH168" s="36"/>
      <c r="BI168" s="36"/>
      <c r="BJ168" s="805"/>
      <c r="BK168" s="805"/>
      <c r="BL168" s="805"/>
      <c r="BM168" s="805"/>
      <c r="BN168" s="805"/>
      <c r="BO168" s="805"/>
      <c r="BP168" s="805"/>
      <c r="BQ168" s="805"/>
      <c r="BR168" s="805"/>
      <c r="BS168" s="805"/>
      <c r="BT168" s="805"/>
      <c r="BU168" s="57"/>
      <c r="BV168" s="771"/>
      <c r="BW168" s="771"/>
      <c r="BX168" s="771"/>
      <c r="BY168" s="771"/>
      <c r="BZ168" s="771"/>
      <c r="CA168" s="771"/>
      <c r="CB168" s="771"/>
      <c r="CC168" s="771"/>
      <c r="CD168" s="771"/>
      <c r="CE168" s="771"/>
      <c r="CF168" s="771"/>
      <c r="CG168" s="771"/>
      <c r="CH168" s="771"/>
      <c r="CI168" s="771"/>
      <c r="CJ168" s="81"/>
      <c r="CK168" s="774"/>
      <c r="CL168" s="774"/>
      <c r="CM168" s="774"/>
      <c r="CN168" s="774"/>
      <c r="CO168" s="774"/>
      <c r="CP168" s="774"/>
      <c r="CQ168" s="774"/>
      <c r="CR168" s="774"/>
      <c r="CS168" s="774"/>
      <c r="CT168" s="774"/>
      <c r="CU168" s="774"/>
      <c r="CV168" s="774"/>
      <c r="CW168" s="66"/>
      <c r="CX168" s="66"/>
      <c r="CY168" s="66"/>
      <c r="CZ168" s="66"/>
      <c r="DA168" s="66"/>
      <c r="DB168" s="36"/>
      <c r="DC168" s="36"/>
      <c r="DD168" s="36"/>
      <c r="DE168" s="36"/>
      <c r="DF168" s="36"/>
      <c r="DG168" s="801"/>
      <c r="DH168" s="801"/>
      <c r="DI168" s="801"/>
      <c r="DJ168" s="801"/>
      <c r="DK168" s="801"/>
      <c r="DL168" s="801"/>
      <c r="DM168" s="801"/>
      <c r="DN168" s="801"/>
      <c r="DO168" s="801"/>
      <c r="DP168" s="778"/>
      <c r="DQ168" s="778"/>
      <c r="DR168" s="778"/>
      <c r="DS168" s="778"/>
      <c r="DT168" s="778"/>
      <c r="DU168" s="778"/>
      <c r="DV168" s="778"/>
      <c r="DW168" s="778"/>
      <c r="DX168" s="778"/>
      <c r="DY168" s="778"/>
      <c r="DZ168" s="778"/>
      <c r="EA168" s="778"/>
      <c r="EB168" s="778"/>
      <c r="EC168" s="778"/>
      <c r="ED168" s="778"/>
      <c r="EE168" s="778"/>
      <c r="EF168" s="778"/>
      <c r="EG168" s="778"/>
      <c r="EH168" s="805"/>
      <c r="EI168" s="805"/>
      <c r="EJ168" s="805"/>
      <c r="EK168" s="805"/>
      <c r="EL168" s="36"/>
      <c r="EM168" s="36"/>
      <c r="EN168" s="36"/>
      <c r="EO168" s="36"/>
      <c r="EP168" s="61"/>
      <c r="EQ168" s="91"/>
      <c r="ER168" s="802" t="s">
        <v>4476</v>
      </c>
      <c r="ES168" s="802"/>
      <c r="ET168" s="802"/>
      <c r="EU168" s="802"/>
      <c r="EV168" s="802"/>
      <c r="EW168" s="802"/>
      <c r="EX168" s="802"/>
      <c r="EY168" s="802"/>
      <c r="EZ168" s="802"/>
      <c r="FA168" s="802"/>
      <c r="FB168" s="802"/>
      <c r="FC168" s="802"/>
      <c r="FD168" s="802"/>
      <c r="FE168" s="802" t="s">
        <v>1601</v>
      </c>
      <c r="FF168" s="802"/>
      <c r="FG168" s="802"/>
      <c r="FH168" s="802"/>
      <c r="FI168" s="802"/>
      <c r="FJ168" s="802"/>
      <c r="FK168" s="802"/>
      <c r="FL168" s="802"/>
      <c r="FM168" s="802"/>
      <c r="FN168" s="802"/>
      <c r="FO168" s="802"/>
      <c r="FP168" s="802"/>
      <c r="FQ168" s="857" t="s">
        <v>1604</v>
      </c>
      <c r="FR168" s="857"/>
      <c r="FS168" s="857"/>
      <c r="FT168" s="857"/>
      <c r="FU168" s="857"/>
      <c r="FV168" s="857"/>
      <c r="FW168" s="857"/>
      <c r="FX168" s="802" t="s">
        <v>4478</v>
      </c>
      <c r="FY168" s="802"/>
      <c r="FZ168" s="802"/>
      <c r="GA168" s="802"/>
      <c r="GB168" s="802"/>
      <c r="GC168" s="802"/>
      <c r="GD168" s="802"/>
      <c r="GE168" s="802"/>
      <c r="GF168" s="802"/>
      <c r="GG168" s="802"/>
      <c r="GH168" s="802"/>
      <c r="GI168" s="802"/>
      <c r="GJ168" s="70"/>
      <c r="GK168" s="70"/>
      <c r="GL168" s="70"/>
      <c r="GM168" s="36"/>
      <c r="GN168" s="781"/>
      <c r="GO168" s="781"/>
      <c r="GP168" s="781"/>
      <c r="GQ168" s="781"/>
      <c r="GR168" s="781"/>
      <c r="GS168" s="781"/>
      <c r="GT168" s="781"/>
      <c r="GU168" s="781"/>
      <c r="GV168" s="36"/>
      <c r="HR168" s="33"/>
      <c r="JD168" s="3"/>
      <c r="JE168" s="3"/>
      <c r="JF168" s="3"/>
      <c r="JG168" s="3"/>
      <c r="JH168" s="3"/>
      <c r="JI168" s="3"/>
      <c r="JJ168" s="3"/>
      <c r="JK168" s="3"/>
      <c r="JL168" s="3"/>
      <c r="JM168" s="3"/>
    </row>
    <row r="169" spans="1:273" ht="3" customHeight="1">
      <c r="A169" s="36"/>
      <c r="B169" s="781"/>
      <c r="C169" s="781"/>
      <c r="D169" s="781"/>
      <c r="E169" s="781"/>
      <c r="F169" s="781"/>
      <c r="G169" s="781"/>
      <c r="H169" s="781"/>
      <c r="I169" s="781"/>
      <c r="J169" s="46"/>
      <c r="K169" s="46"/>
      <c r="L169" s="46"/>
      <c r="M169" s="46"/>
      <c r="N169" s="46"/>
      <c r="O169" s="800"/>
      <c r="P169" s="800"/>
      <c r="Q169" s="800"/>
      <c r="R169" s="800"/>
      <c r="S169" s="800"/>
      <c r="T169" s="800"/>
      <c r="U169" s="49"/>
      <c r="V169" s="36"/>
      <c r="W169" s="819"/>
      <c r="X169" s="819"/>
      <c r="Y169" s="819"/>
      <c r="Z169" s="819"/>
      <c r="AA169" s="819"/>
      <c r="AB169" s="819"/>
      <c r="AC169" s="819"/>
      <c r="AD169" s="819"/>
      <c r="AE169" s="819"/>
      <c r="AF169" s="819"/>
      <c r="AG169" s="819"/>
      <c r="AH169" s="819"/>
      <c r="AI169" s="819"/>
      <c r="AJ169" s="819"/>
      <c r="AK169" s="819"/>
      <c r="AL169" s="819"/>
      <c r="AM169" s="819"/>
      <c r="AN169" s="819"/>
      <c r="AO169" s="819"/>
      <c r="AP169" s="819"/>
      <c r="AQ169" s="819"/>
      <c r="AR169" s="819"/>
      <c r="AS169" s="819"/>
      <c r="AT169" s="819"/>
      <c r="AU169" s="819"/>
      <c r="AV169" s="819"/>
      <c r="AW169" s="819"/>
      <c r="AX169" s="819"/>
      <c r="AY169" s="64"/>
      <c r="AZ169" s="64"/>
      <c r="BA169" s="64"/>
      <c r="BB169" s="64"/>
      <c r="BC169" s="64"/>
      <c r="BD169" s="64"/>
      <c r="BE169" s="64"/>
      <c r="BF169" s="64"/>
      <c r="BG169" s="64"/>
      <c r="BH169" s="36"/>
      <c r="BI169" s="36"/>
      <c r="BJ169" s="805"/>
      <c r="BK169" s="805"/>
      <c r="BL169" s="805"/>
      <c r="BM169" s="805"/>
      <c r="BN169" s="805"/>
      <c r="BO169" s="805"/>
      <c r="BP169" s="805"/>
      <c r="BQ169" s="805"/>
      <c r="BR169" s="805"/>
      <c r="BS169" s="805"/>
      <c r="BT169" s="805"/>
      <c r="BU169" s="57"/>
      <c r="BV169" s="771"/>
      <c r="BW169" s="771"/>
      <c r="BX169" s="771"/>
      <c r="BY169" s="771"/>
      <c r="BZ169" s="771"/>
      <c r="CA169" s="771"/>
      <c r="CB169" s="771"/>
      <c r="CC169" s="771"/>
      <c r="CD169" s="771"/>
      <c r="CE169" s="771"/>
      <c r="CF169" s="771"/>
      <c r="CG169" s="771"/>
      <c r="CH169" s="771"/>
      <c r="CI169" s="771"/>
      <c r="CJ169" s="81"/>
      <c r="CK169" s="774"/>
      <c r="CL169" s="774"/>
      <c r="CM169" s="774"/>
      <c r="CN169" s="774"/>
      <c r="CO169" s="774"/>
      <c r="CP169" s="774"/>
      <c r="CQ169" s="774"/>
      <c r="CR169" s="774"/>
      <c r="CS169" s="774"/>
      <c r="CT169" s="774"/>
      <c r="CU169" s="774"/>
      <c r="CV169" s="774"/>
      <c r="CW169" s="66"/>
      <c r="CX169" s="66"/>
      <c r="CY169" s="66"/>
      <c r="CZ169" s="66"/>
      <c r="DA169" s="66"/>
      <c r="DB169" s="36"/>
      <c r="DC169" s="36"/>
      <c r="DD169" s="36"/>
      <c r="DE169" s="36"/>
      <c r="DF169" s="36"/>
      <c r="DG169" s="801"/>
      <c r="DH169" s="801"/>
      <c r="DI169" s="801"/>
      <c r="DJ169" s="801"/>
      <c r="DK169" s="801"/>
      <c r="DL169" s="801"/>
      <c r="DM169" s="801"/>
      <c r="DN169" s="801"/>
      <c r="DO169" s="801"/>
      <c r="DP169" s="778"/>
      <c r="DQ169" s="778"/>
      <c r="DR169" s="778"/>
      <c r="DS169" s="778"/>
      <c r="DT169" s="778"/>
      <c r="DU169" s="778"/>
      <c r="DV169" s="778"/>
      <c r="DW169" s="778"/>
      <c r="DX169" s="778"/>
      <c r="DY169" s="778"/>
      <c r="DZ169" s="778"/>
      <c r="EA169" s="778"/>
      <c r="EB169" s="778"/>
      <c r="EC169" s="778"/>
      <c r="ED169" s="778"/>
      <c r="EE169" s="778"/>
      <c r="EF169" s="778"/>
      <c r="EG169" s="778"/>
      <c r="EH169" s="805"/>
      <c r="EI169" s="805"/>
      <c r="EJ169" s="805"/>
      <c r="EK169" s="805"/>
      <c r="EL169" s="36"/>
      <c r="EM169" s="36"/>
      <c r="EN169" s="36"/>
      <c r="EO169" s="36"/>
      <c r="EP169" s="61"/>
      <c r="EQ169" s="91"/>
      <c r="ER169" s="802"/>
      <c r="ES169" s="802"/>
      <c r="ET169" s="802"/>
      <c r="EU169" s="802"/>
      <c r="EV169" s="802"/>
      <c r="EW169" s="802"/>
      <c r="EX169" s="802"/>
      <c r="EY169" s="802"/>
      <c r="EZ169" s="802"/>
      <c r="FA169" s="802"/>
      <c r="FB169" s="802"/>
      <c r="FC169" s="802"/>
      <c r="FD169" s="802"/>
      <c r="FE169" s="802"/>
      <c r="FF169" s="802"/>
      <c r="FG169" s="802"/>
      <c r="FH169" s="802"/>
      <c r="FI169" s="802"/>
      <c r="FJ169" s="802"/>
      <c r="FK169" s="802"/>
      <c r="FL169" s="802"/>
      <c r="FM169" s="802"/>
      <c r="FN169" s="802"/>
      <c r="FO169" s="802"/>
      <c r="FP169" s="802"/>
      <c r="FQ169" s="857"/>
      <c r="FR169" s="857"/>
      <c r="FS169" s="857"/>
      <c r="FT169" s="857"/>
      <c r="FU169" s="857"/>
      <c r="FV169" s="857"/>
      <c r="FW169" s="857"/>
      <c r="FX169" s="802"/>
      <c r="FY169" s="802"/>
      <c r="FZ169" s="802"/>
      <c r="GA169" s="802"/>
      <c r="GB169" s="802"/>
      <c r="GC169" s="802"/>
      <c r="GD169" s="802"/>
      <c r="GE169" s="802"/>
      <c r="GF169" s="802"/>
      <c r="GG169" s="802"/>
      <c r="GH169" s="802"/>
      <c r="GI169" s="802"/>
      <c r="GJ169" s="70"/>
      <c r="GK169" s="70"/>
      <c r="GL169" s="70"/>
      <c r="GM169" s="36"/>
      <c r="GN169" s="781"/>
      <c r="GO169" s="781"/>
      <c r="GP169" s="781"/>
      <c r="GQ169" s="781"/>
      <c r="GR169" s="781"/>
      <c r="GS169" s="781"/>
      <c r="GT169" s="781"/>
      <c r="GU169" s="781"/>
      <c r="GV169" s="36"/>
      <c r="HR169" s="33"/>
      <c r="JD169" s="3"/>
      <c r="JE169" s="3"/>
      <c r="JF169" s="3"/>
      <c r="JG169" s="3"/>
      <c r="JH169" s="3"/>
      <c r="JI169" s="3"/>
      <c r="JJ169" s="3"/>
      <c r="JK169" s="3"/>
      <c r="JL169" s="3"/>
      <c r="JM169" s="3"/>
    </row>
    <row r="170" spans="1:273" ht="3" customHeight="1">
      <c r="A170" s="36"/>
      <c r="B170" s="781"/>
      <c r="C170" s="781"/>
      <c r="D170" s="781"/>
      <c r="E170" s="781"/>
      <c r="F170" s="781"/>
      <c r="G170" s="781"/>
      <c r="H170" s="781"/>
      <c r="I170" s="781"/>
      <c r="J170" s="46"/>
      <c r="K170" s="46"/>
      <c r="L170" s="46"/>
      <c r="M170" s="46"/>
      <c r="N170" s="46"/>
      <c r="O170" s="800"/>
      <c r="P170" s="800"/>
      <c r="Q170" s="800"/>
      <c r="R170" s="800"/>
      <c r="S170" s="800"/>
      <c r="T170" s="800"/>
      <c r="U170" s="49"/>
      <c r="V170" s="36"/>
      <c r="W170" s="819"/>
      <c r="X170" s="819"/>
      <c r="Y170" s="819"/>
      <c r="Z170" s="819"/>
      <c r="AA170" s="819"/>
      <c r="AB170" s="819"/>
      <c r="AC170" s="819"/>
      <c r="AD170" s="819"/>
      <c r="AE170" s="819"/>
      <c r="AF170" s="819"/>
      <c r="AG170" s="819"/>
      <c r="AH170" s="819"/>
      <c r="AI170" s="819"/>
      <c r="AJ170" s="819"/>
      <c r="AK170" s="819"/>
      <c r="AL170" s="819"/>
      <c r="AM170" s="819"/>
      <c r="AN170" s="819"/>
      <c r="AO170" s="819"/>
      <c r="AP170" s="819"/>
      <c r="AQ170" s="819"/>
      <c r="AR170" s="819"/>
      <c r="AS170" s="819"/>
      <c r="AT170" s="819"/>
      <c r="AU170" s="819"/>
      <c r="AV170" s="819"/>
      <c r="AW170" s="819"/>
      <c r="AX170" s="819"/>
      <c r="AY170" s="64"/>
      <c r="AZ170" s="64"/>
      <c r="BA170" s="64"/>
      <c r="BB170" s="64"/>
      <c r="BC170" s="64"/>
      <c r="BD170" s="64"/>
      <c r="BE170" s="64"/>
      <c r="BF170" s="64"/>
      <c r="BG170" s="64"/>
      <c r="BH170" s="36"/>
      <c r="BI170" s="36"/>
      <c r="BJ170" s="805"/>
      <c r="BK170" s="805"/>
      <c r="BL170" s="805"/>
      <c r="BM170" s="805"/>
      <c r="BN170" s="805"/>
      <c r="BO170" s="805"/>
      <c r="BP170" s="805"/>
      <c r="BQ170" s="805"/>
      <c r="BR170" s="805"/>
      <c r="BS170" s="805"/>
      <c r="BT170" s="805"/>
      <c r="BU170" s="57"/>
      <c r="BV170" s="771"/>
      <c r="BW170" s="771"/>
      <c r="BX170" s="771"/>
      <c r="BY170" s="771"/>
      <c r="BZ170" s="771"/>
      <c r="CA170" s="771"/>
      <c r="CB170" s="771"/>
      <c r="CC170" s="771"/>
      <c r="CD170" s="771"/>
      <c r="CE170" s="771"/>
      <c r="CF170" s="771"/>
      <c r="CG170" s="771"/>
      <c r="CH170" s="771"/>
      <c r="CI170" s="771"/>
      <c r="CJ170" s="81"/>
      <c r="CK170" s="774"/>
      <c r="CL170" s="774"/>
      <c r="CM170" s="774"/>
      <c r="CN170" s="774"/>
      <c r="CO170" s="774"/>
      <c r="CP170" s="774"/>
      <c r="CQ170" s="774"/>
      <c r="CR170" s="774"/>
      <c r="CS170" s="774"/>
      <c r="CT170" s="774"/>
      <c r="CU170" s="774"/>
      <c r="CV170" s="774"/>
      <c r="CW170" s="66"/>
      <c r="CX170" s="66"/>
      <c r="CY170" s="66"/>
      <c r="CZ170" s="66"/>
      <c r="DA170" s="66"/>
      <c r="DB170" s="36"/>
      <c r="DC170" s="36"/>
      <c r="DD170" s="36"/>
      <c r="DE170" s="36"/>
      <c r="DF170" s="36"/>
      <c r="DG170" s="801"/>
      <c r="DH170" s="801"/>
      <c r="DI170" s="801"/>
      <c r="DJ170" s="801"/>
      <c r="DK170" s="801"/>
      <c r="DL170" s="801"/>
      <c r="DM170" s="801"/>
      <c r="DN170" s="801"/>
      <c r="DO170" s="801"/>
      <c r="DP170" s="778"/>
      <c r="DQ170" s="778"/>
      <c r="DR170" s="778"/>
      <c r="DS170" s="778"/>
      <c r="DT170" s="778"/>
      <c r="DU170" s="778"/>
      <c r="DV170" s="778"/>
      <c r="DW170" s="778"/>
      <c r="DX170" s="778"/>
      <c r="DY170" s="778"/>
      <c r="DZ170" s="778"/>
      <c r="EA170" s="778"/>
      <c r="EB170" s="778"/>
      <c r="EC170" s="778"/>
      <c r="ED170" s="778"/>
      <c r="EE170" s="778"/>
      <c r="EF170" s="778"/>
      <c r="EG170" s="778"/>
      <c r="EH170" s="805"/>
      <c r="EI170" s="805"/>
      <c r="EJ170" s="805"/>
      <c r="EK170" s="805"/>
      <c r="EL170" s="36"/>
      <c r="EM170" s="36"/>
      <c r="EN170" s="36"/>
      <c r="EO170" s="36"/>
      <c r="EP170" s="61"/>
      <c r="EQ170" s="91"/>
      <c r="ER170" s="802"/>
      <c r="ES170" s="802"/>
      <c r="ET170" s="802"/>
      <c r="EU170" s="802"/>
      <c r="EV170" s="802"/>
      <c r="EW170" s="802"/>
      <c r="EX170" s="802"/>
      <c r="EY170" s="802"/>
      <c r="EZ170" s="802"/>
      <c r="FA170" s="802"/>
      <c r="FB170" s="802"/>
      <c r="FC170" s="802"/>
      <c r="FD170" s="802"/>
      <c r="FE170" s="802"/>
      <c r="FF170" s="802"/>
      <c r="FG170" s="802"/>
      <c r="FH170" s="802"/>
      <c r="FI170" s="802"/>
      <c r="FJ170" s="802"/>
      <c r="FK170" s="802"/>
      <c r="FL170" s="802"/>
      <c r="FM170" s="802"/>
      <c r="FN170" s="802"/>
      <c r="FO170" s="802"/>
      <c r="FP170" s="802"/>
      <c r="FQ170" s="857"/>
      <c r="FR170" s="857"/>
      <c r="FS170" s="857"/>
      <c r="FT170" s="857"/>
      <c r="FU170" s="857"/>
      <c r="FV170" s="857"/>
      <c r="FW170" s="857"/>
      <c r="FX170" s="802"/>
      <c r="FY170" s="802"/>
      <c r="FZ170" s="802"/>
      <c r="GA170" s="802"/>
      <c r="GB170" s="802"/>
      <c r="GC170" s="802"/>
      <c r="GD170" s="802"/>
      <c r="GE170" s="802"/>
      <c r="GF170" s="802"/>
      <c r="GG170" s="802"/>
      <c r="GH170" s="802"/>
      <c r="GI170" s="802"/>
      <c r="GJ170" s="70"/>
      <c r="GK170" s="70"/>
      <c r="GL170" s="70"/>
      <c r="GM170" s="36"/>
      <c r="GN170" s="781"/>
      <c r="GO170" s="781"/>
      <c r="GP170" s="781"/>
      <c r="GQ170" s="781"/>
      <c r="GR170" s="781"/>
      <c r="GS170" s="781"/>
      <c r="GT170" s="781"/>
      <c r="GU170" s="781"/>
      <c r="GV170" s="36"/>
      <c r="HR170" s="33"/>
      <c r="JD170" s="3"/>
      <c r="JE170" s="3"/>
      <c r="JF170" s="3"/>
      <c r="JG170" s="3"/>
      <c r="JH170" s="3"/>
      <c r="JI170" s="3"/>
      <c r="JJ170" s="3"/>
      <c r="JK170" s="3"/>
      <c r="JL170" s="3"/>
      <c r="JM170" s="3"/>
    </row>
    <row r="171" spans="1:273" ht="3" customHeight="1">
      <c r="A171" s="36"/>
      <c r="B171" s="781"/>
      <c r="C171" s="781"/>
      <c r="D171" s="781"/>
      <c r="E171" s="781"/>
      <c r="F171" s="781"/>
      <c r="G171" s="781"/>
      <c r="H171" s="781"/>
      <c r="I171" s="781"/>
      <c r="J171" s="46"/>
      <c r="K171" s="46"/>
      <c r="L171" s="46"/>
      <c r="M171" s="46"/>
      <c r="N171" s="46"/>
      <c r="O171" s="800"/>
      <c r="P171" s="800"/>
      <c r="Q171" s="800"/>
      <c r="R171" s="800"/>
      <c r="S171" s="800"/>
      <c r="T171" s="800"/>
      <c r="U171" s="49"/>
      <c r="V171" s="36"/>
      <c r="W171" s="819"/>
      <c r="X171" s="819"/>
      <c r="Y171" s="819"/>
      <c r="Z171" s="819"/>
      <c r="AA171" s="819"/>
      <c r="AB171" s="819"/>
      <c r="AC171" s="819"/>
      <c r="AD171" s="819"/>
      <c r="AE171" s="819"/>
      <c r="AF171" s="819"/>
      <c r="AG171" s="819"/>
      <c r="AH171" s="819"/>
      <c r="AI171" s="819"/>
      <c r="AJ171" s="819"/>
      <c r="AK171" s="819"/>
      <c r="AL171" s="819"/>
      <c r="AM171" s="819"/>
      <c r="AN171" s="819"/>
      <c r="AO171" s="819"/>
      <c r="AP171" s="819"/>
      <c r="AQ171" s="819"/>
      <c r="AR171" s="819"/>
      <c r="AS171" s="819"/>
      <c r="AT171" s="819"/>
      <c r="AU171" s="819"/>
      <c r="AV171" s="819"/>
      <c r="AW171" s="819"/>
      <c r="AX171" s="819"/>
      <c r="AY171" s="64"/>
      <c r="AZ171" s="64"/>
      <c r="BA171" s="64"/>
      <c r="BB171" s="64"/>
      <c r="BC171" s="64"/>
      <c r="BD171" s="64"/>
      <c r="BE171" s="64"/>
      <c r="BF171" s="64"/>
      <c r="BG171" s="64"/>
      <c r="BH171" s="36"/>
      <c r="BI171" s="36"/>
      <c r="BJ171" s="805"/>
      <c r="BK171" s="805"/>
      <c r="BL171" s="805"/>
      <c r="BM171" s="805"/>
      <c r="BN171" s="805"/>
      <c r="BO171" s="805"/>
      <c r="BP171" s="805"/>
      <c r="BQ171" s="805"/>
      <c r="BR171" s="805"/>
      <c r="BS171" s="805"/>
      <c r="BT171" s="805"/>
      <c r="BU171" s="57"/>
      <c r="BV171" s="771"/>
      <c r="BW171" s="771"/>
      <c r="BX171" s="771"/>
      <c r="BY171" s="771"/>
      <c r="BZ171" s="771"/>
      <c r="CA171" s="771"/>
      <c r="CB171" s="771"/>
      <c r="CC171" s="771"/>
      <c r="CD171" s="771"/>
      <c r="CE171" s="771"/>
      <c r="CF171" s="771"/>
      <c r="CG171" s="771"/>
      <c r="CH171" s="771"/>
      <c r="CI171" s="771"/>
      <c r="CJ171" s="81"/>
      <c r="CK171" s="774"/>
      <c r="CL171" s="774"/>
      <c r="CM171" s="774"/>
      <c r="CN171" s="774"/>
      <c r="CO171" s="774"/>
      <c r="CP171" s="774"/>
      <c r="CQ171" s="774"/>
      <c r="CR171" s="774"/>
      <c r="CS171" s="774"/>
      <c r="CT171" s="774"/>
      <c r="CU171" s="774"/>
      <c r="CV171" s="774"/>
      <c r="CW171" s="66"/>
      <c r="CX171" s="66"/>
      <c r="CY171" s="66"/>
      <c r="CZ171" s="66"/>
      <c r="DA171" s="66"/>
      <c r="DB171" s="36"/>
      <c r="DC171" s="36"/>
      <c r="DD171" s="36"/>
      <c r="DE171" s="36"/>
      <c r="DF171" s="36"/>
      <c r="DG171" s="801"/>
      <c r="DH171" s="801"/>
      <c r="DI171" s="801"/>
      <c r="DJ171" s="801"/>
      <c r="DK171" s="801"/>
      <c r="DL171" s="801"/>
      <c r="DM171" s="801"/>
      <c r="DN171" s="801"/>
      <c r="DO171" s="801"/>
      <c r="DP171" s="778"/>
      <c r="DQ171" s="778"/>
      <c r="DR171" s="778"/>
      <c r="DS171" s="778"/>
      <c r="DT171" s="778"/>
      <c r="DU171" s="778"/>
      <c r="DV171" s="778"/>
      <c r="DW171" s="778"/>
      <c r="DX171" s="778"/>
      <c r="DY171" s="778"/>
      <c r="DZ171" s="778"/>
      <c r="EA171" s="778"/>
      <c r="EB171" s="778"/>
      <c r="EC171" s="778"/>
      <c r="ED171" s="778"/>
      <c r="EE171" s="778"/>
      <c r="EF171" s="778"/>
      <c r="EG171" s="778"/>
      <c r="EH171" s="805"/>
      <c r="EI171" s="805"/>
      <c r="EJ171" s="805"/>
      <c r="EK171" s="805"/>
      <c r="EL171" s="36"/>
      <c r="EM171" s="36"/>
      <c r="EN171" s="36"/>
      <c r="EO171" s="36"/>
      <c r="EP171" s="61"/>
      <c r="EQ171" s="91"/>
      <c r="ER171" s="802"/>
      <c r="ES171" s="802"/>
      <c r="ET171" s="802"/>
      <c r="EU171" s="802"/>
      <c r="EV171" s="802"/>
      <c r="EW171" s="802"/>
      <c r="EX171" s="802"/>
      <c r="EY171" s="802"/>
      <c r="EZ171" s="802"/>
      <c r="FA171" s="802"/>
      <c r="FB171" s="802"/>
      <c r="FC171" s="802"/>
      <c r="FD171" s="802"/>
      <c r="FE171" s="802"/>
      <c r="FF171" s="802"/>
      <c r="FG171" s="802"/>
      <c r="FH171" s="802"/>
      <c r="FI171" s="802"/>
      <c r="FJ171" s="802"/>
      <c r="FK171" s="802"/>
      <c r="FL171" s="802"/>
      <c r="FM171" s="802"/>
      <c r="FN171" s="802"/>
      <c r="FO171" s="802"/>
      <c r="FP171" s="802"/>
      <c r="FQ171" s="857"/>
      <c r="FR171" s="857"/>
      <c r="FS171" s="857"/>
      <c r="FT171" s="857"/>
      <c r="FU171" s="857"/>
      <c r="FV171" s="857"/>
      <c r="FW171" s="857"/>
      <c r="FX171" s="802"/>
      <c r="FY171" s="802"/>
      <c r="FZ171" s="802"/>
      <c r="GA171" s="802"/>
      <c r="GB171" s="802"/>
      <c r="GC171" s="802"/>
      <c r="GD171" s="802"/>
      <c r="GE171" s="802"/>
      <c r="GF171" s="802"/>
      <c r="GG171" s="802"/>
      <c r="GH171" s="802"/>
      <c r="GI171" s="802"/>
      <c r="GJ171" s="70"/>
      <c r="GK171" s="70"/>
      <c r="GL171" s="70"/>
      <c r="GM171" s="36"/>
      <c r="GN171" s="781"/>
      <c r="GO171" s="781"/>
      <c r="GP171" s="781"/>
      <c r="GQ171" s="781"/>
      <c r="GR171" s="781"/>
      <c r="GS171" s="781"/>
      <c r="GT171" s="781"/>
      <c r="GU171" s="781"/>
      <c r="GV171" s="36"/>
      <c r="HR171" s="33"/>
      <c r="JD171" s="3"/>
      <c r="JE171" s="3"/>
      <c r="JF171" s="3"/>
      <c r="JG171" s="3"/>
      <c r="JH171" s="3"/>
      <c r="JI171" s="3"/>
      <c r="JJ171" s="3"/>
      <c r="JK171" s="3"/>
      <c r="JL171" s="3"/>
      <c r="JM171" s="3"/>
    </row>
    <row r="172" spans="1:273" ht="3" customHeight="1">
      <c r="A172" s="36"/>
      <c r="B172" s="781"/>
      <c r="C172" s="781"/>
      <c r="D172" s="781"/>
      <c r="E172" s="781"/>
      <c r="F172" s="781"/>
      <c r="G172" s="781"/>
      <c r="H172" s="781"/>
      <c r="I172" s="781"/>
      <c r="J172" s="46"/>
      <c r="K172" s="46"/>
      <c r="L172" s="46"/>
      <c r="M172" s="46"/>
      <c r="N172" s="46"/>
      <c r="O172" s="800"/>
      <c r="P172" s="800"/>
      <c r="Q172" s="800"/>
      <c r="R172" s="800"/>
      <c r="S172" s="800"/>
      <c r="T172" s="800"/>
      <c r="U172" s="49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811" t="s">
        <v>721</v>
      </c>
      <c r="BJ172" s="811"/>
      <c r="BK172" s="811"/>
      <c r="BL172" s="811"/>
      <c r="BM172" s="811"/>
      <c r="BN172" s="811"/>
      <c r="BO172" s="811"/>
      <c r="BP172" s="811"/>
      <c r="BQ172" s="811"/>
      <c r="BR172" s="811"/>
      <c r="BS172" s="811"/>
      <c r="BT172" s="811"/>
      <c r="BU172" s="811"/>
      <c r="BV172" s="811"/>
      <c r="BW172" s="811"/>
      <c r="BX172" s="811"/>
      <c r="BY172" s="811"/>
      <c r="BZ172" s="811"/>
      <c r="CA172" s="811"/>
      <c r="CB172" s="811"/>
      <c r="CC172" s="811"/>
      <c r="CD172" s="811"/>
      <c r="CE172" s="811"/>
      <c r="CF172" s="811"/>
      <c r="CG172" s="811"/>
      <c r="CH172" s="806" t="s">
        <v>715</v>
      </c>
      <c r="CI172" s="806"/>
      <c r="CJ172" s="806"/>
      <c r="CK172" s="806"/>
      <c r="CL172" s="806"/>
      <c r="CM172" s="799" t="s">
        <v>713</v>
      </c>
      <c r="CN172" s="799"/>
      <c r="CO172" s="806" t="s">
        <v>716</v>
      </c>
      <c r="CP172" s="806"/>
      <c r="CQ172" s="806"/>
      <c r="CR172" s="806"/>
      <c r="CS172" s="806"/>
      <c r="CT172" s="798" t="s">
        <v>714</v>
      </c>
      <c r="CU172" s="798"/>
      <c r="CV172" s="798"/>
      <c r="CW172" s="92"/>
      <c r="CX172" s="92"/>
      <c r="CY172" s="92"/>
      <c r="CZ172" s="92"/>
      <c r="DA172" s="92"/>
      <c r="DB172" s="92"/>
      <c r="DC172" s="92"/>
      <c r="DD172" s="92"/>
      <c r="DE172" s="92"/>
      <c r="DF172" s="92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92"/>
      <c r="EM172" s="92"/>
      <c r="EN172" s="92"/>
      <c r="EO172" s="92"/>
      <c r="EP172" s="92"/>
      <c r="EQ172" s="92"/>
      <c r="ER172" s="802" t="s">
        <v>4477</v>
      </c>
      <c r="ES172" s="802"/>
      <c r="ET172" s="802"/>
      <c r="EU172" s="802"/>
      <c r="EV172" s="802"/>
      <c r="EW172" s="802"/>
      <c r="EX172" s="802"/>
      <c r="EY172" s="802"/>
      <c r="EZ172" s="802"/>
      <c r="FA172" s="802"/>
      <c r="FB172" s="802"/>
      <c r="FC172" s="802"/>
      <c r="FD172" s="802"/>
      <c r="FE172" s="802" t="s">
        <v>4479</v>
      </c>
      <c r="FF172" s="802"/>
      <c r="FG172" s="802"/>
      <c r="FH172" s="802"/>
      <c r="FI172" s="802"/>
      <c r="FJ172" s="802"/>
      <c r="FK172" s="802"/>
      <c r="FL172" s="802"/>
      <c r="FM172" s="802"/>
      <c r="FN172" s="802"/>
      <c r="FO172" s="802"/>
      <c r="FP172" s="802"/>
      <c r="FQ172" s="857" t="s">
        <v>1605</v>
      </c>
      <c r="FR172" s="857"/>
      <c r="FS172" s="857"/>
      <c r="FT172" s="857"/>
      <c r="FU172" s="857"/>
      <c r="FV172" s="857"/>
      <c r="FW172" s="857"/>
      <c r="FX172" s="802" t="s">
        <v>66</v>
      </c>
      <c r="FY172" s="802"/>
      <c r="FZ172" s="802"/>
      <c r="GA172" s="802"/>
      <c r="GB172" s="802"/>
      <c r="GC172" s="802"/>
      <c r="GD172" s="802"/>
      <c r="GE172" s="802"/>
      <c r="GF172" s="802"/>
      <c r="GG172" s="802"/>
      <c r="GH172" s="802"/>
      <c r="GI172" s="802"/>
      <c r="GJ172" s="70"/>
      <c r="GK172" s="70"/>
      <c r="GL172" s="70"/>
      <c r="GM172" s="36"/>
      <c r="GN172" s="781"/>
      <c r="GO172" s="781"/>
      <c r="GP172" s="781"/>
      <c r="GQ172" s="781"/>
      <c r="GR172" s="781"/>
      <c r="GS172" s="781"/>
      <c r="GT172" s="781"/>
      <c r="GU172" s="781"/>
      <c r="GV172" s="36"/>
      <c r="HR172" s="33"/>
      <c r="JD172" s="3"/>
      <c r="JE172" s="3"/>
      <c r="JF172" s="3"/>
      <c r="JG172" s="3"/>
      <c r="JH172" s="3"/>
      <c r="JI172" s="3"/>
      <c r="JJ172" s="3"/>
      <c r="JK172" s="3"/>
      <c r="JL172" s="3"/>
      <c r="JM172" s="3"/>
    </row>
    <row r="173" spans="1:273" ht="3" customHeight="1">
      <c r="A173" s="36"/>
      <c r="B173" s="781"/>
      <c r="C173" s="781"/>
      <c r="D173" s="781"/>
      <c r="E173" s="781"/>
      <c r="F173" s="781"/>
      <c r="G173" s="781"/>
      <c r="H173" s="781"/>
      <c r="I173" s="781"/>
      <c r="J173" s="46"/>
      <c r="K173" s="46"/>
      <c r="L173" s="46"/>
      <c r="M173" s="46"/>
      <c r="N173" s="46"/>
      <c r="O173" s="46"/>
      <c r="P173" s="46"/>
      <c r="Q173" s="47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811"/>
      <c r="BJ173" s="811"/>
      <c r="BK173" s="811"/>
      <c r="BL173" s="811"/>
      <c r="BM173" s="811"/>
      <c r="BN173" s="811"/>
      <c r="BO173" s="811"/>
      <c r="BP173" s="811"/>
      <c r="BQ173" s="811"/>
      <c r="BR173" s="811"/>
      <c r="BS173" s="811"/>
      <c r="BT173" s="811"/>
      <c r="BU173" s="811"/>
      <c r="BV173" s="811"/>
      <c r="BW173" s="811"/>
      <c r="BX173" s="811"/>
      <c r="BY173" s="811"/>
      <c r="BZ173" s="811"/>
      <c r="CA173" s="811"/>
      <c r="CB173" s="811"/>
      <c r="CC173" s="811"/>
      <c r="CD173" s="811"/>
      <c r="CE173" s="811"/>
      <c r="CF173" s="811"/>
      <c r="CG173" s="811"/>
      <c r="CH173" s="806"/>
      <c r="CI173" s="806"/>
      <c r="CJ173" s="806"/>
      <c r="CK173" s="806"/>
      <c r="CL173" s="806"/>
      <c r="CM173" s="799"/>
      <c r="CN173" s="799"/>
      <c r="CO173" s="806"/>
      <c r="CP173" s="806"/>
      <c r="CQ173" s="806"/>
      <c r="CR173" s="806"/>
      <c r="CS173" s="806"/>
      <c r="CT173" s="798"/>
      <c r="CU173" s="798"/>
      <c r="CV173" s="798"/>
      <c r="CW173" s="92"/>
      <c r="CX173" s="92"/>
      <c r="CY173" s="92"/>
      <c r="CZ173" s="92"/>
      <c r="DA173" s="92"/>
      <c r="DB173" s="36"/>
      <c r="DC173" s="92"/>
      <c r="DD173" s="92"/>
      <c r="DE173" s="92"/>
      <c r="DF173" s="92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92"/>
      <c r="EM173" s="92"/>
      <c r="EN173" s="92"/>
      <c r="EO173" s="92"/>
      <c r="EP173" s="92"/>
      <c r="EQ173" s="92"/>
      <c r="ER173" s="802"/>
      <c r="ES173" s="802"/>
      <c r="ET173" s="802"/>
      <c r="EU173" s="802"/>
      <c r="EV173" s="802"/>
      <c r="EW173" s="802"/>
      <c r="EX173" s="802"/>
      <c r="EY173" s="802"/>
      <c r="EZ173" s="802"/>
      <c r="FA173" s="802"/>
      <c r="FB173" s="802"/>
      <c r="FC173" s="802"/>
      <c r="FD173" s="802"/>
      <c r="FE173" s="802"/>
      <c r="FF173" s="802"/>
      <c r="FG173" s="802"/>
      <c r="FH173" s="802"/>
      <c r="FI173" s="802"/>
      <c r="FJ173" s="802"/>
      <c r="FK173" s="802"/>
      <c r="FL173" s="802"/>
      <c r="FM173" s="802"/>
      <c r="FN173" s="802"/>
      <c r="FO173" s="802"/>
      <c r="FP173" s="802"/>
      <c r="FQ173" s="857"/>
      <c r="FR173" s="857"/>
      <c r="FS173" s="857"/>
      <c r="FT173" s="857"/>
      <c r="FU173" s="857"/>
      <c r="FV173" s="857"/>
      <c r="FW173" s="857"/>
      <c r="FX173" s="802"/>
      <c r="FY173" s="802"/>
      <c r="FZ173" s="802"/>
      <c r="GA173" s="802"/>
      <c r="GB173" s="802"/>
      <c r="GC173" s="802"/>
      <c r="GD173" s="802"/>
      <c r="GE173" s="802"/>
      <c r="GF173" s="802"/>
      <c r="GG173" s="802"/>
      <c r="GH173" s="802"/>
      <c r="GI173" s="802"/>
      <c r="GJ173" s="70"/>
      <c r="GK173" s="70"/>
      <c r="GL173" s="70"/>
      <c r="GM173" s="36"/>
      <c r="GN173" s="781"/>
      <c r="GO173" s="781"/>
      <c r="GP173" s="781"/>
      <c r="GQ173" s="781"/>
      <c r="GR173" s="781"/>
      <c r="GS173" s="781"/>
      <c r="GT173" s="781"/>
      <c r="GU173" s="781"/>
      <c r="GV173" s="36"/>
      <c r="HR173" s="33"/>
      <c r="JD173" s="3"/>
      <c r="JE173" s="3"/>
      <c r="JF173" s="3"/>
      <c r="JG173" s="3"/>
      <c r="JH173" s="3"/>
      <c r="JI173" s="3"/>
      <c r="JJ173" s="3"/>
      <c r="JK173" s="3"/>
      <c r="JL173" s="3"/>
      <c r="JM173" s="3"/>
    </row>
    <row r="174" spans="1:273" ht="3" customHeight="1">
      <c r="A174" s="36"/>
      <c r="B174" s="781"/>
      <c r="C174" s="781"/>
      <c r="D174" s="781"/>
      <c r="E174" s="781"/>
      <c r="F174" s="781"/>
      <c r="G174" s="781"/>
      <c r="H174" s="781"/>
      <c r="I174" s="781"/>
      <c r="J174" s="46"/>
      <c r="K174" s="46"/>
      <c r="L174" s="46"/>
      <c r="M174" s="46"/>
      <c r="N174" s="46"/>
      <c r="O174" s="46"/>
      <c r="P174" s="46"/>
      <c r="Q174" s="47"/>
      <c r="R174" s="36"/>
      <c r="S174" s="36"/>
      <c r="T174" s="36"/>
      <c r="U174" s="36"/>
      <c r="V174" s="36"/>
      <c r="W174" s="36"/>
      <c r="X174" s="771">
        <f>②結果判定表!J16</f>
        <v>0</v>
      </c>
      <c r="Y174" s="771"/>
      <c r="Z174" s="771"/>
      <c r="AA174" s="771"/>
      <c r="AB174" s="771"/>
      <c r="AC174" s="771"/>
      <c r="AD174" s="771"/>
      <c r="AE174" s="771"/>
      <c r="AF174" s="771"/>
      <c r="AG174" s="771"/>
      <c r="AH174" s="771"/>
      <c r="AI174" s="771"/>
      <c r="AJ174" s="771"/>
      <c r="AK174" s="771"/>
      <c r="AL174" s="771"/>
      <c r="AM174" s="771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811"/>
      <c r="BJ174" s="811"/>
      <c r="BK174" s="811"/>
      <c r="BL174" s="811"/>
      <c r="BM174" s="811"/>
      <c r="BN174" s="811"/>
      <c r="BO174" s="811"/>
      <c r="BP174" s="811"/>
      <c r="BQ174" s="811"/>
      <c r="BR174" s="811"/>
      <c r="BS174" s="811"/>
      <c r="BT174" s="811"/>
      <c r="BU174" s="811"/>
      <c r="BV174" s="811"/>
      <c r="BW174" s="811"/>
      <c r="BX174" s="811"/>
      <c r="BY174" s="811"/>
      <c r="BZ174" s="811"/>
      <c r="CA174" s="811"/>
      <c r="CB174" s="811"/>
      <c r="CC174" s="811"/>
      <c r="CD174" s="811"/>
      <c r="CE174" s="811"/>
      <c r="CF174" s="811"/>
      <c r="CG174" s="811"/>
      <c r="CH174" s="806"/>
      <c r="CI174" s="806"/>
      <c r="CJ174" s="806"/>
      <c r="CK174" s="806"/>
      <c r="CL174" s="806"/>
      <c r="CM174" s="799"/>
      <c r="CN174" s="799"/>
      <c r="CO174" s="806"/>
      <c r="CP174" s="806"/>
      <c r="CQ174" s="806"/>
      <c r="CR174" s="806"/>
      <c r="CS174" s="806"/>
      <c r="CT174" s="798"/>
      <c r="CU174" s="798"/>
      <c r="CV174" s="798"/>
      <c r="CW174" s="92"/>
      <c r="CX174" s="92"/>
      <c r="CY174" s="92"/>
      <c r="CZ174" s="92"/>
      <c r="DA174" s="92"/>
      <c r="DB174" s="36"/>
      <c r="DC174" s="92"/>
      <c r="DD174" s="92"/>
      <c r="DE174" s="92"/>
      <c r="DF174" s="92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92"/>
      <c r="EM174" s="92"/>
      <c r="EN174" s="92"/>
      <c r="EO174" s="92"/>
      <c r="EP174" s="92"/>
      <c r="EQ174" s="92"/>
      <c r="ER174" s="802"/>
      <c r="ES174" s="802"/>
      <c r="ET174" s="802"/>
      <c r="EU174" s="802"/>
      <c r="EV174" s="802"/>
      <c r="EW174" s="802"/>
      <c r="EX174" s="802"/>
      <c r="EY174" s="802"/>
      <c r="EZ174" s="802"/>
      <c r="FA174" s="802"/>
      <c r="FB174" s="802"/>
      <c r="FC174" s="802"/>
      <c r="FD174" s="802"/>
      <c r="FE174" s="802"/>
      <c r="FF174" s="802"/>
      <c r="FG174" s="802"/>
      <c r="FH174" s="802"/>
      <c r="FI174" s="802"/>
      <c r="FJ174" s="802"/>
      <c r="FK174" s="802"/>
      <c r="FL174" s="802"/>
      <c r="FM174" s="802"/>
      <c r="FN174" s="802"/>
      <c r="FO174" s="802"/>
      <c r="FP174" s="802"/>
      <c r="FQ174" s="857"/>
      <c r="FR174" s="857"/>
      <c r="FS174" s="857"/>
      <c r="FT174" s="857"/>
      <c r="FU174" s="857"/>
      <c r="FV174" s="857"/>
      <c r="FW174" s="857"/>
      <c r="FX174" s="802"/>
      <c r="FY174" s="802"/>
      <c r="FZ174" s="802"/>
      <c r="GA174" s="802"/>
      <c r="GB174" s="802"/>
      <c r="GC174" s="802"/>
      <c r="GD174" s="802"/>
      <c r="GE174" s="802"/>
      <c r="GF174" s="802"/>
      <c r="GG174" s="802"/>
      <c r="GH174" s="802"/>
      <c r="GI174" s="802"/>
      <c r="GJ174" s="70"/>
      <c r="GK174" s="70"/>
      <c r="GL174" s="70"/>
      <c r="GM174" s="36"/>
      <c r="GN174" s="781"/>
      <c r="GO174" s="781"/>
      <c r="GP174" s="781"/>
      <c r="GQ174" s="781"/>
      <c r="GR174" s="781"/>
      <c r="GS174" s="781"/>
      <c r="GT174" s="781"/>
      <c r="GU174" s="781"/>
      <c r="GV174" s="36"/>
      <c r="HR174" s="33"/>
      <c r="JD174" s="3"/>
      <c r="JE174" s="3"/>
      <c r="JF174" s="3"/>
      <c r="JG174" s="3"/>
      <c r="JH174" s="3"/>
      <c r="JI174" s="3"/>
      <c r="JJ174" s="3"/>
      <c r="JK174" s="3"/>
      <c r="JL174" s="3"/>
      <c r="JM174" s="3"/>
    </row>
    <row r="175" spans="1:273" ht="3" customHeight="1">
      <c r="A175" s="36"/>
      <c r="B175" s="781"/>
      <c r="C175" s="781"/>
      <c r="D175" s="781"/>
      <c r="E175" s="781"/>
      <c r="F175" s="781"/>
      <c r="G175" s="781"/>
      <c r="H175" s="781"/>
      <c r="I175" s="781"/>
      <c r="J175" s="46"/>
      <c r="K175" s="46"/>
      <c r="L175" s="46"/>
      <c r="M175" s="46"/>
      <c r="N175" s="46"/>
      <c r="O175" s="46"/>
      <c r="P175" s="46"/>
      <c r="Q175" s="47"/>
      <c r="R175" s="36"/>
      <c r="S175" s="36"/>
      <c r="T175" s="36"/>
      <c r="U175" s="36"/>
      <c r="V175" s="36"/>
      <c r="W175" s="36"/>
      <c r="X175" s="771"/>
      <c r="Y175" s="771"/>
      <c r="Z175" s="771"/>
      <c r="AA175" s="771"/>
      <c r="AB175" s="771"/>
      <c r="AC175" s="771"/>
      <c r="AD175" s="771"/>
      <c r="AE175" s="771"/>
      <c r="AF175" s="771"/>
      <c r="AG175" s="771"/>
      <c r="AH175" s="771"/>
      <c r="AI175" s="771"/>
      <c r="AJ175" s="771"/>
      <c r="AK175" s="771"/>
      <c r="AL175" s="771"/>
      <c r="AM175" s="771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811"/>
      <c r="BJ175" s="811"/>
      <c r="BK175" s="811"/>
      <c r="BL175" s="811"/>
      <c r="BM175" s="811"/>
      <c r="BN175" s="811"/>
      <c r="BO175" s="811"/>
      <c r="BP175" s="811"/>
      <c r="BQ175" s="811"/>
      <c r="BR175" s="811"/>
      <c r="BS175" s="811"/>
      <c r="BT175" s="811"/>
      <c r="BU175" s="811"/>
      <c r="BV175" s="811"/>
      <c r="BW175" s="811"/>
      <c r="BX175" s="811"/>
      <c r="BY175" s="811"/>
      <c r="BZ175" s="811"/>
      <c r="CA175" s="811"/>
      <c r="CB175" s="811"/>
      <c r="CC175" s="811"/>
      <c r="CD175" s="811"/>
      <c r="CE175" s="811"/>
      <c r="CF175" s="811"/>
      <c r="CG175" s="811"/>
      <c r="CH175" s="806"/>
      <c r="CI175" s="806"/>
      <c r="CJ175" s="806"/>
      <c r="CK175" s="806"/>
      <c r="CL175" s="806"/>
      <c r="CM175" s="799"/>
      <c r="CN175" s="799"/>
      <c r="CO175" s="806"/>
      <c r="CP175" s="806"/>
      <c r="CQ175" s="806"/>
      <c r="CR175" s="806"/>
      <c r="CS175" s="806"/>
      <c r="CT175" s="798"/>
      <c r="CU175" s="798"/>
      <c r="CV175" s="798"/>
      <c r="CW175" s="92"/>
      <c r="CX175" s="92"/>
      <c r="CY175" s="92"/>
      <c r="CZ175" s="92"/>
      <c r="DA175" s="92"/>
      <c r="DB175" s="36"/>
      <c r="DC175" s="92"/>
      <c r="DD175" s="92"/>
      <c r="DE175" s="92"/>
      <c r="DF175" s="92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92"/>
      <c r="EM175" s="92"/>
      <c r="EN175" s="92"/>
      <c r="EO175" s="92"/>
      <c r="EP175" s="92"/>
      <c r="EQ175" s="92"/>
      <c r="ER175" s="802"/>
      <c r="ES175" s="802"/>
      <c r="ET175" s="802"/>
      <c r="EU175" s="802"/>
      <c r="EV175" s="802"/>
      <c r="EW175" s="802"/>
      <c r="EX175" s="802"/>
      <c r="EY175" s="802"/>
      <c r="EZ175" s="802"/>
      <c r="FA175" s="802"/>
      <c r="FB175" s="802"/>
      <c r="FC175" s="802"/>
      <c r="FD175" s="802"/>
      <c r="FE175" s="802"/>
      <c r="FF175" s="802"/>
      <c r="FG175" s="802"/>
      <c r="FH175" s="802"/>
      <c r="FI175" s="802"/>
      <c r="FJ175" s="802"/>
      <c r="FK175" s="802"/>
      <c r="FL175" s="802"/>
      <c r="FM175" s="802"/>
      <c r="FN175" s="802"/>
      <c r="FO175" s="802"/>
      <c r="FP175" s="802"/>
      <c r="FQ175" s="857"/>
      <c r="FR175" s="857"/>
      <c r="FS175" s="857"/>
      <c r="FT175" s="857"/>
      <c r="FU175" s="857"/>
      <c r="FV175" s="857"/>
      <c r="FW175" s="857"/>
      <c r="FX175" s="802"/>
      <c r="FY175" s="802"/>
      <c r="FZ175" s="802"/>
      <c r="GA175" s="802"/>
      <c r="GB175" s="802"/>
      <c r="GC175" s="802"/>
      <c r="GD175" s="802"/>
      <c r="GE175" s="802"/>
      <c r="GF175" s="802"/>
      <c r="GG175" s="802"/>
      <c r="GH175" s="802"/>
      <c r="GI175" s="802"/>
      <c r="GJ175" s="70"/>
      <c r="GK175" s="70"/>
      <c r="GL175" s="70"/>
      <c r="GM175" s="36"/>
      <c r="GN175" s="781"/>
      <c r="GO175" s="781"/>
      <c r="GP175" s="781"/>
      <c r="GQ175" s="781"/>
      <c r="GR175" s="781"/>
      <c r="GS175" s="781"/>
      <c r="GT175" s="781"/>
      <c r="GU175" s="781"/>
      <c r="GV175" s="36"/>
      <c r="HR175" s="33"/>
      <c r="JD175" s="3"/>
      <c r="JE175" s="3"/>
      <c r="JF175" s="3"/>
      <c r="JG175" s="3"/>
      <c r="JH175" s="3"/>
      <c r="JI175" s="3"/>
      <c r="JJ175" s="3"/>
      <c r="JK175" s="3"/>
      <c r="JL175" s="3"/>
      <c r="JM175" s="3"/>
    </row>
    <row r="176" spans="1:273" ht="3" customHeight="1">
      <c r="A176" s="36"/>
      <c r="B176" s="781"/>
      <c r="C176" s="781"/>
      <c r="D176" s="781"/>
      <c r="E176" s="781"/>
      <c r="F176" s="781"/>
      <c r="G176" s="781"/>
      <c r="H176" s="781"/>
      <c r="I176" s="781"/>
      <c r="J176" s="46"/>
      <c r="K176" s="46"/>
      <c r="L176" s="46"/>
      <c r="M176" s="46"/>
      <c r="N176" s="46"/>
      <c r="O176" s="46"/>
      <c r="P176" s="46"/>
      <c r="Q176" s="47"/>
      <c r="R176" s="36"/>
      <c r="S176" s="36"/>
      <c r="T176" s="36"/>
      <c r="U176" s="36"/>
      <c r="V176" s="36"/>
      <c r="W176" s="36"/>
      <c r="X176" s="771"/>
      <c r="Y176" s="771"/>
      <c r="Z176" s="771"/>
      <c r="AA176" s="771"/>
      <c r="AB176" s="771"/>
      <c r="AC176" s="771"/>
      <c r="AD176" s="771"/>
      <c r="AE176" s="771"/>
      <c r="AF176" s="771"/>
      <c r="AG176" s="771"/>
      <c r="AH176" s="771"/>
      <c r="AI176" s="771"/>
      <c r="AJ176" s="771"/>
      <c r="AK176" s="771"/>
      <c r="AL176" s="771"/>
      <c r="AM176" s="771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811"/>
      <c r="BJ176" s="811"/>
      <c r="BK176" s="811"/>
      <c r="BL176" s="811"/>
      <c r="BM176" s="811"/>
      <c r="BN176" s="811"/>
      <c r="BO176" s="811"/>
      <c r="BP176" s="811"/>
      <c r="BQ176" s="811"/>
      <c r="BR176" s="811"/>
      <c r="BS176" s="811"/>
      <c r="BT176" s="811"/>
      <c r="BU176" s="811"/>
      <c r="BV176" s="811"/>
      <c r="BW176" s="811"/>
      <c r="BX176" s="811"/>
      <c r="BY176" s="811"/>
      <c r="BZ176" s="811"/>
      <c r="CA176" s="811"/>
      <c r="CB176" s="811"/>
      <c r="CC176" s="811"/>
      <c r="CD176" s="811"/>
      <c r="CE176" s="811"/>
      <c r="CF176" s="811"/>
      <c r="CG176" s="811"/>
      <c r="CH176" s="806"/>
      <c r="CI176" s="806"/>
      <c r="CJ176" s="806"/>
      <c r="CK176" s="806"/>
      <c r="CL176" s="806"/>
      <c r="CM176" s="799"/>
      <c r="CN176" s="799"/>
      <c r="CO176" s="806"/>
      <c r="CP176" s="806"/>
      <c r="CQ176" s="806"/>
      <c r="CR176" s="806"/>
      <c r="CS176" s="806"/>
      <c r="CT176" s="798"/>
      <c r="CU176" s="798"/>
      <c r="CV176" s="798"/>
      <c r="CW176" s="92"/>
      <c r="CX176" s="92"/>
      <c r="CY176" s="92"/>
      <c r="CZ176" s="92"/>
      <c r="DA176" s="92"/>
      <c r="DB176" s="36"/>
      <c r="DC176" s="92"/>
      <c r="DD176" s="92"/>
      <c r="DE176" s="92"/>
      <c r="DF176" s="92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92"/>
      <c r="EP176" s="92"/>
      <c r="EQ176" s="92"/>
      <c r="ER176" s="802" t="s">
        <v>64</v>
      </c>
      <c r="ES176" s="802"/>
      <c r="ET176" s="802"/>
      <c r="EU176" s="802"/>
      <c r="EV176" s="802"/>
      <c r="EW176" s="802"/>
      <c r="EX176" s="802"/>
      <c r="EY176" s="802"/>
      <c r="EZ176" s="802"/>
      <c r="FA176" s="802"/>
      <c r="FB176" s="802"/>
      <c r="FC176" s="802"/>
      <c r="FD176" s="802"/>
      <c r="FE176" s="802" t="s">
        <v>65</v>
      </c>
      <c r="FF176" s="802"/>
      <c r="FG176" s="802"/>
      <c r="FH176" s="802"/>
      <c r="FI176" s="802"/>
      <c r="FJ176" s="802"/>
      <c r="FK176" s="802"/>
      <c r="FL176" s="802"/>
      <c r="FM176" s="802"/>
      <c r="FN176" s="802"/>
      <c r="FO176" s="802"/>
      <c r="FP176" s="802"/>
      <c r="FQ176" s="857" t="s">
        <v>1605</v>
      </c>
      <c r="FR176" s="857"/>
      <c r="FS176" s="857"/>
      <c r="FT176" s="857"/>
      <c r="FU176" s="857"/>
      <c r="FV176" s="857"/>
      <c r="FW176" s="857"/>
      <c r="FX176" s="802" t="s">
        <v>66</v>
      </c>
      <c r="FY176" s="802"/>
      <c r="FZ176" s="802"/>
      <c r="GA176" s="802"/>
      <c r="GB176" s="802"/>
      <c r="GC176" s="802"/>
      <c r="GD176" s="802"/>
      <c r="GE176" s="802"/>
      <c r="GF176" s="802"/>
      <c r="GG176" s="802"/>
      <c r="GH176" s="802"/>
      <c r="GI176" s="802"/>
      <c r="GJ176" s="70"/>
      <c r="GK176" s="70"/>
      <c r="GL176" s="70"/>
      <c r="GM176" s="36"/>
      <c r="GN176" s="781"/>
      <c r="GO176" s="781"/>
      <c r="GP176" s="781"/>
      <c r="GQ176" s="781"/>
      <c r="GR176" s="781"/>
      <c r="GS176" s="781"/>
      <c r="GT176" s="781"/>
      <c r="GU176" s="781"/>
      <c r="GV176" s="36"/>
      <c r="HR176" s="33"/>
      <c r="JD176" s="3"/>
      <c r="JE176" s="3"/>
      <c r="JF176" s="3"/>
      <c r="JG176" s="3"/>
      <c r="JH176" s="3"/>
      <c r="JI176" s="3"/>
      <c r="JJ176" s="3"/>
      <c r="JK176" s="3"/>
      <c r="JL176" s="3"/>
      <c r="JM176" s="3"/>
    </row>
    <row r="177" spans="1:273" ht="3" customHeight="1">
      <c r="A177" s="36"/>
      <c r="B177" s="781"/>
      <c r="C177" s="781"/>
      <c r="D177" s="781"/>
      <c r="E177" s="781"/>
      <c r="F177" s="781"/>
      <c r="G177" s="781"/>
      <c r="H177" s="781"/>
      <c r="I177" s="781"/>
      <c r="J177" s="46"/>
      <c r="K177" s="46"/>
      <c r="L177" s="46"/>
      <c r="M177" s="46"/>
      <c r="N177" s="46"/>
      <c r="O177" s="46"/>
      <c r="P177" s="46"/>
      <c r="Q177" s="47"/>
      <c r="R177" s="36"/>
      <c r="S177" s="36"/>
      <c r="T177" s="36"/>
      <c r="U177" s="36"/>
      <c r="V177" s="36"/>
      <c r="W177" s="36"/>
      <c r="X177" s="771"/>
      <c r="Y177" s="771"/>
      <c r="Z177" s="771"/>
      <c r="AA177" s="771"/>
      <c r="AB177" s="771"/>
      <c r="AC177" s="771"/>
      <c r="AD177" s="771"/>
      <c r="AE177" s="771"/>
      <c r="AF177" s="771"/>
      <c r="AG177" s="771"/>
      <c r="AH177" s="771"/>
      <c r="AI177" s="771"/>
      <c r="AJ177" s="771"/>
      <c r="AK177" s="771"/>
      <c r="AL177" s="771"/>
      <c r="AM177" s="771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811" t="s">
        <v>722</v>
      </c>
      <c r="BJ177" s="811"/>
      <c r="BK177" s="811"/>
      <c r="BL177" s="811"/>
      <c r="BM177" s="811"/>
      <c r="BN177" s="811"/>
      <c r="BO177" s="811"/>
      <c r="BP177" s="811"/>
      <c r="BQ177" s="811"/>
      <c r="BR177" s="811"/>
      <c r="BS177" s="811"/>
      <c r="BT177" s="811"/>
      <c r="BU177" s="811"/>
      <c r="BV177" s="811"/>
      <c r="BW177" s="811"/>
      <c r="BX177" s="811"/>
      <c r="BY177" s="811"/>
      <c r="BZ177" s="811"/>
      <c r="CA177" s="811"/>
      <c r="CB177" s="811"/>
      <c r="CC177" s="811"/>
      <c r="CD177" s="811"/>
      <c r="CE177" s="811"/>
      <c r="CF177" s="806" t="s">
        <v>715</v>
      </c>
      <c r="CG177" s="806"/>
      <c r="CH177" s="806"/>
      <c r="CI177" s="806"/>
      <c r="CJ177" s="806"/>
      <c r="CK177" s="799" t="s">
        <v>713</v>
      </c>
      <c r="CL177" s="806" t="s">
        <v>716</v>
      </c>
      <c r="CM177" s="806"/>
      <c r="CN177" s="806"/>
      <c r="CO177" s="806"/>
      <c r="CP177" s="806"/>
      <c r="CQ177" s="810" t="s">
        <v>723</v>
      </c>
      <c r="CR177" s="810"/>
      <c r="CS177" s="810"/>
      <c r="CT177" s="810"/>
      <c r="CU177" s="810"/>
      <c r="CV177" s="810"/>
      <c r="CW177" s="810"/>
      <c r="CX177" s="92"/>
      <c r="CY177" s="92"/>
      <c r="CZ177" s="92"/>
      <c r="DA177" s="92"/>
      <c r="DB177" s="36"/>
      <c r="DC177" s="92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802"/>
      <c r="ES177" s="802"/>
      <c r="ET177" s="802"/>
      <c r="EU177" s="802"/>
      <c r="EV177" s="802"/>
      <c r="EW177" s="802"/>
      <c r="EX177" s="802"/>
      <c r="EY177" s="802"/>
      <c r="EZ177" s="802"/>
      <c r="FA177" s="802"/>
      <c r="FB177" s="802"/>
      <c r="FC177" s="802"/>
      <c r="FD177" s="802"/>
      <c r="FE177" s="802"/>
      <c r="FF177" s="802"/>
      <c r="FG177" s="802"/>
      <c r="FH177" s="802"/>
      <c r="FI177" s="802"/>
      <c r="FJ177" s="802"/>
      <c r="FK177" s="802"/>
      <c r="FL177" s="802"/>
      <c r="FM177" s="802"/>
      <c r="FN177" s="802"/>
      <c r="FO177" s="802"/>
      <c r="FP177" s="802"/>
      <c r="FQ177" s="857"/>
      <c r="FR177" s="857"/>
      <c r="FS177" s="857"/>
      <c r="FT177" s="857"/>
      <c r="FU177" s="857"/>
      <c r="FV177" s="857"/>
      <c r="FW177" s="857"/>
      <c r="FX177" s="802"/>
      <c r="FY177" s="802"/>
      <c r="FZ177" s="802"/>
      <c r="GA177" s="802"/>
      <c r="GB177" s="802"/>
      <c r="GC177" s="802"/>
      <c r="GD177" s="802"/>
      <c r="GE177" s="802"/>
      <c r="GF177" s="802"/>
      <c r="GG177" s="802"/>
      <c r="GH177" s="802"/>
      <c r="GI177" s="802"/>
      <c r="GJ177" s="70"/>
      <c r="GK177" s="70"/>
      <c r="GL177" s="70"/>
      <c r="GM177" s="36"/>
      <c r="GN177" s="781"/>
      <c r="GO177" s="781"/>
      <c r="GP177" s="781"/>
      <c r="GQ177" s="781"/>
      <c r="GR177" s="781"/>
      <c r="GS177" s="781"/>
      <c r="GT177" s="781"/>
      <c r="GU177" s="781"/>
      <c r="GV177" s="36"/>
      <c r="HR177" s="33"/>
      <c r="JD177" s="3"/>
      <c r="JE177" s="3"/>
      <c r="JF177" s="3"/>
      <c r="JG177" s="3"/>
      <c r="JH177" s="3"/>
      <c r="JI177" s="3"/>
      <c r="JJ177" s="3"/>
      <c r="JK177" s="3"/>
      <c r="JL177" s="3"/>
      <c r="JM177" s="3"/>
    </row>
    <row r="178" spans="1:273" ht="3" customHeight="1">
      <c r="A178" s="36"/>
      <c r="B178" s="781"/>
      <c r="C178" s="781"/>
      <c r="D178" s="781"/>
      <c r="E178" s="781"/>
      <c r="F178" s="781"/>
      <c r="G178" s="781"/>
      <c r="H178" s="781"/>
      <c r="I178" s="781"/>
      <c r="J178" s="46"/>
      <c r="K178" s="46"/>
      <c r="L178" s="46"/>
      <c r="M178" s="46"/>
      <c r="N178" s="46"/>
      <c r="O178" s="46"/>
      <c r="P178" s="46"/>
      <c r="Q178" s="47"/>
      <c r="R178" s="36"/>
      <c r="S178" s="36"/>
      <c r="T178" s="36"/>
      <c r="U178" s="36"/>
      <c r="V178" s="36"/>
      <c r="W178" s="36"/>
      <c r="X178" s="771"/>
      <c r="Y178" s="771"/>
      <c r="Z178" s="771"/>
      <c r="AA178" s="771"/>
      <c r="AB178" s="771"/>
      <c r="AC178" s="771"/>
      <c r="AD178" s="771"/>
      <c r="AE178" s="771"/>
      <c r="AF178" s="771"/>
      <c r="AG178" s="771"/>
      <c r="AH178" s="771"/>
      <c r="AI178" s="771"/>
      <c r="AJ178" s="771"/>
      <c r="AK178" s="771"/>
      <c r="AL178" s="771"/>
      <c r="AM178" s="771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811"/>
      <c r="BJ178" s="811"/>
      <c r="BK178" s="811"/>
      <c r="BL178" s="811"/>
      <c r="BM178" s="811"/>
      <c r="BN178" s="811"/>
      <c r="BO178" s="811"/>
      <c r="BP178" s="811"/>
      <c r="BQ178" s="811"/>
      <c r="BR178" s="811"/>
      <c r="BS178" s="811"/>
      <c r="BT178" s="811"/>
      <c r="BU178" s="811"/>
      <c r="BV178" s="811"/>
      <c r="BW178" s="811"/>
      <c r="BX178" s="811"/>
      <c r="BY178" s="811"/>
      <c r="BZ178" s="811"/>
      <c r="CA178" s="811"/>
      <c r="CB178" s="811"/>
      <c r="CC178" s="811"/>
      <c r="CD178" s="811"/>
      <c r="CE178" s="811"/>
      <c r="CF178" s="806"/>
      <c r="CG178" s="806"/>
      <c r="CH178" s="806"/>
      <c r="CI178" s="806"/>
      <c r="CJ178" s="806"/>
      <c r="CK178" s="799"/>
      <c r="CL178" s="806"/>
      <c r="CM178" s="806"/>
      <c r="CN178" s="806"/>
      <c r="CO178" s="806"/>
      <c r="CP178" s="806"/>
      <c r="CQ178" s="810"/>
      <c r="CR178" s="810"/>
      <c r="CS178" s="810"/>
      <c r="CT178" s="810"/>
      <c r="CU178" s="810"/>
      <c r="CV178" s="810"/>
      <c r="CW178" s="810"/>
      <c r="CX178" s="92"/>
      <c r="CY178" s="92"/>
      <c r="CZ178" s="92"/>
      <c r="DA178" s="92"/>
      <c r="DB178" s="92"/>
      <c r="DC178" s="92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802"/>
      <c r="ES178" s="802"/>
      <c r="ET178" s="802"/>
      <c r="EU178" s="802"/>
      <c r="EV178" s="802"/>
      <c r="EW178" s="802"/>
      <c r="EX178" s="802"/>
      <c r="EY178" s="802"/>
      <c r="EZ178" s="802"/>
      <c r="FA178" s="802"/>
      <c r="FB178" s="802"/>
      <c r="FC178" s="802"/>
      <c r="FD178" s="802"/>
      <c r="FE178" s="802"/>
      <c r="FF178" s="802"/>
      <c r="FG178" s="802"/>
      <c r="FH178" s="802"/>
      <c r="FI178" s="802"/>
      <c r="FJ178" s="802"/>
      <c r="FK178" s="802"/>
      <c r="FL178" s="802"/>
      <c r="FM178" s="802"/>
      <c r="FN178" s="802"/>
      <c r="FO178" s="802"/>
      <c r="FP178" s="802"/>
      <c r="FQ178" s="857"/>
      <c r="FR178" s="857"/>
      <c r="FS178" s="857"/>
      <c r="FT178" s="857"/>
      <c r="FU178" s="857"/>
      <c r="FV178" s="857"/>
      <c r="FW178" s="857"/>
      <c r="FX178" s="802"/>
      <c r="FY178" s="802"/>
      <c r="FZ178" s="802"/>
      <c r="GA178" s="802"/>
      <c r="GB178" s="802"/>
      <c r="GC178" s="802"/>
      <c r="GD178" s="802"/>
      <c r="GE178" s="802"/>
      <c r="GF178" s="802"/>
      <c r="GG178" s="802"/>
      <c r="GH178" s="802"/>
      <c r="GI178" s="802"/>
      <c r="GJ178" s="70"/>
      <c r="GK178" s="70"/>
      <c r="GL178" s="70"/>
      <c r="GM178" s="36"/>
      <c r="GN178" s="781"/>
      <c r="GO178" s="781"/>
      <c r="GP178" s="781"/>
      <c r="GQ178" s="781"/>
      <c r="GR178" s="781"/>
      <c r="GS178" s="781"/>
      <c r="GT178" s="781"/>
      <c r="GU178" s="781"/>
      <c r="GV178" s="36"/>
      <c r="HR178" s="33"/>
      <c r="JD178" s="3"/>
      <c r="JE178" s="3"/>
      <c r="JF178" s="3"/>
      <c r="JG178" s="3"/>
      <c r="JH178" s="3"/>
      <c r="JI178" s="3"/>
      <c r="JJ178" s="3"/>
      <c r="JK178" s="3"/>
      <c r="JL178" s="3"/>
      <c r="JM178" s="3"/>
    </row>
    <row r="179" spans="1:273" ht="3" customHeight="1">
      <c r="A179" s="36"/>
      <c r="B179" s="781"/>
      <c r="C179" s="781"/>
      <c r="D179" s="781"/>
      <c r="E179" s="781"/>
      <c r="F179" s="781"/>
      <c r="G179" s="781"/>
      <c r="H179" s="781"/>
      <c r="I179" s="781"/>
      <c r="J179" s="46"/>
      <c r="K179" s="46"/>
      <c r="L179" s="46"/>
      <c r="M179" s="46"/>
      <c r="N179" s="46"/>
      <c r="O179" s="46"/>
      <c r="P179" s="46"/>
      <c r="Q179" s="47"/>
      <c r="R179" s="36"/>
      <c r="S179" s="36"/>
      <c r="T179" s="36"/>
      <c r="U179" s="36"/>
      <c r="V179" s="36"/>
      <c r="W179" s="36"/>
      <c r="X179" s="771"/>
      <c r="Y179" s="771"/>
      <c r="Z179" s="771"/>
      <c r="AA179" s="771"/>
      <c r="AB179" s="771"/>
      <c r="AC179" s="771"/>
      <c r="AD179" s="771"/>
      <c r="AE179" s="771"/>
      <c r="AF179" s="771"/>
      <c r="AG179" s="771"/>
      <c r="AH179" s="771"/>
      <c r="AI179" s="771"/>
      <c r="AJ179" s="771"/>
      <c r="AK179" s="771"/>
      <c r="AL179" s="771"/>
      <c r="AM179" s="771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811"/>
      <c r="BJ179" s="811"/>
      <c r="BK179" s="811"/>
      <c r="BL179" s="811"/>
      <c r="BM179" s="811"/>
      <c r="BN179" s="811"/>
      <c r="BO179" s="811"/>
      <c r="BP179" s="811"/>
      <c r="BQ179" s="811"/>
      <c r="BR179" s="811"/>
      <c r="BS179" s="811"/>
      <c r="BT179" s="811"/>
      <c r="BU179" s="811"/>
      <c r="BV179" s="811"/>
      <c r="BW179" s="811"/>
      <c r="BX179" s="811"/>
      <c r="BY179" s="811"/>
      <c r="BZ179" s="811"/>
      <c r="CA179" s="811"/>
      <c r="CB179" s="811"/>
      <c r="CC179" s="811"/>
      <c r="CD179" s="811"/>
      <c r="CE179" s="811"/>
      <c r="CF179" s="806"/>
      <c r="CG179" s="806"/>
      <c r="CH179" s="806"/>
      <c r="CI179" s="806"/>
      <c r="CJ179" s="806"/>
      <c r="CK179" s="799"/>
      <c r="CL179" s="806"/>
      <c r="CM179" s="806"/>
      <c r="CN179" s="806"/>
      <c r="CO179" s="806"/>
      <c r="CP179" s="806"/>
      <c r="CQ179" s="810"/>
      <c r="CR179" s="810"/>
      <c r="CS179" s="810"/>
      <c r="CT179" s="810"/>
      <c r="CU179" s="810"/>
      <c r="CV179" s="810"/>
      <c r="CW179" s="810"/>
      <c r="CX179" s="92"/>
      <c r="CY179" s="92"/>
      <c r="CZ179" s="92"/>
      <c r="DA179" s="92"/>
      <c r="DB179" s="92"/>
      <c r="DC179" s="92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802"/>
      <c r="ES179" s="802"/>
      <c r="ET179" s="802"/>
      <c r="EU179" s="802"/>
      <c r="EV179" s="802"/>
      <c r="EW179" s="802"/>
      <c r="EX179" s="802"/>
      <c r="EY179" s="802"/>
      <c r="EZ179" s="802"/>
      <c r="FA179" s="802"/>
      <c r="FB179" s="802"/>
      <c r="FC179" s="802"/>
      <c r="FD179" s="802"/>
      <c r="FE179" s="802"/>
      <c r="FF179" s="802"/>
      <c r="FG179" s="802"/>
      <c r="FH179" s="802"/>
      <c r="FI179" s="802"/>
      <c r="FJ179" s="802"/>
      <c r="FK179" s="802"/>
      <c r="FL179" s="802"/>
      <c r="FM179" s="802"/>
      <c r="FN179" s="802"/>
      <c r="FO179" s="802"/>
      <c r="FP179" s="802"/>
      <c r="FQ179" s="857"/>
      <c r="FR179" s="857"/>
      <c r="FS179" s="857"/>
      <c r="FT179" s="857"/>
      <c r="FU179" s="857"/>
      <c r="FV179" s="857"/>
      <c r="FW179" s="857"/>
      <c r="FX179" s="802"/>
      <c r="FY179" s="802"/>
      <c r="FZ179" s="802"/>
      <c r="GA179" s="802"/>
      <c r="GB179" s="802"/>
      <c r="GC179" s="802"/>
      <c r="GD179" s="802"/>
      <c r="GE179" s="802"/>
      <c r="GF179" s="802"/>
      <c r="GG179" s="802"/>
      <c r="GH179" s="802"/>
      <c r="GI179" s="802"/>
      <c r="GJ179" s="70"/>
      <c r="GK179" s="70"/>
      <c r="GL179" s="70"/>
      <c r="GM179" s="36"/>
      <c r="GN179" s="781"/>
      <c r="GO179" s="781"/>
      <c r="GP179" s="781"/>
      <c r="GQ179" s="781"/>
      <c r="GR179" s="781"/>
      <c r="GS179" s="781"/>
      <c r="GT179" s="781"/>
      <c r="GU179" s="781"/>
      <c r="GV179" s="36"/>
      <c r="JD179" s="3"/>
      <c r="JE179" s="3"/>
      <c r="JF179" s="3"/>
      <c r="JG179" s="3"/>
      <c r="JH179" s="3"/>
      <c r="JI179" s="3"/>
      <c r="JJ179" s="3"/>
      <c r="JK179" s="3"/>
      <c r="JL179" s="3"/>
      <c r="JM179" s="3"/>
    </row>
    <row r="180" spans="1:273" ht="3" customHeight="1">
      <c r="A180" s="36"/>
      <c r="B180" s="781"/>
      <c r="C180" s="781"/>
      <c r="D180" s="781"/>
      <c r="E180" s="781"/>
      <c r="F180" s="781"/>
      <c r="G180" s="781"/>
      <c r="H180" s="781"/>
      <c r="I180" s="781"/>
      <c r="J180" s="46"/>
      <c r="K180" s="46"/>
      <c r="L180" s="46"/>
      <c r="M180" s="46"/>
      <c r="N180" s="46"/>
      <c r="O180" s="46"/>
      <c r="P180" s="46"/>
      <c r="Q180" s="47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811"/>
      <c r="BJ180" s="811"/>
      <c r="BK180" s="811"/>
      <c r="BL180" s="811"/>
      <c r="BM180" s="811"/>
      <c r="BN180" s="811"/>
      <c r="BO180" s="811"/>
      <c r="BP180" s="811"/>
      <c r="BQ180" s="811"/>
      <c r="BR180" s="811"/>
      <c r="BS180" s="811"/>
      <c r="BT180" s="811"/>
      <c r="BU180" s="811"/>
      <c r="BV180" s="811"/>
      <c r="BW180" s="811"/>
      <c r="BX180" s="811"/>
      <c r="BY180" s="811"/>
      <c r="BZ180" s="811"/>
      <c r="CA180" s="811"/>
      <c r="CB180" s="811"/>
      <c r="CC180" s="811"/>
      <c r="CD180" s="811"/>
      <c r="CE180" s="811"/>
      <c r="CF180" s="806"/>
      <c r="CG180" s="806"/>
      <c r="CH180" s="806"/>
      <c r="CI180" s="806"/>
      <c r="CJ180" s="806"/>
      <c r="CK180" s="799"/>
      <c r="CL180" s="806"/>
      <c r="CM180" s="806"/>
      <c r="CN180" s="806"/>
      <c r="CO180" s="806"/>
      <c r="CP180" s="806"/>
      <c r="CQ180" s="810"/>
      <c r="CR180" s="810"/>
      <c r="CS180" s="810"/>
      <c r="CT180" s="810"/>
      <c r="CU180" s="810"/>
      <c r="CV180" s="810"/>
      <c r="CW180" s="810"/>
      <c r="CX180" s="92"/>
      <c r="CY180" s="92"/>
      <c r="CZ180" s="92"/>
      <c r="DA180" s="92"/>
      <c r="DB180" s="92"/>
      <c r="DC180" s="92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6"/>
      <c r="GC180" s="36"/>
      <c r="GD180" s="36"/>
      <c r="GE180" s="36"/>
      <c r="GF180" s="36"/>
      <c r="GG180" s="36"/>
      <c r="GH180" s="36"/>
      <c r="GI180" s="36"/>
      <c r="GJ180" s="36"/>
      <c r="GK180" s="36"/>
      <c r="GL180" s="36"/>
      <c r="GM180" s="36"/>
      <c r="GN180" s="781"/>
      <c r="GO180" s="781"/>
      <c r="GP180" s="781"/>
      <c r="GQ180" s="781"/>
      <c r="GR180" s="781"/>
      <c r="GS180" s="781"/>
      <c r="GT180" s="781"/>
      <c r="GU180" s="781"/>
      <c r="GV180" s="36"/>
      <c r="JD180" s="3"/>
      <c r="JE180" s="3"/>
      <c r="JF180" s="3"/>
      <c r="JG180" s="3"/>
      <c r="JH180" s="3"/>
      <c r="JI180" s="3"/>
      <c r="JJ180" s="3"/>
      <c r="JK180" s="3"/>
      <c r="JL180" s="3"/>
      <c r="JM180" s="3"/>
    </row>
    <row r="181" spans="1:273" ht="3" customHeight="1">
      <c r="A181" s="36"/>
      <c r="B181" s="781"/>
      <c r="C181" s="781"/>
      <c r="D181" s="781"/>
      <c r="E181" s="781"/>
      <c r="F181" s="781"/>
      <c r="G181" s="781"/>
      <c r="H181" s="781"/>
      <c r="I181" s="781"/>
      <c r="J181" s="46"/>
      <c r="K181" s="46"/>
      <c r="L181" s="46"/>
      <c r="M181" s="46"/>
      <c r="N181" s="46"/>
      <c r="O181" s="36"/>
      <c r="P181" s="36"/>
      <c r="Q181" s="36"/>
      <c r="R181" s="878" t="s">
        <v>1607</v>
      </c>
      <c r="S181" s="878"/>
      <c r="T181" s="878"/>
      <c r="U181" s="878"/>
      <c r="V181" s="878"/>
      <c r="W181" s="878"/>
      <c r="X181" s="878"/>
      <c r="Y181" s="878"/>
      <c r="Z181" s="878"/>
      <c r="AA181" s="878"/>
      <c r="AB181" s="878"/>
      <c r="AC181" s="878"/>
      <c r="AD181" s="878"/>
      <c r="AE181" s="878"/>
      <c r="AF181" s="878"/>
      <c r="AG181" s="878"/>
      <c r="AH181" s="878"/>
      <c r="AI181" s="878"/>
      <c r="AJ181" s="878"/>
      <c r="AK181" s="878"/>
      <c r="AL181" s="878"/>
      <c r="AM181" s="878"/>
      <c r="AN181" s="878"/>
      <c r="AO181" s="878"/>
      <c r="AP181" s="878"/>
      <c r="AQ181" s="878"/>
      <c r="AR181" s="878"/>
      <c r="AS181" s="878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811"/>
      <c r="BJ181" s="811"/>
      <c r="BK181" s="811"/>
      <c r="BL181" s="811"/>
      <c r="BM181" s="811"/>
      <c r="BN181" s="811"/>
      <c r="BO181" s="811"/>
      <c r="BP181" s="811"/>
      <c r="BQ181" s="811"/>
      <c r="BR181" s="811"/>
      <c r="BS181" s="811"/>
      <c r="BT181" s="811"/>
      <c r="BU181" s="811"/>
      <c r="BV181" s="811"/>
      <c r="BW181" s="811"/>
      <c r="BX181" s="811"/>
      <c r="BY181" s="811"/>
      <c r="BZ181" s="811"/>
      <c r="CA181" s="811"/>
      <c r="CB181" s="811"/>
      <c r="CC181" s="811"/>
      <c r="CD181" s="811"/>
      <c r="CE181" s="811"/>
      <c r="CF181" s="806"/>
      <c r="CG181" s="806"/>
      <c r="CH181" s="806"/>
      <c r="CI181" s="806"/>
      <c r="CJ181" s="806"/>
      <c r="CK181" s="799"/>
      <c r="CL181" s="806"/>
      <c r="CM181" s="806"/>
      <c r="CN181" s="806"/>
      <c r="CO181" s="806"/>
      <c r="CP181" s="806"/>
      <c r="CQ181" s="810"/>
      <c r="CR181" s="810"/>
      <c r="CS181" s="810"/>
      <c r="CT181" s="810"/>
      <c r="CU181" s="810"/>
      <c r="CV181" s="810"/>
      <c r="CW181" s="810"/>
      <c r="CX181" s="92"/>
      <c r="CY181" s="92"/>
      <c r="CZ181" s="92"/>
      <c r="DA181" s="92"/>
      <c r="DB181" s="92"/>
      <c r="DC181" s="92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801" t="s">
        <v>61</v>
      </c>
      <c r="ER181" s="801"/>
      <c r="ES181" s="801"/>
      <c r="ET181" s="801"/>
      <c r="EU181" s="801"/>
      <c r="EV181" s="801"/>
      <c r="EW181" s="801"/>
      <c r="EX181" s="801"/>
      <c r="EY181" s="801"/>
      <c r="EZ181" s="801"/>
      <c r="FA181" s="801"/>
      <c r="FB181" s="801"/>
      <c r="FC181" s="778" t="str">
        <f>IF(ワークシート!F55,"有","")</f>
        <v/>
      </c>
      <c r="FD181" s="778"/>
      <c r="FE181" s="778"/>
      <c r="FF181" s="778"/>
      <c r="FG181" s="778"/>
      <c r="FH181" s="778"/>
      <c r="FI181" s="778"/>
      <c r="FJ181" s="778"/>
      <c r="FK181" s="778"/>
      <c r="FL181" s="778"/>
      <c r="FM181" s="778"/>
      <c r="FN181" s="778"/>
      <c r="FO181" s="778"/>
      <c r="FP181" s="778"/>
      <c r="FQ181" s="778"/>
      <c r="FR181" s="778"/>
      <c r="FS181" s="778"/>
      <c r="FT181" s="778"/>
      <c r="FU181" s="778"/>
      <c r="FV181" s="778"/>
      <c r="FW181" s="778"/>
      <c r="FX181" s="778"/>
      <c r="FY181" s="778"/>
      <c r="FZ181" s="778"/>
      <c r="GA181" s="778"/>
      <c r="GB181" s="778"/>
      <c r="GC181" s="804" t="s">
        <v>53</v>
      </c>
      <c r="GD181" s="804"/>
      <c r="GE181" s="804"/>
      <c r="GF181" s="804"/>
      <c r="GG181" s="804"/>
      <c r="GH181" s="804"/>
      <c r="GI181" s="804"/>
      <c r="GJ181" s="804"/>
      <c r="GK181" s="57"/>
      <c r="GL181" s="57"/>
      <c r="GM181" s="36"/>
      <c r="GN181" s="781"/>
      <c r="GO181" s="781"/>
      <c r="GP181" s="781"/>
      <c r="GQ181" s="781"/>
      <c r="GR181" s="781"/>
      <c r="GS181" s="781"/>
      <c r="GT181" s="781"/>
      <c r="GU181" s="781"/>
      <c r="GV181" s="36"/>
      <c r="JD181" s="3"/>
      <c r="JE181" s="3"/>
      <c r="JF181" s="3"/>
      <c r="JG181" s="3"/>
      <c r="JH181" s="3"/>
      <c r="JI181" s="3"/>
      <c r="JJ181" s="3"/>
      <c r="JK181" s="3"/>
      <c r="JL181" s="3"/>
      <c r="JM181" s="3"/>
    </row>
    <row r="182" spans="1:273" ht="3" customHeight="1">
      <c r="A182" s="36"/>
      <c r="B182" s="781"/>
      <c r="C182" s="781"/>
      <c r="D182" s="781"/>
      <c r="E182" s="781"/>
      <c r="F182" s="781"/>
      <c r="G182" s="781"/>
      <c r="H182" s="781"/>
      <c r="I182" s="781"/>
      <c r="J182" s="46"/>
      <c r="K182" s="46"/>
      <c r="L182" s="46"/>
      <c r="M182" s="46"/>
      <c r="N182" s="46"/>
      <c r="O182" s="36"/>
      <c r="P182" s="36"/>
      <c r="Q182" s="36"/>
      <c r="R182" s="878"/>
      <c r="S182" s="878"/>
      <c r="T182" s="878"/>
      <c r="U182" s="878"/>
      <c r="V182" s="878"/>
      <c r="W182" s="878"/>
      <c r="X182" s="878"/>
      <c r="Y182" s="878"/>
      <c r="Z182" s="878"/>
      <c r="AA182" s="878"/>
      <c r="AB182" s="878"/>
      <c r="AC182" s="878"/>
      <c r="AD182" s="878"/>
      <c r="AE182" s="878"/>
      <c r="AF182" s="878"/>
      <c r="AG182" s="878"/>
      <c r="AH182" s="878"/>
      <c r="AI182" s="878"/>
      <c r="AJ182" s="878"/>
      <c r="AK182" s="878"/>
      <c r="AL182" s="878"/>
      <c r="AM182" s="878"/>
      <c r="AN182" s="878"/>
      <c r="AO182" s="878"/>
      <c r="AP182" s="878"/>
      <c r="AQ182" s="878"/>
      <c r="AR182" s="878"/>
      <c r="AS182" s="878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801" t="s">
        <v>61</v>
      </c>
      <c r="BJ182" s="801"/>
      <c r="BK182" s="801"/>
      <c r="BL182" s="801"/>
      <c r="BM182" s="801"/>
      <c r="BN182" s="801"/>
      <c r="BO182" s="801"/>
      <c r="BP182" s="801"/>
      <c r="BQ182" s="801"/>
      <c r="BR182" s="801"/>
      <c r="BS182" s="801"/>
      <c r="BT182" s="801"/>
      <c r="BU182" s="778" t="str">
        <f>IF(ワークシート!F51,"有","")</f>
        <v/>
      </c>
      <c r="BV182" s="778"/>
      <c r="BW182" s="778"/>
      <c r="BX182" s="778"/>
      <c r="BY182" s="778"/>
      <c r="BZ182" s="778"/>
      <c r="CA182" s="778"/>
      <c r="CB182" s="778"/>
      <c r="CC182" s="778"/>
      <c r="CD182" s="778"/>
      <c r="CE182" s="778"/>
      <c r="CF182" s="778"/>
      <c r="CG182" s="778"/>
      <c r="CH182" s="778"/>
      <c r="CI182" s="778"/>
      <c r="CJ182" s="778"/>
      <c r="CK182" s="778"/>
      <c r="CL182" s="778"/>
      <c r="CM182" s="778"/>
      <c r="CN182" s="778"/>
      <c r="CO182" s="778"/>
      <c r="CP182" s="805" t="s">
        <v>15</v>
      </c>
      <c r="CQ182" s="805"/>
      <c r="CR182" s="805"/>
      <c r="CS182" s="805"/>
      <c r="CT182" s="805"/>
      <c r="CU182" s="805"/>
      <c r="CV182" s="805"/>
      <c r="CW182" s="805"/>
      <c r="CX182" s="61"/>
      <c r="CY182" s="61"/>
      <c r="CZ182" s="61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56"/>
      <c r="EI182" s="56"/>
      <c r="EJ182" s="56"/>
      <c r="EK182" s="56"/>
      <c r="EL182" s="56"/>
      <c r="EM182" s="56"/>
      <c r="EN182" s="56"/>
      <c r="EO182" s="56"/>
      <c r="EP182" s="56"/>
      <c r="EQ182" s="801"/>
      <c r="ER182" s="801"/>
      <c r="ES182" s="801"/>
      <c r="ET182" s="801"/>
      <c r="EU182" s="801"/>
      <c r="EV182" s="801"/>
      <c r="EW182" s="801"/>
      <c r="EX182" s="801"/>
      <c r="EY182" s="801"/>
      <c r="EZ182" s="801"/>
      <c r="FA182" s="801"/>
      <c r="FB182" s="801"/>
      <c r="FC182" s="778"/>
      <c r="FD182" s="778"/>
      <c r="FE182" s="778"/>
      <c r="FF182" s="778"/>
      <c r="FG182" s="778"/>
      <c r="FH182" s="778"/>
      <c r="FI182" s="778"/>
      <c r="FJ182" s="778"/>
      <c r="FK182" s="778"/>
      <c r="FL182" s="778"/>
      <c r="FM182" s="778"/>
      <c r="FN182" s="778"/>
      <c r="FO182" s="778"/>
      <c r="FP182" s="778"/>
      <c r="FQ182" s="778"/>
      <c r="FR182" s="778"/>
      <c r="FS182" s="778"/>
      <c r="FT182" s="778"/>
      <c r="FU182" s="778"/>
      <c r="FV182" s="778"/>
      <c r="FW182" s="778"/>
      <c r="FX182" s="778"/>
      <c r="FY182" s="778"/>
      <c r="FZ182" s="778"/>
      <c r="GA182" s="778"/>
      <c r="GB182" s="778"/>
      <c r="GC182" s="804"/>
      <c r="GD182" s="804"/>
      <c r="GE182" s="804"/>
      <c r="GF182" s="804"/>
      <c r="GG182" s="804"/>
      <c r="GH182" s="804"/>
      <c r="GI182" s="804"/>
      <c r="GJ182" s="804"/>
      <c r="GK182" s="57"/>
      <c r="GL182" s="57"/>
      <c r="GM182" s="36"/>
      <c r="GN182" s="781"/>
      <c r="GO182" s="781"/>
      <c r="GP182" s="781"/>
      <c r="GQ182" s="781"/>
      <c r="GR182" s="781"/>
      <c r="GS182" s="781"/>
      <c r="GT182" s="781"/>
      <c r="GU182" s="781"/>
      <c r="GV182" s="36"/>
      <c r="JD182" s="3"/>
      <c r="JE182" s="3"/>
      <c r="JF182" s="3"/>
      <c r="JG182" s="3"/>
      <c r="JH182" s="3"/>
      <c r="JI182" s="3"/>
      <c r="JJ182" s="3"/>
      <c r="JK182" s="3"/>
      <c r="JL182" s="3"/>
      <c r="JM182" s="3"/>
    </row>
    <row r="183" spans="1:273" ht="3" customHeight="1">
      <c r="A183" s="36"/>
      <c r="B183" s="781"/>
      <c r="C183" s="781"/>
      <c r="D183" s="781"/>
      <c r="E183" s="781"/>
      <c r="F183" s="781"/>
      <c r="G183" s="781"/>
      <c r="H183" s="781"/>
      <c r="I183" s="781"/>
      <c r="J183" s="46"/>
      <c r="K183" s="46"/>
      <c r="L183" s="46"/>
      <c r="M183" s="46"/>
      <c r="N183" s="46"/>
      <c r="O183" s="36"/>
      <c r="P183" s="36"/>
      <c r="Q183" s="36"/>
      <c r="R183" s="878"/>
      <c r="S183" s="878"/>
      <c r="T183" s="878"/>
      <c r="U183" s="878"/>
      <c r="V183" s="878"/>
      <c r="W183" s="878"/>
      <c r="X183" s="878"/>
      <c r="Y183" s="878"/>
      <c r="Z183" s="878"/>
      <c r="AA183" s="878"/>
      <c r="AB183" s="878"/>
      <c r="AC183" s="878"/>
      <c r="AD183" s="878"/>
      <c r="AE183" s="878"/>
      <c r="AF183" s="878"/>
      <c r="AG183" s="878"/>
      <c r="AH183" s="878"/>
      <c r="AI183" s="878"/>
      <c r="AJ183" s="878"/>
      <c r="AK183" s="878"/>
      <c r="AL183" s="878"/>
      <c r="AM183" s="878"/>
      <c r="AN183" s="878"/>
      <c r="AO183" s="878"/>
      <c r="AP183" s="878"/>
      <c r="AQ183" s="878"/>
      <c r="AR183" s="878"/>
      <c r="AS183" s="878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801"/>
      <c r="BJ183" s="801"/>
      <c r="BK183" s="801"/>
      <c r="BL183" s="801"/>
      <c r="BM183" s="801"/>
      <c r="BN183" s="801"/>
      <c r="BO183" s="801"/>
      <c r="BP183" s="801"/>
      <c r="BQ183" s="801"/>
      <c r="BR183" s="801"/>
      <c r="BS183" s="801"/>
      <c r="BT183" s="801"/>
      <c r="BU183" s="778"/>
      <c r="BV183" s="778"/>
      <c r="BW183" s="778"/>
      <c r="BX183" s="778"/>
      <c r="BY183" s="778"/>
      <c r="BZ183" s="778"/>
      <c r="CA183" s="778"/>
      <c r="CB183" s="778"/>
      <c r="CC183" s="778"/>
      <c r="CD183" s="778"/>
      <c r="CE183" s="778"/>
      <c r="CF183" s="778"/>
      <c r="CG183" s="778"/>
      <c r="CH183" s="778"/>
      <c r="CI183" s="778"/>
      <c r="CJ183" s="778"/>
      <c r="CK183" s="778"/>
      <c r="CL183" s="778"/>
      <c r="CM183" s="778"/>
      <c r="CN183" s="778"/>
      <c r="CO183" s="778"/>
      <c r="CP183" s="805"/>
      <c r="CQ183" s="805"/>
      <c r="CR183" s="805"/>
      <c r="CS183" s="805"/>
      <c r="CT183" s="805"/>
      <c r="CU183" s="805"/>
      <c r="CV183" s="805"/>
      <c r="CW183" s="805"/>
      <c r="CX183" s="61"/>
      <c r="CY183" s="61"/>
      <c r="CZ183" s="61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801"/>
      <c r="ER183" s="801"/>
      <c r="ES183" s="801"/>
      <c r="ET183" s="801"/>
      <c r="EU183" s="801"/>
      <c r="EV183" s="801"/>
      <c r="EW183" s="801"/>
      <c r="EX183" s="801"/>
      <c r="EY183" s="801"/>
      <c r="EZ183" s="801"/>
      <c r="FA183" s="801"/>
      <c r="FB183" s="801"/>
      <c r="FC183" s="778"/>
      <c r="FD183" s="778"/>
      <c r="FE183" s="778"/>
      <c r="FF183" s="778"/>
      <c r="FG183" s="778"/>
      <c r="FH183" s="778"/>
      <c r="FI183" s="778"/>
      <c r="FJ183" s="778"/>
      <c r="FK183" s="778"/>
      <c r="FL183" s="778"/>
      <c r="FM183" s="778"/>
      <c r="FN183" s="778"/>
      <c r="FO183" s="778"/>
      <c r="FP183" s="778"/>
      <c r="FQ183" s="778"/>
      <c r="FR183" s="778"/>
      <c r="FS183" s="778"/>
      <c r="FT183" s="778"/>
      <c r="FU183" s="778"/>
      <c r="FV183" s="778"/>
      <c r="FW183" s="778"/>
      <c r="FX183" s="778"/>
      <c r="FY183" s="778"/>
      <c r="FZ183" s="778"/>
      <c r="GA183" s="778"/>
      <c r="GB183" s="778"/>
      <c r="GC183" s="804"/>
      <c r="GD183" s="804"/>
      <c r="GE183" s="804"/>
      <c r="GF183" s="804"/>
      <c r="GG183" s="804"/>
      <c r="GH183" s="804"/>
      <c r="GI183" s="804"/>
      <c r="GJ183" s="804"/>
      <c r="GK183" s="57"/>
      <c r="GL183" s="57"/>
      <c r="GM183" s="36"/>
      <c r="GN183" s="781"/>
      <c r="GO183" s="781"/>
      <c r="GP183" s="781"/>
      <c r="GQ183" s="781"/>
      <c r="GR183" s="781"/>
      <c r="GS183" s="781"/>
      <c r="GT183" s="781"/>
      <c r="GU183" s="781"/>
      <c r="GV183" s="36"/>
      <c r="JD183" s="3"/>
      <c r="JE183" s="3"/>
      <c r="JF183" s="3"/>
      <c r="JG183" s="3"/>
      <c r="JH183" s="3"/>
      <c r="JI183" s="3"/>
      <c r="JJ183" s="3"/>
      <c r="JK183" s="3"/>
      <c r="JL183" s="3"/>
      <c r="JM183" s="3"/>
    </row>
    <row r="184" spans="1:273" ht="3" customHeight="1">
      <c r="A184" s="36"/>
      <c r="B184" s="781"/>
      <c r="C184" s="781"/>
      <c r="D184" s="781"/>
      <c r="E184" s="781"/>
      <c r="F184" s="781"/>
      <c r="G184" s="781"/>
      <c r="H184" s="781"/>
      <c r="I184" s="781"/>
      <c r="J184" s="46"/>
      <c r="K184" s="46"/>
      <c r="L184" s="46"/>
      <c r="M184" s="46"/>
      <c r="N184" s="46"/>
      <c r="O184" s="36"/>
      <c r="P184" s="36"/>
      <c r="Q184" s="36"/>
      <c r="R184" s="878"/>
      <c r="S184" s="878"/>
      <c r="T184" s="878"/>
      <c r="U184" s="878"/>
      <c r="V184" s="878"/>
      <c r="W184" s="878"/>
      <c r="X184" s="878"/>
      <c r="Y184" s="878"/>
      <c r="Z184" s="878"/>
      <c r="AA184" s="878"/>
      <c r="AB184" s="878"/>
      <c r="AC184" s="878"/>
      <c r="AD184" s="878"/>
      <c r="AE184" s="878"/>
      <c r="AF184" s="878"/>
      <c r="AG184" s="878"/>
      <c r="AH184" s="878"/>
      <c r="AI184" s="878"/>
      <c r="AJ184" s="878"/>
      <c r="AK184" s="878"/>
      <c r="AL184" s="878"/>
      <c r="AM184" s="878"/>
      <c r="AN184" s="878"/>
      <c r="AO184" s="878"/>
      <c r="AP184" s="878"/>
      <c r="AQ184" s="878"/>
      <c r="AR184" s="878"/>
      <c r="AS184" s="878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801"/>
      <c r="BJ184" s="801"/>
      <c r="BK184" s="801"/>
      <c r="BL184" s="801"/>
      <c r="BM184" s="801"/>
      <c r="BN184" s="801"/>
      <c r="BO184" s="801"/>
      <c r="BP184" s="801"/>
      <c r="BQ184" s="801"/>
      <c r="BR184" s="801"/>
      <c r="BS184" s="801"/>
      <c r="BT184" s="801"/>
      <c r="BU184" s="778"/>
      <c r="BV184" s="778"/>
      <c r="BW184" s="778"/>
      <c r="BX184" s="778"/>
      <c r="BY184" s="778"/>
      <c r="BZ184" s="778"/>
      <c r="CA184" s="778"/>
      <c r="CB184" s="778"/>
      <c r="CC184" s="778"/>
      <c r="CD184" s="778"/>
      <c r="CE184" s="778"/>
      <c r="CF184" s="778"/>
      <c r="CG184" s="778"/>
      <c r="CH184" s="778"/>
      <c r="CI184" s="778"/>
      <c r="CJ184" s="778"/>
      <c r="CK184" s="778"/>
      <c r="CL184" s="778"/>
      <c r="CM184" s="778"/>
      <c r="CN184" s="778"/>
      <c r="CO184" s="778"/>
      <c r="CP184" s="805"/>
      <c r="CQ184" s="805"/>
      <c r="CR184" s="805"/>
      <c r="CS184" s="805"/>
      <c r="CT184" s="805"/>
      <c r="CU184" s="805"/>
      <c r="CV184" s="805"/>
      <c r="CW184" s="805"/>
      <c r="CX184" s="794" t="s">
        <v>67</v>
      </c>
      <c r="CY184" s="794"/>
      <c r="CZ184" s="794"/>
      <c r="DA184" s="794"/>
      <c r="DB184" s="794"/>
      <c r="DC184" s="794"/>
      <c r="DD184" s="794"/>
      <c r="DE184" s="794"/>
      <c r="DF184" s="794"/>
      <c r="DG184" s="794"/>
      <c r="DH184" s="794"/>
      <c r="DI184" s="794"/>
      <c r="DJ184" s="794"/>
      <c r="DK184" s="794"/>
      <c r="DL184" s="794"/>
      <c r="DM184" s="794"/>
      <c r="DN184" s="794"/>
      <c r="DO184" s="794"/>
      <c r="DP184" s="794"/>
      <c r="DQ184" s="794"/>
      <c r="DR184" s="794"/>
      <c r="DS184" s="794"/>
      <c r="DT184" s="794"/>
      <c r="DU184" s="64"/>
      <c r="DV184" s="64"/>
      <c r="DW184" s="64"/>
      <c r="DX184" s="64"/>
      <c r="DY184" s="64"/>
      <c r="DZ184" s="36"/>
      <c r="EA184" s="36"/>
      <c r="EB184" s="36"/>
      <c r="EC184" s="70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801"/>
      <c r="ER184" s="801"/>
      <c r="ES184" s="801"/>
      <c r="ET184" s="801"/>
      <c r="EU184" s="801"/>
      <c r="EV184" s="801"/>
      <c r="EW184" s="801"/>
      <c r="EX184" s="801"/>
      <c r="EY184" s="801"/>
      <c r="EZ184" s="801"/>
      <c r="FA184" s="801"/>
      <c r="FB184" s="801"/>
      <c r="FC184" s="778"/>
      <c r="FD184" s="778"/>
      <c r="FE184" s="778"/>
      <c r="FF184" s="778"/>
      <c r="FG184" s="778"/>
      <c r="FH184" s="778"/>
      <c r="FI184" s="778"/>
      <c r="FJ184" s="778"/>
      <c r="FK184" s="778"/>
      <c r="FL184" s="778"/>
      <c r="FM184" s="778"/>
      <c r="FN184" s="778"/>
      <c r="FO184" s="778"/>
      <c r="FP184" s="778"/>
      <c r="FQ184" s="778"/>
      <c r="FR184" s="778"/>
      <c r="FS184" s="778"/>
      <c r="FT184" s="778"/>
      <c r="FU184" s="778"/>
      <c r="FV184" s="778"/>
      <c r="FW184" s="778"/>
      <c r="FX184" s="778"/>
      <c r="FY184" s="778"/>
      <c r="FZ184" s="778"/>
      <c r="GA184" s="778"/>
      <c r="GB184" s="778"/>
      <c r="GC184" s="804"/>
      <c r="GD184" s="804"/>
      <c r="GE184" s="804"/>
      <c r="GF184" s="804"/>
      <c r="GG184" s="804"/>
      <c r="GH184" s="804"/>
      <c r="GI184" s="804"/>
      <c r="GJ184" s="804"/>
      <c r="GK184" s="57"/>
      <c r="GL184" s="57"/>
      <c r="GM184" s="36"/>
      <c r="GN184" s="781"/>
      <c r="GO184" s="781"/>
      <c r="GP184" s="781"/>
      <c r="GQ184" s="781"/>
      <c r="GR184" s="781"/>
      <c r="GS184" s="781"/>
      <c r="GT184" s="781"/>
      <c r="GU184" s="781"/>
      <c r="GV184" s="36"/>
      <c r="JD184" s="3"/>
      <c r="JE184" s="3"/>
      <c r="JF184" s="3"/>
      <c r="JG184" s="3"/>
      <c r="JH184" s="3"/>
      <c r="JI184" s="3"/>
      <c r="JJ184" s="3"/>
      <c r="JK184" s="3"/>
      <c r="JL184" s="3"/>
      <c r="JM184" s="3"/>
    </row>
    <row r="185" spans="1:273" ht="3" customHeight="1">
      <c r="A185" s="36"/>
      <c r="B185" s="781"/>
      <c r="C185" s="781"/>
      <c r="D185" s="781"/>
      <c r="E185" s="781"/>
      <c r="F185" s="781"/>
      <c r="G185" s="781"/>
      <c r="H185" s="781"/>
      <c r="I185" s="781"/>
      <c r="J185" s="46"/>
      <c r="K185" s="46"/>
      <c r="L185" s="46"/>
      <c r="M185" s="46"/>
      <c r="N185" s="46"/>
      <c r="O185" s="46"/>
      <c r="P185" s="46"/>
      <c r="Q185" s="47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801"/>
      <c r="BJ185" s="801"/>
      <c r="BK185" s="801"/>
      <c r="BL185" s="801"/>
      <c r="BM185" s="801"/>
      <c r="BN185" s="801"/>
      <c r="BO185" s="801"/>
      <c r="BP185" s="801"/>
      <c r="BQ185" s="801"/>
      <c r="BR185" s="801"/>
      <c r="BS185" s="801"/>
      <c r="BT185" s="801"/>
      <c r="BU185" s="778"/>
      <c r="BV185" s="778"/>
      <c r="BW185" s="778"/>
      <c r="BX185" s="778"/>
      <c r="BY185" s="778"/>
      <c r="BZ185" s="778"/>
      <c r="CA185" s="778"/>
      <c r="CB185" s="778"/>
      <c r="CC185" s="778"/>
      <c r="CD185" s="778"/>
      <c r="CE185" s="778"/>
      <c r="CF185" s="778"/>
      <c r="CG185" s="778"/>
      <c r="CH185" s="778"/>
      <c r="CI185" s="778"/>
      <c r="CJ185" s="778"/>
      <c r="CK185" s="778"/>
      <c r="CL185" s="778"/>
      <c r="CM185" s="778"/>
      <c r="CN185" s="778"/>
      <c r="CO185" s="778"/>
      <c r="CP185" s="805"/>
      <c r="CQ185" s="805"/>
      <c r="CR185" s="805"/>
      <c r="CS185" s="805"/>
      <c r="CT185" s="805"/>
      <c r="CU185" s="805"/>
      <c r="CV185" s="805"/>
      <c r="CW185" s="805"/>
      <c r="CX185" s="794"/>
      <c r="CY185" s="794"/>
      <c r="CZ185" s="794"/>
      <c r="DA185" s="794"/>
      <c r="DB185" s="794"/>
      <c r="DC185" s="794"/>
      <c r="DD185" s="794"/>
      <c r="DE185" s="794"/>
      <c r="DF185" s="794"/>
      <c r="DG185" s="794"/>
      <c r="DH185" s="794"/>
      <c r="DI185" s="794"/>
      <c r="DJ185" s="794"/>
      <c r="DK185" s="794"/>
      <c r="DL185" s="794"/>
      <c r="DM185" s="794"/>
      <c r="DN185" s="794"/>
      <c r="DO185" s="794"/>
      <c r="DP185" s="794"/>
      <c r="DQ185" s="794"/>
      <c r="DR185" s="794"/>
      <c r="DS185" s="794"/>
      <c r="DT185" s="794"/>
      <c r="DU185" s="64"/>
      <c r="DV185" s="64"/>
      <c r="DW185" s="64"/>
      <c r="DX185" s="64"/>
      <c r="DY185" s="64"/>
      <c r="DZ185" s="36"/>
      <c r="EA185" s="36"/>
      <c r="EB185" s="36"/>
      <c r="EC185" s="70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801"/>
      <c r="ER185" s="801"/>
      <c r="ES185" s="801"/>
      <c r="ET185" s="801"/>
      <c r="EU185" s="801"/>
      <c r="EV185" s="801"/>
      <c r="EW185" s="801"/>
      <c r="EX185" s="801"/>
      <c r="EY185" s="801"/>
      <c r="EZ185" s="801"/>
      <c r="FA185" s="801"/>
      <c r="FB185" s="801"/>
      <c r="FC185" s="778"/>
      <c r="FD185" s="778"/>
      <c r="FE185" s="778"/>
      <c r="FF185" s="778"/>
      <c r="FG185" s="778"/>
      <c r="FH185" s="778"/>
      <c r="FI185" s="778"/>
      <c r="FJ185" s="778"/>
      <c r="FK185" s="778"/>
      <c r="FL185" s="778"/>
      <c r="FM185" s="778"/>
      <c r="FN185" s="778"/>
      <c r="FO185" s="778"/>
      <c r="FP185" s="778"/>
      <c r="FQ185" s="778"/>
      <c r="FR185" s="778"/>
      <c r="FS185" s="778"/>
      <c r="FT185" s="778"/>
      <c r="FU185" s="778"/>
      <c r="FV185" s="778"/>
      <c r="FW185" s="778"/>
      <c r="FX185" s="778"/>
      <c r="FY185" s="778"/>
      <c r="FZ185" s="778"/>
      <c r="GA185" s="778"/>
      <c r="GB185" s="778"/>
      <c r="GC185" s="804"/>
      <c r="GD185" s="804"/>
      <c r="GE185" s="804"/>
      <c r="GF185" s="804"/>
      <c r="GG185" s="804"/>
      <c r="GH185" s="804"/>
      <c r="GI185" s="804"/>
      <c r="GJ185" s="804"/>
      <c r="GK185" s="57"/>
      <c r="GL185" s="57"/>
      <c r="GM185" s="36"/>
      <c r="GN185" s="781"/>
      <c r="GO185" s="781"/>
      <c r="GP185" s="781"/>
      <c r="GQ185" s="781"/>
      <c r="GR185" s="781"/>
      <c r="GS185" s="781"/>
      <c r="GT185" s="781"/>
      <c r="GU185" s="781"/>
      <c r="GV185" s="36"/>
      <c r="JD185" s="3"/>
      <c r="JE185" s="3"/>
      <c r="JF185" s="3"/>
      <c r="JG185" s="3"/>
      <c r="JH185" s="3"/>
      <c r="JI185" s="3"/>
      <c r="JJ185" s="3"/>
      <c r="JK185" s="3"/>
      <c r="JL185" s="3"/>
      <c r="JM185" s="3"/>
    </row>
    <row r="186" spans="1:273" ht="3" customHeight="1">
      <c r="A186" s="36"/>
      <c r="B186" s="781"/>
      <c r="C186" s="781"/>
      <c r="D186" s="781"/>
      <c r="E186" s="781"/>
      <c r="F186" s="781"/>
      <c r="G186" s="781"/>
      <c r="H186" s="781"/>
      <c r="I186" s="781"/>
      <c r="J186" s="46"/>
      <c r="K186" s="46"/>
      <c r="L186" s="46"/>
      <c r="M186" s="46"/>
      <c r="N186" s="46"/>
      <c r="O186" s="46"/>
      <c r="P186" s="46"/>
      <c r="Q186" s="47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801"/>
      <c r="BJ186" s="801"/>
      <c r="BK186" s="801"/>
      <c r="BL186" s="801"/>
      <c r="BM186" s="801"/>
      <c r="BN186" s="801"/>
      <c r="BO186" s="801"/>
      <c r="BP186" s="801"/>
      <c r="BQ186" s="801"/>
      <c r="BR186" s="801"/>
      <c r="BS186" s="801"/>
      <c r="BT186" s="801"/>
      <c r="BU186" s="778"/>
      <c r="BV186" s="778"/>
      <c r="BW186" s="778"/>
      <c r="BX186" s="778"/>
      <c r="BY186" s="778"/>
      <c r="BZ186" s="778"/>
      <c r="CA186" s="778"/>
      <c r="CB186" s="778"/>
      <c r="CC186" s="778"/>
      <c r="CD186" s="778"/>
      <c r="CE186" s="778"/>
      <c r="CF186" s="778"/>
      <c r="CG186" s="778"/>
      <c r="CH186" s="778"/>
      <c r="CI186" s="778"/>
      <c r="CJ186" s="778"/>
      <c r="CK186" s="778"/>
      <c r="CL186" s="778"/>
      <c r="CM186" s="778"/>
      <c r="CN186" s="778"/>
      <c r="CO186" s="778"/>
      <c r="CP186" s="805"/>
      <c r="CQ186" s="805"/>
      <c r="CR186" s="805"/>
      <c r="CS186" s="805"/>
      <c r="CT186" s="805"/>
      <c r="CU186" s="805"/>
      <c r="CV186" s="805"/>
      <c r="CW186" s="805"/>
      <c r="CX186" s="794"/>
      <c r="CY186" s="794"/>
      <c r="CZ186" s="794"/>
      <c r="DA186" s="794"/>
      <c r="DB186" s="794"/>
      <c r="DC186" s="794"/>
      <c r="DD186" s="794"/>
      <c r="DE186" s="794"/>
      <c r="DF186" s="794"/>
      <c r="DG186" s="794"/>
      <c r="DH186" s="794"/>
      <c r="DI186" s="794"/>
      <c r="DJ186" s="794"/>
      <c r="DK186" s="794"/>
      <c r="DL186" s="794"/>
      <c r="DM186" s="794"/>
      <c r="DN186" s="794"/>
      <c r="DO186" s="794"/>
      <c r="DP186" s="794"/>
      <c r="DQ186" s="794"/>
      <c r="DR186" s="794"/>
      <c r="DS186" s="794"/>
      <c r="DT186" s="794"/>
      <c r="DU186" s="64"/>
      <c r="DV186" s="64"/>
      <c r="DW186" s="64"/>
      <c r="DX186" s="64"/>
      <c r="DY186" s="64"/>
      <c r="DZ186" s="36"/>
      <c r="EA186" s="36"/>
      <c r="EB186" s="36"/>
      <c r="EC186" s="70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70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6"/>
      <c r="GC186" s="36"/>
      <c r="GD186" s="36"/>
      <c r="GE186" s="36"/>
      <c r="GF186" s="36"/>
      <c r="GG186" s="36"/>
      <c r="GH186" s="36"/>
      <c r="GI186" s="36"/>
      <c r="GJ186" s="36"/>
      <c r="GK186" s="36"/>
      <c r="GL186" s="36"/>
      <c r="GM186" s="36"/>
      <c r="GN186" s="781"/>
      <c r="GO186" s="781"/>
      <c r="GP186" s="781"/>
      <c r="GQ186" s="781"/>
      <c r="GR186" s="781"/>
      <c r="GS186" s="781"/>
      <c r="GT186" s="781"/>
      <c r="GU186" s="781"/>
      <c r="GV186" s="36"/>
      <c r="JD186" s="3"/>
      <c r="JE186" s="3"/>
      <c r="JF186" s="3"/>
      <c r="JG186" s="3"/>
      <c r="JH186" s="3"/>
      <c r="JI186" s="3"/>
      <c r="JJ186" s="3"/>
      <c r="JK186" s="3"/>
      <c r="JL186" s="3"/>
      <c r="JM186" s="3"/>
    </row>
    <row r="187" spans="1:273" ht="3" customHeight="1">
      <c r="A187" s="36"/>
      <c r="B187" s="781"/>
      <c r="C187" s="781"/>
      <c r="D187" s="781"/>
      <c r="E187" s="781"/>
      <c r="F187" s="781"/>
      <c r="G187" s="781"/>
      <c r="H187" s="781"/>
      <c r="I187" s="781"/>
      <c r="J187" s="46"/>
      <c r="K187" s="46"/>
      <c r="L187" s="46"/>
      <c r="M187" s="46"/>
      <c r="N187" s="46"/>
      <c r="O187" s="46"/>
      <c r="P187" s="46"/>
      <c r="Q187" s="47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794"/>
      <c r="CY187" s="794"/>
      <c r="CZ187" s="794"/>
      <c r="DA187" s="794"/>
      <c r="DB187" s="794"/>
      <c r="DC187" s="794"/>
      <c r="DD187" s="794"/>
      <c r="DE187" s="794"/>
      <c r="DF187" s="794"/>
      <c r="DG187" s="794"/>
      <c r="DH187" s="794"/>
      <c r="DI187" s="794"/>
      <c r="DJ187" s="794"/>
      <c r="DK187" s="794"/>
      <c r="DL187" s="794"/>
      <c r="DM187" s="794"/>
      <c r="DN187" s="794"/>
      <c r="DO187" s="794"/>
      <c r="DP187" s="794"/>
      <c r="DQ187" s="794"/>
      <c r="DR187" s="794"/>
      <c r="DS187" s="794"/>
      <c r="DT187" s="794"/>
      <c r="DU187" s="64"/>
      <c r="DV187" s="64"/>
      <c r="DW187" s="64"/>
      <c r="DX187" s="64"/>
      <c r="DY187" s="64"/>
      <c r="DZ187" s="36"/>
      <c r="EA187" s="36"/>
      <c r="EB187" s="36"/>
      <c r="EC187" s="70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70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6"/>
      <c r="GC187" s="36"/>
      <c r="GD187" s="36"/>
      <c r="GE187" s="36"/>
      <c r="GF187" s="36"/>
      <c r="GG187" s="36"/>
      <c r="GH187" s="36"/>
      <c r="GI187" s="36"/>
      <c r="GJ187" s="36"/>
      <c r="GK187" s="36"/>
      <c r="GL187" s="36"/>
      <c r="GM187" s="36"/>
      <c r="GN187" s="781"/>
      <c r="GO187" s="781"/>
      <c r="GP187" s="781"/>
      <c r="GQ187" s="781"/>
      <c r="GR187" s="781"/>
      <c r="GS187" s="781"/>
      <c r="GT187" s="781"/>
      <c r="GU187" s="781"/>
      <c r="GV187" s="36"/>
      <c r="JD187" s="3"/>
      <c r="JE187" s="3"/>
      <c r="JF187" s="3"/>
      <c r="JG187" s="3"/>
      <c r="JH187" s="3"/>
      <c r="JI187" s="3"/>
      <c r="JJ187" s="3"/>
      <c r="JK187" s="3"/>
      <c r="JL187" s="3"/>
      <c r="JM187" s="3"/>
    </row>
    <row r="188" spans="1:273" ht="3" customHeight="1">
      <c r="A188" s="36"/>
      <c r="B188" s="781"/>
      <c r="C188" s="781"/>
      <c r="D188" s="781"/>
      <c r="E188" s="781"/>
      <c r="F188" s="781"/>
      <c r="G188" s="781"/>
      <c r="H188" s="781"/>
      <c r="I188" s="781"/>
      <c r="J188" s="46"/>
      <c r="K188" s="46"/>
      <c r="L188" s="46"/>
      <c r="M188" s="46"/>
      <c r="N188" s="46"/>
      <c r="O188" s="46"/>
      <c r="P188" s="46"/>
      <c r="Q188" s="47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806" t="str">
        <f>IF(HLOOKUP("糖負荷_実施年月日",全情報ビュー,2,FALSE)="","未受診","受診済")</f>
        <v>受診済</v>
      </c>
      <c r="CU188" s="806"/>
      <c r="CV188" s="806"/>
      <c r="CW188" s="806"/>
      <c r="CX188" s="806"/>
      <c r="CY188" s="806"/>
      <c r="CZ188" s="806"/>
      <c r="DA188" s="806"/>
      <c r="DB188" s="806"/>
      <c r="DC188" s="806"/>
      <c r="DD188" s="806"/>
      <c r="DE188" s="808"/>
      <c r="DF188" s="808"/>
      <c r="DG188" s="808"/>
      <c r="DH188" s="808"/>
      <c r="DI188" s="808"/>
      <c r="DJ188" s="808"/>
      <c r="DK188" s="808"/>
      <c r="DL188" s="808"/>
      <c r="DM188" s="808"/>
      <c r="DN188" s="808"/>
      <c r="DO188" s="808"/>
      <c r="DP188" s="808"/>
      <c r="DQ188" s="808"/>
      <c r="DR188" s="808"/>
      <c r="DS188" s="808"/>
      <c r="DT188" s="808"/>
      <c r="DU188" s="93"/>
      <c r="DV188" s="93"/>
      <c r="DW188" s="93"/>
      <c r="DX188" s="94"/>
      <c r="DY188" s="94"/>
      <c r="DZ188" s="94"/>
      <c r="EA188" s="94"/>
      <c r="EB188" s="94"/>
      <c r="EC188" s="94"/>
      <c r="ED188" s="94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6"/>
      <c r="GC188" s="36"/>
      <c r="GD188" s="36"/>
      <c r="GE188" s="36"/>
      <c r="GF188" s="36"/>
      <c r="GG188" s="36"/>
      <c r="GH188" s="36"/>
      <c r="GI188" s="36"/>
      <c r="GJ188" s="36"/>
      <c r="GK188" s="36"/>
      <c r="GL188" s="36"/>
      <c r="GM188" s="36"/>
      <c r="GN188" s="781"/>
      <c r="GO188" s="781"/>
      <c r="GP188" s="781"/>
      <c r="GQ188" s="781"/>
      <c r="GR188" s="781"/>
      <c r="GS188" s="781"/>
      <c r="GT188" s="781"/>
      <c r="GU188" s="781"/>
      <c r="GV188" s="36"/>
      <c r="JD188" s="3"/>
      <c r="JE188" s="3"/>
      <c r="JF188" s="3"/>
      <c r="JG188" s="3"/>
      <c r="JH188" s="3"/>
      <c r="JI188" s="3"/>
      <c r="JJ188" s="3"/>
      <c r="JK188" s="3"/>
      <c r="JL188" s="3"/>
      <c r="JM188" s="3"/>
    </row>
    <row r="189" spans="1:273" ht="3" customHeight="1">
      <c r="A189" s="36"/>
      <c r="B189" s="781"/>
      <c r="C189" s="781"/>
      <c r="D189" s="781"/>
      <c r="E189" s="781"/>
      <c r="F189" s="781"/>
      <c r="G189" s="781"/>
      <c r="H189" s="781"/>
      <c r="I189" s="781"/>
      <c r="J189" s="46"/>
      <c r="K189" s="46"/>
      <c r="L189" s="46"/>
      <c r="M189" s="46"/>
      <c r="N189" s="46"/>
      <c r="O189" s="46"/>
      <c r="P189" s="46"/>
      <c r="Q189" s="47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95"/>
      <c r="BG189" s="95"/>
      <c r="BH189" s="95"/>
      <c r="BI189" s="95"/>
      <c r="BJ189" s="95"/>
      <c r="BK189" s="95"/>
      <c r="BL189" s="95"/>
      <c r="BM189" s="95"/>
      <c r="BN189" s="95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806"/>
      <c r="CU189" s="806"/>
      <c r="CV189" s="806"/>
      <c r="CW189" s="806"/>
      <c r="CX189" s="806"/>
      <c r="CY189" s="806"/>
      <c r="CZ189" s="806"/>
      <c r="DA189" s="806"/>
      <c r="DB189" s="806"/>
      <c r="DC189" s="806"/>
      <c r="DD189" s="806"/>
      <c r="DE189" s="808"/>
      <c r="DF189" s="808"/>
      <c r="DG189" s="808"/>
      <c r="DH189" s="808"/>
      <c r="DI189" s="808"/>
      <c r="DJ189" s="808"/>
      <c r="DK189" s="808"/>
      <c r="DL189" s="808"/>
      <c r="DM189" s="808"/>
      <c r="DN189" s="808"/>
      <c r="DO189" s="808"/>
      <c r="DP189" s="808"/>
      <c r="DQ189" s="808"/>
      <c r="DR189" s="808"/>
      <c r="DS189" s="808"/>
      <c r="DT189" s="808"/>
      <c r="DU189" s="93"/>
      <c r="DV189" s="93"/>
      <c r="DW189" s="93"/>
      <c r="DX189" s="94"/>
      <c r="DY189" s="94"/>
      <c r="DZ189" s="94"/>
      <c r="EA189" s="94"/>
      <c r="EB189" s="94"/>
      <c r="EC189" s="94"/>
      <c r="ED189" s="94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781"/>
      <c r="GO189" s="781"/>
      <c r="GP189" s="781"/>
      <c r="GQ189" s="781"/>
      <c r="GR189" s="781"/>
      <c r="GS189" s="781"/>
      <c r="GT189" s="781"/>
      <c r="GU189" s="781"/>
      <c r="GV189" s="36"/>
      <c r="JD189" s="3"/>
      <c r="JE189" s="3"/>
      <c r="JF189" s="3"/>
      <c r="JG189" s="3"/>
      <c r="JH189" s="3"/>
      <c r="JI189" s="3"/>
      <c r="JJ189" s="3"/>
      <c r="JK189" s="3"/>
      <c r="JL189" s="3"/>
      <c r="JM189" s="3"/>
    </row>
    <row r="190" spans="1:273" ht="3" customHeight="1">
      <c r="A190" s="36"/>
      <c r="B190" s="781"/>
      <c r="C190" s="781"/>
      <c r="D190" s="781"/>
      <c r="E190" s="781"/>
      <c r="F190" s="781"/>
      <c r="G190" s="781"/>
      <c r="H190" s="781"/>
      <c r="I190" s="781"/>
      <c r="J190" s="46"/>
      <c r="K190" s="46"/>
      <c r="L190" s="46"/>
      <c r="M190" s="4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95"/>
      <c r="BG190" s="95"/>
      <c r="BH190" s="95"/>
      <c r="BI190" s="95"/>
      <c r="BJ190" s="95"/>
      <c r="BK190" s="95"/>
      <c r="BL190" s="95"/>
      <c r="BM190" s="95"/>
      <c r="BN190" s="95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806"/>
      <c r="CU190" s="806"/>
      <c r="CV190" s="806"/>
      <c r="CW190" s="806"/>
      <c r="CX190" s="806"/>
      <c r="CY190" s="806"/>
      <c r="CZ190" s="806"/>
      <c r="DA190" s="806"/>
      <c r="DB190" s="806"/>
      <c r="DC190" s="806"/>
      <c r="DD190" s="806"/>
      <c r="DE190" s="808"/>
      <c r="DF190" s="808"/>
      <c r="DG190" s="808"/>
      <c r="DH190" s="808"/>
      <c r="DI190" s="808"/>
      <c r="DJ190" s="808"/>
      <c r="DK190" s="808"/>
      <c r="DL190" s="808"/>
      <c r="DM190" s="808"/>
      <c r="DN190" s="808"/>
      <c r="DO190" s="808"/>
      <c r="DP190" s="808"/>
      <c r="DQ190" s="808"/>
      <c r="DR190" s="808"/>
      <c r="DS190" s="808"/>
      <c r="DT190" s="808"/>
      <c r="DU190" s="93"/>
      <c r="DV190" s="93"/>
      <c r="DW190" s="93"/>
      <c r="DX190" s="94"/>
      <c r="DY190" s="94"/>
      <c r="DZ190" s="94"/>
      <c r="EA190" s="94"/>
      <c r="EB190" s="94"/>
      <c r="EC190" s="94"/>
      <c r="ED190" s="94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781"/>
      <c r="GO190" s="781"/>
      <c r="GP190" s="781"/>
      <c r="GQ190" s="781"/>
      <c r="GR190" s="781"/>
      <c r="GS190" s="781"/>
      <c r="GT190" s="781"/>
      <c r="GU190" s="781"/>
      <c r="GV190" s="36"/>
      <c r="JD190" s="3"/>
      <c r="JE190" s="3"/>
      <c r="JF190" s="3"/>
      <c r="JG190" s="3"/>
      <c r="JH190" s="3"/>
      <c r="JI190" s="3"/>
      <c r="JJ190" s="3"/>
      <c r="JK190" s="3"/>
      <c r="JL190" s="3"/>
      <c r="JM190" s="3"/>
    </row>
    <row r="191" spans="1:273" ht="3" customHeight="1">
      <c r="A191" s="36"/>
      <c r="B191" s="781"/>
      <c r="C191" s="781"/>
      <c r="D191" s="781"/>
      <c r="E191" s="781"/>
      <c r="F191" s="781"/>
      <c r="G191" s="781"/>
      <c r="H191" s="781"/>
      <c r="I191" s="781"/>
      <c r="J191" s="46"/>
      <c r="K191" s="46"/>
      <c r="L191" s="46"/>
      <c r="M191" s="4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95"/>
      <c r="BG191" s="95"/>
      <c r="BH191" s="95"/>
      <c r="BI191" s="95"/>
      <c r="BJ191" s="95"/>
      <c r="BK191" s="95"/>
      <c r="BL191" s="95"/>
      <c r="BM191" s="95"/>
      <c r="BN191" s="95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806"/>
      <c r="CU191" s="806"/>
      <c r="CV191" s="806"/>
      <c r="CW191" s="806"/>
      <c r="CX191" s="806"/>
      <c r="CY191" s="806"/>
      <c r="CZ191" s="806"/>
      <c r="DA191" s="806"/>
      <c r="DB191" s="806"/>
      <c r="DC191" s="806"/>
      <c r="DD191" s="806"/>
      <c r="DE191" s="808"/>
      <c r="DF191" s="808"/>
      <c r="DG191" s="808"/>
      <c r="DH191" s="808"/>
      <c r="DI191" s="808"/>
      <c r="DJ191" s="808"/>
      <c r="DK191" s="808"/>
      <c r="DL191" s="808"/>
      <c r="DM191" s="808"/>
      <c r="DN191" s="808"/>
      <c r="DO191" s="808"/>
      <c r="DP191" s="808"/>
      <c r="DQ191" s="808"/>
      <c r="DR191" s="808"/>
      <c r="DS191" s="808"/>
      <c r="DT191" s="808"/>
      <c r="DU191" s="93"/>
      <c r="DV191" s="93"/>
      <c r="DW191" s="93"/>
      <c r="DX191" s="94"/>
      <c r="DY191" s="94"/>
      <c r="DZ191" s="94"/>
      <c r="EA191" s="94"/>
      <c r="EB191" s="94"/>
      <c r="EC191" s="94"/>
      <c r="ED191" s="94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781"/>
      <c r="GO191" s="781"/>
      <c r="GP191" s="781"/>
      <c r="GQ191" s="781"/>
      <c r="GR191" s="781"/>
      <c r="GS191" s="781"/>
      <c r="GT191" s="781"/>
      <c r="GU191" s="781"/>
      <c r="GV191" s="36"/>
      <c r="JD191" s="3"/>
      <c r="JE191" s="3"/>
      <c r="JF191" s="3"/>
      <c r="JG191" s="3"/>
      <c r="JH191" s="3"/>
      <c r="JI191" s="3"/>
      <c r="JJ191" s="3"/>
      <c r="JK191" s="3"/>
      <c r="JL191" s="3"/>
      <c r="JM191" s="3"/>
    </row>
    <row r="192" spans="1:273" ht="3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95"/>
      <c r="BG192" s="95"/>
      <c r="BH192" s="95"/>
      <c r="BI192" s="95"/>
      <c r="BJ192" s="95"/>
      <c r="BK192" s="95"/>
      <c r="BL192" s="95"/>
      <c r="BM192" s="95"/>
      <c r="BN192" s="95"/>
      <c r="BO192" s="36"/>
      <c r="BP192" s="36"/>
      <c r="BQ192" s="36"/>
      <c r="BR192" s="36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863" t="s">
        <v>1564</v>
      </c>
      <c r="CU192" s="863"/>
      <c r="CV192" s="863"/>
      <c r="CW192" s="863"/>
      <c r="CX192" s="863"/>
      <c r="CY192" s="863"/>
      <c r="CZ192" s="863"/>
      <c r="DA192" s="863"/>
      <c r="DB192" s="863"/>
      <c r="DC192" s="863"/>
      <c r="DD192" s="864"/>
      <c r="DE192" s="864"/>
      <c r="DF192" s="864"/>
      <c r="DG192" s="864"/>
      <c r="DH192" s="864"/>
      <c r="DI192" s="864"/>
      <c r="DJ192" s="864"/>
      <c r="DK192" s="864"/>
      <c r="DL192" s="864"/>
      <c r="DM192" s="864"/>
      <c r="DN192" s="864"/>
      <c r="DO192" s="864"/>
      <c r="DP192" s="864"/>
      <c r="DQ192" s="864"/>
      <c r="DR192" s="810" t="s">
        <v>706</v>
      </c>
      <c r="DS192" s="810"/>
      <c r="DT192" s="810"/>
      <c r="DU192" s="96"/>
      <c r="DV192" s="96"/>
      <c r="DW192" s="96"/>
      <c r="DX192" s="96"/>
      <c r="DY192" s="9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781"/>
      <c r="GO192" s="781"/>
      <c r="GP192" s="781"/>
      <c r="GQ192" s="781"/>
      <c r="GR192" s="781"/>
      <c r="GS192" s="781"/>
      <c r="GT192" s="781"/>
      <c r="GU192" s="781"/>
      <c r="GV192" s="36"/>
      <c r="JD192" s="3"/>
      <c r="JE192" s="3"/>
      <c r="JF192" s="3"/>
      <c r="JG192" s="3"/>
      <c r="JH192" s="3"/>
      <c r="JI192" s="3"/>
      <c r="JJ192" s="3"/>
      <c r="JK192" s="3"/>
      <c r="JL192" s="3"/>
      <c r="JM192" s="3"/>
    </row>
    <row r="193" spans="1:273" ht="3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863"/>
      <c r="CU193" s="863"/>
      <c r="CV193" s="863"/>
      <c r="CW193" s="863"/>
      <c r="CX193" s="863"/>
      <c r="CY193" s="863"/>
      <c r="CZ193" s="863"/>
      <c r="DA193" s="863"/>
      <c r="DB193" s="863"/>
      <c r="DC193" s="863"/>
      <c r="DD193" s="864"/>
      <c r="DE193" s="864"/>
      <c r="DF193" s="864"/>
      <c r="DG193" s="864"/>
      <c r="DH193" s="864"/>
      <c r="DI193" s="864"/>
      <c r="DJ193" s="864"/>
      <c r="DK193" s="864"/>
      <c r="DL193" s="864"/>
      <c r="DM193" s="864"/>
      <c r="DN193" s="864"/>
      <c r="DO193" s="864"/>
      <c r="DP193" s="864"/>
      <c r="DQ193" s="864"/>
      <c r="DR193" s="810"/>
      <c r="DS193" s="810"/>
      <c r="DT193" s="810"/>
      <c r="DU193" s="96"/>
      <c r="DV193" s="96"/>
      <c r="DW193" s="96"/>
      <c r="DX193" s="96"/>
      <c r="DY193" s="9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781"/>
      <c r="GO193" s="781"/>
      <c r="GP193" s="781"/>
      <c r="GQ193" s="781"/>
      <c r="GR193" s="781"/>
      <c r="GS193" s="781"/>
      <c r="GT193" s="781"/>
      <c r="GU193" s="781"/>
      <c r="GV193" s="36"/>
      <c r="JD193" s="3"/>
      <c r="JE193" s="3"/>
      <c r="JF193" s="3"/>
      <c r="JG193" s="3"/>
      <c r="JH193" s="3"/>
      <c r="JI193" s="3"/>
      <c r="JJ193" s="3"/>
      <c r="JK193" s="3"/>
      <c r="JL193" s="3"/>
      <c r="JM193" s="3"/>
    </row>
    <row r="194" spans="1:273" ht="3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863"/>
      <c r="CU194" s="863"/>
      <c r="CV194" s="863"/>
      <c r="CW194" s="863"/>
      <c r="CX194" s="863"/>
      <c r="CY194" s="863"/>
      <c r="CZ194" s="863"/>
      <c r="DA194" s="863"/>
      <c r="DB194" s="863"/>
      <c r="DC194" s="863"/>
      <c r="DD194" s="864"/>
      <c r="DE194" s="864"/>
      <c r="DF194" s="864"/>
      <c r="DG194" s="864"/>
      <c r="DH194" s="864"/>
      <c r="DI194" s="864"/>
      <c r="DJ194" s="864"/>
      <c r="DK194" s="864"/>
      <c r="DL194" s="864"/>
      <c r="DM194" s="864"/>
      <c r="DN194" s="864"/>
      <c r="DO194" s="864"/>
      <c r="DP194" s="864"/>
      <c r="DQ194" s="864"/>
      <c r="DR194" s="810"/>
      <c r="DS194" s="810"/>
      <c r="DT194" s="810"/>
      <c r="DU194" s="96"/>
      <c r="DV194" s="96"/>
      <c r="DW194" s="96"/>
      <c r="DX194" s="96"/>
      <c r="DY194" s="9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6"/>
      <c r="GC194" s="36"/>
      <c r="GD194" s="36"/>
      <c r="GE194" s="36"/>
      <c r="GF194" s="36"/>
      <c r="GG194" s="36"/>
      <c r="GH194" s="36"/>
      <c r="GI194" s="36"/>
      <c r="GJ194" s="36"/>
      <c r="GK194" s="36"/>
      <c r="GL194" s="36"/>
      <c r="GM194" s="36"/>
      <c r="GN194" s="781"/>
      <c r="GO194" s="781"/>
      <c r="GP194" s="781"/>
      <c r="GQ194" s="781"/>
      <c r="GR194" s="781"/>
      <c r="GS194" s="781"/>
      <c r="GT194" s="781"/>
      <c r="GU194" s="781"/>
      <c r="GV194" s="36"/>
      <c r="JD194" s="3"/>
      <c r="JE194" s="3"/>
      <c r="JF194" s="3"/>
      <c r="JG194" s="3"/>
      <c r="JH194" s="3"/>
      <c r="JI194" s="3"/>
      <c r="JJ194" s="3"/>
      <c r="JK194" s="3"/>
      <c r="JL194" s="3"/>
      <c r="JM194" s="3"/>
    </row>
    <row r="195" spans="1:273" ht="3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863"/>
      <c r="CU195" s="863"/>
      <c r="CV195" s="863"/>
      <c r="CW195" s="863"/>
      <c r="CX195" s="863"/>
      <c r="CY195" s="863"/>
      <c r="CZ195" s="863"/>
      <c r="DA195" s="863"/>
      <c r="DB195" s="863"/>
      <c r="DC195" s="863"/>
      <c r="DD195" s="864"/>
      <c r="DE195" s="864"/>
      <c r="DF195" s="864"/>
      <c r="DG195" s="864"/>
      <c r="DH195" s="864"/>
      <c r="DI195" s="864"/>
      <c r="DJ195" s="864"/>
      <c r="DK195" s="864"/>
      <c r="DL195" s="864"/>
      <c r="DM195" s="864"/>
      <c r="DN195" s="864"/>
      <c r="DO195" s="864"/>
      <c r="DP195" s="864"/>
      <c r="DQ195" s="864"/>
      <c r="DR195" s="810"/>
      <c r="DS195" s="810"/>
      <c r="DT195" s="810"/>
      <c r="DU195" s="96"/>
      <c r="DV195" s="96"/>
      <c r="DW195" s="96"/>
      <c r="DX195" s="96"/>
      <c r="DY195" s="9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781"/>
      <c r="GO195" s="781"/>
      <c r="GP195" s="781"/>
      <c r="GQ195" s="781"/>
      <c r="GR195" s="781"/>
      <c r="GS195" s="781"/>
      <c r="GT195" s="781"/>
      <c r="GU195" s="781"/>
      <c r="GV195" s="36"/>
      <c r="JD195" s="3"/>
      <c r="JE195" s="3"/>
      <c r="JF195" s="3"/>
      <c r="JG195" s="3"/>
      <c r="JH195" s="3"/>
      <c r="JI195" s="3"/>
      <c r="JJ195" s="3"/>
      <c r="JK195" s="3"/>
      <c r="JL195" s="3"/>
      <c r="JM195" s="3"/>
    </row>
    <row r="196" spans="1:273" ht="3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6"/>
      <c r="GC196" s="36"/>
      <c r="GD196" s="36"/>
      <c r="GE196" s="36"/>
      <c r="GF196" s="36"/>
      <c r="GG196" s="36"/>
      <c r="GH196" s="36"/>
      <c r="GI196" s="36"/>
      <c r="GJ196" s="36"/>
      <c r="GK196" s="36"/>
      <c r="GL196" s="36"/>
      <c r="GM196" s="36"/>
      <c r="GN196" s="781"/>
      <c r="GO196" s="781"/>
      <c r="GP196" s="781"/>
      <c r="GQ196" s="781"/>
      <c r="GR196" s="781"/>
      <c r="GS196" s="781"/>
      <c r="GT196" s="781"/>
      <c r="GU196" s="781"/>
      <c r="GV196" s="36"/>
      <c r="JD196" s="3"/>
      <c r="JE196" s="3"/>
      <c r="JF196" s="3"/>
      <c r="JG196" s="3"/>
      <c r="JH196" s="3"/>
      <c r="JI196" s="3"/>
      <c r="JJ196" s="3"/>
      <c r="JK196" s="3"/>
      <c r="JL196" s="3"/>
      <c r="JM196" s="3"/>
    </row>
    <row r="197" spans="1:273" ht="3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  <c r="FY197" s="36"/>
      <c r="FZ197" s="36"/>
      <c r="GA197" s="36"/>
      <c r="GB197" s="36"/>
      <c r="GC197" s="36"/>
      <c r="GD197" s="36"/>
      <c r="GE197" s="36"/>
      <c r="GF197" s="36"/>
      <c r="GG197" s="36"/>
      <c r="GH197" s="36"/>
      <c r="GI197" s="36"/>
      <c r="GJ197" s="36"/>
      <c r="GK197" s="36"/>
      <c r="GL197" s="36"/>
      <c r="GM197" s="36"/>
      <c r="GN197" s="781"/>
      <c r="GO197" s="781"/>
      <c r="GP197" s="781"/>
      <c r="GQ197" s="781"/>
      <c r="GR197" s="781"/>
      <c r="GS197" s="781"/>
      <c r="GT197" s="781"/>
      <c r="GU197" s="781"/>
      <c r="GV197" s="36"/>
      <c r="JD197" s="3"/>
      <c r="JE197" s="3"/>
      <c r="JF197" s="3"/>
      <c r="JG197" s="3"/>
      <c r="JH197" s="3"/>
      <c r="JI197" s="3"/>
      <c r="JJ197" s="3"/>
      <c r="JK197" s="3"/>
      <c r="JL197" s="3"/>
      <c r="JM197" s="3"/>
    </row>
    <row r="198" spans="1:273" ht="3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781"/>
      <c r="GO198" s="781"/>
      <c r="GP198" s="781"/>
      <c r="GQ198" s="781"/>
      <c r="GR198" s="781"/>
      <c r="GS198" s="781"/>
      <c r="GT198" s="781"/>
      <c r="GU198" s="781"/>
      <c r="GV198" s="36"/>
      <c r="JD198" s="3"/>
      <c r="JE198" s="3"/>
      <c r="JF198" s="3"/>
      <c r="JG198" s="3"/>
      <c r="JH198" s="3"/>
      <c r="JI198" s="3"/>
      <c r="JJ198" s="3"/>
      <c r="JK198" s="3"/>
      <c r="JL198" s="3"/>
      <c r="JM198" s="3"/>
    </row>
    <row r="199" spans="1:273" ht="3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57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57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781"/>
      <c r="GO199" s="781"/>
      <c r="GP199" s="781"/>
      <c r="GQ199" s="781"/>
      <c r="GR199" s="781"/>
      <c r="GS199" s="781"/>
      <c r="GT199" s="781"/>
      <c r="GU199" s="781"/>
      <c r="GV199" s="36"/>
      <c r="JD199" s="3"/>
      <c r="JE199" s="3"/>
      <c r="JF199" s="3"/>
      <c r="JG199" s="3"/>
      <c r="JH199" s="3"/>
      <c r="JI199" s="3"/>
      <c r="JJ199" s="3"/>
      <c r="JK199" s="3"/>
      <c r="JL199" s="3"/>
      <c r="JM199" s="3"/>
    </row>
    <row r="200" spans="1:273" ht="3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57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57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781"/>
      <c r="GO200" s="781"/>
      <c r="GP200" s="781"/>
      <c r="GQ200" s="781"/>
      <c r="GR200" s="781"/>
      <c r="GS200" s="781"/>
      <c r="GT200" s="781"/>
      <c r="GU200" s="781"/>
      <c r="GV200" s="36"/>
      <c r="JD200" s="3"/>
      <c r="JE200" s="3"/>
      <c r="JF200" s="3"/>
      <c r="JG200" s="3"/>
      <c r="JH200" s="3"/>
      <c r="JI200" s="3"/>
      <c r="JJ200" s="3"/>
      <c r="JK200" s="3"/>
      <c r="JL200" s="3"/>
      <c r="JM200" s="3"/>
    </row>
    <row r="201" spans="1:273" ht="3" customHeight="1">
      <c r="A201" s="36"/>
      <c r="B201" s="781" t="s">
        <v>68</v>
      </c>
      <c r="C201" s="781"/>
      <c r="D201" s="781"/>
      <c r="E201" s="781"/>
      <c r="F201" s="781"/>
      <c r="G201" s="781"/>
      <c r="H201" s="781"/>
      <c r="I201" s="781"/>
      <c r="J201" s="46"/>
      <c r="K201" s="46"/>
      <c r="L201" s="46"/>
      <c r="M201" s="46"/>
      <c r="N201" s="46"/>
      <c r="O201" s="46"/>
      <c r="P201" s="4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57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57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781"/>
      <c r="GO201" s="781"/>
      <c r="GP201" s="781"/>
      <c r="GQ201" s="781"/>
      <c r="GR201" s="781"/>
      <c r="GS201" s="781"/>
      <c r="GT201" s="781"/>
      <c r="GU201" s="781"/>
      <c r="GV201" s="36"/>
      <c r="JD201" s="3"/>
      <c r="JE201" s="3"/>
      <c r="JF201" s="3"/>
      <c r="JG201" s="3"/>
      <c r="JH201" s="3"/>
      <c r="JI201" s="3"/>
      <c r="JJ201" s="3"/>
      <c r="JK201" s="3"/>
      <c r="JL201" s="3"/>
      <c r="JM201" s="3"/>
    </row>
    <row r="202" spans="1:273" ht="3" customHeight="1">
      <c r="A202" s="36"/>
      <c r="B202" s="781"/>
      <c r="C202" s="781"/>
      <c r="D202" s="781"/>
      <c r="E202" s="781"/>
      <c r="F202" s="781"/>
      <c r="G202" s="781"/>
      <c r="H202" s="781"/>
      <c r="I202" s="781"/>
      <c r="J202" s="46"/>
      <c r="K202" s="46"/>
      <c r="L202" s="46"/>
      <c r="M202" s="46"/>
      <c r="N202" s="46"/>
      <c r="O202" s="46"/>
      <c r="P202" s="4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57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57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781"/>
      <c r="GO202" s="781"/>
      <c r="GP202" s="781"/>
      <c r="GQ202" s="781"/>
      <c r="GR202" s="781"/>
      <c r="GS202" s="781"/>
      <c r="GT202" s="781"/>
      <c r="GU202" s="781"/>
      <c r="GV202" s="36"/>
      <c r="JD202" s="3"/>
      <c r="JE202" s="3"/>
      <c r="JF202" s="3"/>
      <c r="JG202" s="3"/>
      <c r="JH202" s="3"/>
      <c r="JI202" s="3"/>
      <c r="JJ202" s="3"/>
      <c r="JK202" s="3"/>
      <c r="JL202" s="3"/>
      <c r="JM202" s="3"/>
    </row>
    <row r="203" spans="1:273" ht="3" customHeight="1">
      <c r="A203" s="36"/>
      <c r="B203" s="781"/>
      <c r="C203" s="781"/>
      <c r="D203" s="781"/>
      <c r="E203" s="781"/>
      <c r="F203" s="781"/>
      <c r="G203" s="781"/>
      <c r="H203" s="781"/>
      <c r="I203" s="781"/>
      <c r="J203" s="46"/>
      <c r="K203" s="46"/>
      <c r="L203" s="46"/>
      <c r="M203" s="46"/>
      <c r="N203" s="46"/>
      <c r="O203" s="46"/>
      <c r="P203" s="4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781"/>
      <c r="GO203" s="781"/>
      <c r="GP203" s="781"/>
      <c r="GQ203" s="781"/>
      <c r="GR203" s="781"/>
      <c r="GS203" s="781"/>
      <c r="GT203" s="781"/>
      <c r="GU203" s="781"/>
      <c r="GV203" s="36"/>
      <c r="JD203" s="3"/>
      <c r="JE203" s="3"/>
      <c r="JF203" s="3"/>
      <c r="JG203" s="3"/>
      <c r="JH203" s="3"/>
      <c r="JI203" s="3"/>
      <c r="JJ203" s="3"/>
      <c r="JK203" s="3"/>
      <c r="JL203" s="3"/>
      <c r="JM203" s="3"/>
    </row>
    <row r="204" spans="1:273" ht="3" customHeight="1">
      <c r="A204" s="36"/>
      <c r="B204" s="781"/>
      <c r="C204" s="781"/>
      <c r="D204" s="781"/>
      <c r="E204" s="781"/>
      <c r="F204" s="781"/>
      <c r="G204" s="781"/>
      <c r="H204" s="781"/>
      <c r="I204" s="781"/>
      <c r="J204" s="46"/>
      <c r="K204" s="46"/>
      <c r="L204" s="46"/>
      <c r="M204" s="46"/>
      <c r="N204" s="46"/>
      <c r="O204" s="46"/>
      <c r="P204" s="4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781"/>
      <c r="GO204" s="781"/>
      <c r="GP204" s="781"/>
      <c r="GQ204" s="781"/>
      <c r="GR204" s="781"/>
      <c r="GS204" s="781"/>
      <c r="GT204" s="781"/>
      <c r="GU204" s="781"/>
      <c r="GV204" s="36"/>
      <c r="JD204" s="3"/>
      <c r="JE204" s="3"/>
      <c r="JF204" s="3"/>
      <c r="JG204" s="3"/>
      <c r="JH204" s="3"/>
      <c r="JI204" s="3"/>
      <c r="JJ204" s="3"/>
      <c r="JK204" s="3"/>
      <c r="JL204" s="3"/>
      <c r="JM204" s="3"/>
    </row>
    <row r="205" spans="1:273" ht="3" customHeight="1">
      <c r="A205" s="36"/>
      <c r="B205" s="781"/>
      <c r="C205" s="781"/>
      <c r="D205" s="781"/>
      <c r="E205" s="781"/>
      <c r="F205" s="781"/>
      <c r="G205" s="781"/>
      <c r="H205" s="781"/>
      <c r="I205" s="781"/>
      <c r="J205" s="46"/>
      <c r="K205" s="46"/>
      <c r="L205" s="46"/>
      <c r="M205" s="46"/>
      <c r="N205" s="46"/>
      <c r="O205" s="46"/>
      <c r="P205" s="4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781"/>
      <c r="GO205" s="781"/>
      <c r="GP205" s="781"/>
      <c r="GQ205" s="781"/>
      <c r="GR205" s="781"/>
      <c r="GS205" s="781"/>
      <c r="GT205" s="781"/>
      <c r="GU205" s="781"/>
      <c r="GV205" s="36"/>
      <c r="JD205" s="3"/>
      <c r="JE205" s="3"/>
      <c r="JF205" s="3"/>
      <c r="JG205" s="3"/>
      <c r="JH205" s="3"/>
      <c r="JI205" s="3"/>
      <c r="JJ205" s="3"/>
      <c r="JK205" s="3"/>
      <c r="JL205" s="3"/>
      <c r="JM205" s="3"/>
    </row>
    <row r="206" spans="1:273" ht="3" customHeight="1">
      <c r="A206" s="36"/>
      <c r="B206" s="781"/>
      <c r="C206" s="781"/>
      <c r="D206" s="781"/>
      <c r="E206" s="781"/>
      <c r="F206" s="781"/>
      <c r="G206" s="781"/>
      <c r="H206" s="781"/>
      <c r="I206" s="781"/>
      <c r="J206" s="46"/>
      <c r="K206" s="46"/>
      <c r="L206" s="46"/>
      <c r="M206" s="46"/>
      <c r="N206" s="46"/>
      <c r="O206" s="46"/>
      <c r="P206" s="4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784" t="s">
        <v>69</v>
      </c>
      <c r="BS206" s="784"/>
      <c r="BT206" s="784"/>
      <c r="BU206" s="784"/>
      <c r="BV206" s="784"/>
      <c r="BW206" s="784"/>
      <c r="BX206" s="784"/>
      <c r="BY206" s="784"/>
      <c r="BZ206" s="784"/>
      <c r="CA206" s="784"/>
      <c r="CB206" s="784"/>
      <c r="CC206" s="784"/>
      <c r="CD206" s="784"/>
      <c r="CE206" s="784"/>
      <c r="CF206" s="784"/>
      <c r="CG206" s="784"/>
      <c r="CH206" s="784"/>
      <c r="CI206" s="784"/>
      <c r="CJ206" s="784"/>
      <c r="CK206" s="784"/>
      <c r="CL206" s="784"/>
      <c r="CM206" s="784"/>
      <c r="CN206" s="784"/>
      <c r="CO206" s="784"/>
      <c r="CP206" s="784"/>
      <c r="CQ206" s="784"/>
      <c r="CR206" s="784"/>
      <c r="CS206" s="784"/>
      <c r="CT206" s="784"/>
      <c r="CU206" s="784"/>
      <c r="CV206" s="74"/>
      <c r="CW206" s="74"/>
      <c r="CX206" s="74"/>
      <c r="CY206" s="74"/>
      <c r="CZ206" s="74"/>
      <c r="DA206" s="74"/>
      <c r="DB206" s="74"/>
      <c r="DC206" s="74"/>
      <c r="DD206" s="787" t="s">
        <v>70</v>
      </c>
      <c r="DE206" s="787"/>
      <c r="DF206" s="787"/>
      <c r="DG206" s="787"/>
      <c r="DH206" s="787"/>
      <c r="DI206" s="787"/>
      <c r="DJ206" s="787"/>
      <c r="DK206" s="787"/>
      <c r="DL206" s="787"/>
      <c r="DM206" s="787"/>
      <c r="DN206" s="787"/>
      <c r="DO206" s="787"/>
      <c r="DP206" s="787"/>
      <c r="DQ206" s="787"/>
      <c r="DR206" s="787"/>
      <c r="DS206" s="787"/>
      <c r="DT206" s="787"/>
      <c r="DU206" s="787"/>
      <c r="DV206" s="787"/>
      <c r="DW206" s="787"/>
      <c r="DX206" s="787"/>
      <c r="DY206" s="787"/>
      <c r="DZ206" s="787"/>
      <c r="EA206" s="787"/>
      <c r="EB206" s="787"/>
      <c r="EC206" s="787"/>
      <c r="ED206" s="787"/>
      <c r="EE206" s="787"/>
      <c r="EF206" s="787"/>
      <c r="EG206" s="787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781"/>
      <c r="GO206" s="781"/>
      <c r="GP206" s="781"/>
      <c r="GQ206" s="781"/>
      <c r="GR206" s="781"/>
      <c r="GS206" s="781"/>
      <c r="GT206" s="781"/>
      <c r="GU206" s="781"/>
      <c r="GV206" s="36"/>
      <c r="JD206" s="3"/>
      <c r="JE206" s="3"/>
      <c r="JF206" s="3"/>
      <c r="JG206" s="3"/>
      <c r="JH206" s="3"/>
      <c r="JI206" s="3"/>
      <c r="JJ206" s="3"/>
      <c r="JK206" s="3"/>
      <c r="JL206" s="3"/>
      <c r="JM206" s="3"/>
    </row>
    <row r="207" spans="1:273" ht="3" customHeight="1">
      <c r="A207" s="36"/>
      <c r="B207" s="781"/>
      <c r="C207" s="781"/>
      <c r="D207" s="781"/>
      <c r="E207" s="781"/>
      <c r="F207" s="781"/>
      <c r="G207" s="781"/>
      <c r="H207" s="781"/>
      <c r="I207" s="781"/>
      <c r="J207" s="46"/>
      <c r="K207" s="46"/>
      <c r="L207" s="46"/>
      <c r="M207" s="46"/>
      <c r="N207" s="46"/>
      <c r="O207" s="46"/>
      <c r="P207" s="4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784"/>
      <c r="BS207" s="784"/>
      <c r="BT207" s="784"/>
      <c r="BU207" s="784"/>
      <c r="BV207" s="784"/>
      <c r="BW207" s="784"/>
      <c r="BX207" s="784"/>
      <c r="BY207" s="784"/>
      <c r="BZ207" s="784"/>
      <c r="CA207" s="784"/>
      <c r="CB207" s="784"/>
      <c r="CC207" s="784"/>
      <c r="CD207" s="784"/>
      <c r="CE207" s="784"/>
      <c r="CF207" s="784"/>
      <c r="CG207" s="784"/>
      <c r="CH207" s="784"/>
      <c r="CI207" s="784"/>
      <c r="CJ207" s="784"/>
      <c r="CK207" s="784"/>
      <c r="CL207" s="784"/>
      <c r="CM207" s="784"/>
      <c r="CN207" s="784"/>
      <c r="CO207" s="784"/>
      <c r="CP207" s="784"/>
      <c r="CQ207" s="784"/>
      <c r="CR207" s="784"/>
      <c r="CS207" s="784"/>
      <c r="CT207" s="784"/>
      <c r="CU207" s="784"/>
      <c r="CV207" s="74"/>
      <c r="CW207" s="74"/>
      <c r="CX207" s="74"/>
      <c r="CY207" s="74"/>
      <c r="CZ207" s="74"/>
      <c r="DA207" s="74"/>
      <c r="DB207" s="74"/>
      <c r="DC207" s="74"/>
      <c r="DD207" s="787"/>
      <c r="DE207" s="787"/>
      <c r="DF207" s="787"/>
      <c r="DG207" s="787"/>
      <c r="DH207" s="787"/>
      <c r="DI207" s="787"/>
      <c r="DJ207" s="787"/>
      <c r="DK207" s="787"/>
      <c r="DL207" s="787"/>
      <c r="DM207" s="787"/>
      <c r="DN207" s="787"/>
      <c r="DO207" s="787"/>
      <c r="DP207" s="787"/>
      <c r="DQ207" s="787"/>
      <c r="DR207" s="787"/>
      <c r="DS207" s="787"/>
      <c r="DT207" s="787"/>
      <c r="DU207" s="787"/>
      <c r="DV207" s="787"/>
      <c r="DW207" s="787"/>
      <c r="DX207" s="787"/>
      <c r="DY207" s="787"/>
      <c r="DZ207" s="787"/>
      <c r="EA207" s="787"/>
      <c r="EB207" s="787"/>
      <c r="EC207" s="787"/>
      <c r="ED207" s="787"/>
      <c r="EE207" s="787"/>
      <c r="EF207" s="787"/>
      <c r="EG207" s="787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781"/>
      <c r="GO207" s="781"/>
      <c r="GP207" s="781"/>
      <c r="GQ207" s="781"/>
      <c r="GR207" s="781"/>
      <c r="GS207" s="781"/>
      <c r="GT207" s="781"/>
      <c r="GU207" s="781"/>
      <c r="GV207" s="36"/>
      <c r="JD207" s="3"/>
      <c r="JE207" s="3"/>
      <c r="JF207" s="3"/>
      <c r="JG207" s="3"/>
      <c r="JH207" s="3"/>
      <c r="JI207" s="3"/>
      <c r="JJ207" s="3"/>
      <c r="JK207" s="3"/>
      <c r="JL207" s="3"/>
      <c r="JM207" s="3"/>
    </row>
    <row r="208" spans="1:273" ht="3" customHeight="1">
      <c r="A208" s="36"/>
      <c r="B208" s="781"/>
      <c r="C208" s="781"/>
      <c r="D208" s="781"/>
      <c r="E208" s="781"/>
      <c r="F208" s="781"/>
      <c r="G208" s="781"/>
      <c r="H208" s="781"/>
      <c r="I208" s="781"/>
      <c r="J208" s="46"/>
      <c r="K208" s="46"/>
      <c r="L208" s="46"/>
      <c r="M208" s="46"/>
      <c r="N208" s="46"/>
      <c r="O208" s="46"/>
      <c r="P208" s="4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784"/>
      <c r="BS208" s="784"/>
      <c r="BT208" s="784"/>
      <c r="BU208" s="784"/>
      <c r="BV208" s="784"/>
      <c r="BW208" s="784"/>
      <c r="BX208" s="784"/>
      <c r="BY208" s="784"/>
      <c r="BZ208" s="784"/>
      <c r="CA208" s="784"/>
      <c r="CB208" s="784"/>
      <c r="CC208" s="784"/>
      <c r="CD208" s="784"/>
      <c r="CE208" s="784"/>
      <c r="CF208" s="784"/>
      <c r="CG208" s="784"/>
      <c r="CH208" s="784"/>
      <c r="CI208" s="784"/>
      <c r="CJ208" s="784"/>
      <c r="CK208" s="784"/>
      <c r="CL208" s="784"/>
      <c r="CM208" s="784"/>
      <c r="CN208" s="784"/>
      <c r="CO208" s="784"/>
      <c r="CP208" s="784"/>
      <c r="CQ208" s="784"/>
      <c r="CR208" s="784"/>
      <c r="CS208" s="784"/>
      <c r="CT208" s="784"/>
      <c r="CU208" s="784"/>
      <c r="CV208" s="74"/>
      <c r="CW208" s="74"/>
      <c r="CX208" s="74"/>
      <c r="CY208" s="74"/>
      <c r="CZ208" s="74"/>
      <c r="DA208" s="74"/>
      <c r="DB208" s="74"/>
      <c r="DC208" s="74"/>
      <c r="DD208" s="787"/>
      <c r="DE208" s="787"/>
      <c r="DF208" s="787"/>
      <c r="DG208" s="787"/>
      <c r="DH208" s="787"/>
      <c r="DI208" s="787"/>
      <c r="DJ208" s="787"/>
      <c r="DK208" s="787"/>
      <c r="DL208" s="787"/>
      <c r="DM208" s="787"/>
      <c r="DN208" s="787"/>
      <c r="DO208" s="787"/>
      <c r="DP208" s="787"/>
      <c r="DQ208" s="787"/>
      <c r="DR208" s="787"/>
      <c r="DS208" s="787"/>
      <c r="DT208" s="787"/>
      <c r="DU208" s="787"/>
      <c r="DV208" s="787"/>
      <c r="DW208" s="787"/>
      <c r="DX208" s="787"/>
      <c r="DY208" s="787"/>
      <c r="DZ208" s="787"/>
      <c r="EA208" s="787"/>
      <c r="EB208" s="787"/>
      <c r="EC208" s="787"/>
      <c r="ED208" s="787"/>
      <c r="EE208" s="787"/>
      <c r="EF208" s="787"/>
      <c r="EG208" s="787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781"/>
      <c r="GO208" s="781"/>
      <c r="GP208" s="781"/>
      <c r="GQ208" s="781"/>
      <c r="GR208" s="781"/>
      <c r="GS208" s="781"/>
      <c r="GT208" s="781"/>
      <c r="GU208" s="781"/>
      <c r="GV208" s="36"/>
      <c r="JD208" s="3"/>
      <c r="JE208" s="3"/>
      <c r="JF208" s="3"/>
      <c r="JG208" s="3"/>
      <c r="JH208" s="3"/>
      <c r="JI208" s="3"/>
      <c r="JJ208" s="3"/>
      <c r="JK208" s="3"/>
      <c r="JL208" s="3"/>
      <c r="JM208" s="3"/>
    </row>
    <row r="209" spans="1:273" ht="3" customHeight="1">
      <c r="A209" s="36"/>
      <c r="B209" s="781"/>
      <c r="C209" s="781"/>
      <c r="D209" s="781"/>
      <c r="E209" s="781"/>
      <c r="F209" s="781"/>
      <c r="G209" s="781"/>
      <c r="H209" s="781"/>
      <c r="I209" s="781"/>
      <c r="J209" s="46"/>
      <c r="K209" s="46"/>
      <c r="L209" s="46"/>
      <c r="M209" s="46"/>
      <c r="N209" s="46"/>
      <c r="O209" s="46"/>
      <c r="P209" s="4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784"/>
      <c r="BS209" s="784"/>
      <c r="BT209" s="784"/>
      <c r="BU209" s="784"/>
      <c r="BV209" s="784"/>
      <c r="BW209" s="784"/>
      <c r="BX209" s="784"/>
      <c r="BY209" s="784"/>
      <c r="BZ209" s="784"/>
      <c r="CA209" s="784"/>
      <c r="CB209" s="784"/>
      <c r="CC209" s="784"/>
      <c r="CD209" s="784"/>
      <c r="CE209" s="784"/>
      <c r="CF209" s="784"/>
      <c r="CG209" s="784"/>
      <c r="CH209" s="784"/>
      <c r="CI209" s="784"/>
      <c r="CJ209" s="784"/>
      <c r="CK209" s="784"/>
      <c r="CL209" s="784"/>
      <c r="CM209" s="784"/>
      <c r="CN209" s="784"/>
      <c r="CO209" s="784"/>
      <c r="CP209" s="784"/>
      <c r="CQ209" s="784"/>
      <c r="CR209" s="784"/>
      <c r="CS209" s="784"/>
      <c r="CT209" s="784"/>
      <c r="CU209" s="784"/>
      <c r="CV209" s="74"/>
      <c r="CW209" s="74"/>
      <c r="CX209" s="74"/>
      <c r="CY209" s="74"/>
      <c r="CZ209" s="74"/>
      <c r="DA209" s="74"/>
      <c r="DB209" s="74"/>
      <c r="DC209" s="74"/>
      <c r="DD209" s="787"/>
      <c r="DE209" s="787"/>
      <c r="DF209" s="787"/>
      <c r="DG209" s="787"/>
      <c r="DH209" s="787"/>
      <c r="DI209" s="787"/>
      <c r="DJ209" s="787"/>
      <c r="DK209" s="787"/>
      <c r="DL209" s="787"/>
      <c r="DM209" s="787"/>
      <c r="DN209" s="787"/>
      <c r="DO209" s="787"/>
      <c r="DP209" s="787"/>
      <c r="DQ209" s="787"/>
      <c r="DR209" s="787"/>
      <c r="DS209" s="787"/>
      <c r="DT209" s="787"/>
      <c r="DU209" s="787"/>
      <c r="DV209" s="787"/>
      <c r="DW209" s="787"/>
      <c r="DX209" s="787"/>
      <c r="DY209" s="787"/>
      <c r="DZ209" s="787"/>
      <c r="EA209" s="787"/>
      <c r="EB209" s="787"/>
      <c r="EC209" s="787"/>
      <c r="ED209" s="787"/>
      <c r="EE209" s="787"/>
      <c r="EF209" s="787"/>
      <c r="EG209" s="787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781"/>
      <c r="GO209" s="781"/>
      <c r="GP209" s="781"/>
      <c r="GQ209" s="781"/>
      <c r="GR209" s="781"/>
      <c r="GS209" s="781"/>
      <c r="GT209" s="781"/>
      <c r="GU209" s="781"/>
      <c r="GV209" s="36"/>
      <c r="JD209" s="3"/>
      <c r="JE209" s="3"/>
      <c r="JF209" s="3"/>
      <c r="JG209" s="3"/>
      <c r="JH209" s="3"/>
      <c r="JI209" s="3"/>
      <c r="JJ209" s="3"/>
      <c r="JK209" s="3"/>
      <c r="JL209" s="3"/>
      <c r="JM209" s="3"/>
    </row>
    <row r="210" spans="1:273" ht="3" customHeight="1">
      <c r="A210" s="36"/>
      <c r="B210" s="781"/>
      <c r="C210" s="781"/>
      <c r="D210" s="781"/>
      <c r="E210" s="781"/>
      <c r="F210" s="781"/>
      <c r="G210" s="781"/>
      <c r="H210" s="781"/>
      <c r="I210" s="781"/>
      <c r="J210" s="46"/>
      <c r="K210" s="46"/>
      <c r="L210" s="46"/>
      <c r="M210" s="46"/>
      <c r="N210" s="46"/>
      <c r="O210" s="46"/>
      <c r="P210" s="4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784"/>
      <c r="BS210" s="784"/>
      <c r="BT210" s="784"/>
      <c r="BU210" s="784"/>
      <c r="BV210" s="784"/>
      <c r="BW210" s="784"/>
      <c r="BX210" s="784"/>
      <c r="BY210" s="784"/>
      <c r="BZ210" s="784"/>
      <c r="CA210" s="784"/>
      <c r="CB210" s="784"/>
      <c r="CC210" s="784"/>
      <c r="CD210" s="784"/>
      <c r="CE210" s="784"/>
      <c r="CF210" s="784"/>
      <c r="CG210" s="784"/>
      <c r="CH210" s="784"/>
      <c r="CI210" s="784"/>
      <c r="CJ210" s="784"/>
      <c r="CK210" s="784"/>
      <c r="CL210" s="784"/>
      <c r="CM210" s="784"/>
      <c r="CN210" s="784"/>
      <c r="CO210" s="784"/>
      <c r="CP210" s="784"/>
      <c r="CQ210" s="784"/>
      <c r="CR210" s="784"/>
      <c r="CS210" s="784"/>
      <c r="CT210" s="784"/>
      <c r="CU210" s="784"/>
      <c r="CV210" s="74"/>
      <c r="CW210" s="74"/>
      <c r="CX210" s="74"/>
      <c r="CY210" s="74"/>
      <c r="CZ210" s="74"/>
      <c r="DA210" s="74"/>
      <c r="DB210" s="74"/>
      <c r="DC210" s="74"/>
      <c r="DD210" s="787"/>
      <c r="DE210" s="787"/>
      <c r="DF210" s="787"/>
      <c r="DG210" s="787"/>
      <c r="DH210" s="787"/>
      <c r="DI210" s="787"/>
      <c r="DJ210" s="787"/>
      <c r="DK210" s="787"/>
      <c r="DL210" s="787"/>
      <c r="DM210" s="787"/>
      <c r="DN210" s="787"/>
      <c r="DO210" s="787"/>
      <c r="DP210" s="787"/>
      <c r="DQ210" s="787"/>
      <c r="DR210" s="787"/>
      <c r="DS210" s="787"/>
      <c r="DT210" s="787"/>
      <c r="DU210" s="787"/>
      <c r="DV210" s="787"/>
      <c r="DW210" s="787"/>
      <c r="DX210" s="787"/>
      <c r="DY210" s="787"/>
      <c r="DZ210" s="787"/>
      <c r="EA210" s="787"/>
      <c r="EB210" s="787"/>
      <c r="EC210" s="787"/>
      <c r="ED210" s="787"/>
      <c r="EE210" s="787"/>
      <c r="EF210" s="787"/>
      <c r="EG210" s="787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781"/>
      <c r="GO210" s="781"/>
      <c r="GP210" s="781"/>
      <c r="GQ210" s="781"/>
      <c r="GR210" s="781"/>
      <c r="GS210" s="781"/>
      <c r="GT210" s="781"/>
      <c r="GU210" s="781"/>
      <c r="GV210" s="36"/>
      <c r="JD210" s="3"/>
      <c r="JE210" s="3"/>
      <c r="JF210" s="3"/>
      <c r="JG210" s="3"/>
      <c r="JH210" s="3"/>
      <c r="JI210" s="3"/>
      <c r="JJ210" s="3"/>
      <c r="JK210" s="3"/>
      <c r="JL210" s="3"/>
      <c r="JM210" s="3"/>
    </row>
    <row r="211" spans="1:273" ht="3" customHeight="1">
      <c r="A211" s="36"/>
      <c r="B211" s="781"/>
      <c r="C211" s="781"/>
      <c r="D211" s="781"/>
      <c r="E211" s="781"/>
      <c r="F211" s="781"/>
      <c r="G211" s="781"/>
      <c r="H211" s="781"/>
      <c r="I211" s="781"/>
      <c r="J211" s="46"/>
      <c r="K211" s="46"/>
      <c r="L211" s="46"/>
      <c r="M211" s="46"/>
      <c r="N211" s="46"/>
      <c r="O211" s="46"/>
      <c r="P211" s="4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784"/>
      <c r="BS211" s="784"/>
      <c r="BT211" s="784"/>
      <c r="BU211" s="784"/>
      <c r="BV211" s="784"/>
      <c r="BW211" s="784"/>
      <c r="BX211" s="784"/>
      <c r="BY211" s="784"/>
      <c r="BZ211" s="784"/>
      <c r="CA211" s="784"/>
      <c r="CB211" s="784"/>
      <c r="CC211" s="784"/>
      <c r="CD211" s="784"/>
      <c r="CE211" s="784"/>
      <c r="CF211" s="784"/>
      <c r="CG211" s="784"/>
      <c r="CH211" s="784"/>
      <c r="CI211" s="784"/>
      <c r="CJ211" s="784"/>
      <c r="CK211" s="784"/>
      <c r="CL211" s="784"/>
      <c r="CM211" s="784"/>
      <c r="CN211" s="784"/>
      <c r="CO211" s="784"/>
      <c r="CP211" s="784"/>
      <c r="CQ211" s="784"/>
      <c r="CR211" s="784"/>
      <c r="CS211" s="784"/>
      <c r="CT211" s="784"/>
      <c r="CU211" s="784"/>
      <c r="CV211" s="74"/>
      <c r="CW211" s="74"/>
      <c r="CX211" s="74"/>
      <c r="CY211" s="74"/>
      <c r="CZ211" s="74"/>
      <c r="DA211" s="74"/>
      <c r="DB211" s="74"/>
      <c r="DC211" s="74"/>
      <c r="DD211" s="787"/>
      <c r="DE211" s="787"/>
      <c r="DF211" s="787"/>
      <c r="DG211" s="787"/>
      <c r="DH211" s="787"/>
      <c r="DI211" s="787"/>
      <c r="DJ211" s="787"/>
      <c r="DK211" s="787"/>
      <c r="DL211" s="787"/>
      <c r="DM211" s="787"/>
      <c r="DN211" s="787"/>
      <c r="DO211" s="787"/>
      <c r="DP211" s="787"/>
      <c r="DQ211" s="787"/>
      <c r="DR211" s="787"/>
      <c r="DS211" s="787"/>
      <c r="DT211" s="787"/>
      <c r="DU211" s="787"/>
      <c r="DV211" s="787"/>
      <c r="DW211" s="787"/>
      <c r="DX211" s="787"/>
      <c r="DY211" s="787"/>
      <c r="DZ211" s="787"/>
      <c r="EA211" s="787"/>
      <c r="EB211" s="787"/>
      <c r="EC211" s="787"/>
      <c r="ED211" s="787"/>
      <c r="EE211" s="787"/>
      <c r="EF211" s="787"/>
      <c r="EG211" s="787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6"/>
      <c r="GC211" s="36"/>
      <c r="GD211" s="36"/>
      <c r="GE211" s="36"/>
      <c r="GF211" s="36"/>
      <c r="GG211" s="36"/>
      <c r="GH211" s="36"/>
      <c r="GI211" s="36"/>
      <c r="GJ211" s="36"/>
      <c r="GK211" s="36"/>
      <c r="GL211" s="36"/>
      <c r="GM211" s="36"/>
      <c r="GN211" s="781"/>
      <c r="GO211" s="781"/>
      <c r="GP211" s="781"/>
      <c r="GQ211" s="781"/>
      <c r="GR211" s="781"/>
      <c r="GS211" s="781"/>
      <c r="GT211" s="781"/>
      <c r="GU211" s="781"/>
      <c r="GV211" s="36"/>
      <c r="JD211" s="3"/>
      <c r="JE211" s="3"/>
      <c r="JF211" s="3"/>
      <c r="JG211" s="3"/>
      <c r="JH211" s="3"/>
      <c r="JI211" s="3"/>
      <c r="JJ211" s="3"/>
      <c r="JK211" s="3"/>
      <c r="JL211" s="3"/>
      <c r="JM211" s="3"/>
    </row>
    <row r="212" spans="1:273" ht="3" customHeight="1">
      <c r="A212" s="36"/>
      <c r="B212" s="781"/>
      <c r="C212" s="781"/>
      <c r="D212" s="781"/>
      <c r="E212" s="781"/>
      <c r="F212" s="781"/>
      <c r="G212" s="781"/>
      <c r="H212" s="781"/>
      <c r="I212" s="781"/>
      <c r="J212" s="46"/>
      <c r="K212" s="46"/>
      <c r="L212" s="46"/>
      <c r="M212" s="46"/>
      <c r="N212" s="46"/>
      <c r="O212" s="46"/>
      <c r="P212" s="4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800" t="str">
        <f>IF(ワークシート!F36,"治","")</f>
        <v/>
      </c>
      <c r="AD212" s="800"/>
      <c r="AE212" s="800"/>
      <c r="AF212" s="800"/>
      <c r="AG212" s="800"/>
      <c r="AH212" s="800"/>
      <c r="AI212" s="36"/>
      <c r="AJ212" s="36"/>
      <c r="AK212" s="815" t="s">
        <v>724</v>
      </c>
      <c r="AL212" s="815"/>
      <c r="AM212" s="815"/>
      <c r="AN212" s="815"/>
      <c r="AO212" s="815"/>
      <c r="AP212" s="815"/>
      <c r="AQ212" s="815"/>
      <c r="AR212" s="815"/>
      <c r="AS212" s="815"/>
      <c r="AT212" s="815"/>
      <c r="AU212" s="815"/>
      <c r="AV212" s="815"/>
      <c r="AW212" s="815"/>
      <c r="AX212" s="97"/>
      <c r="AY212" s="97"/>
      <c r="AZ212" s="92"/>
      <c r="BA212" s="92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781"/>
      <c r="GO212" s="781"/>
      <c r="GP212" s="781"/>
      <c r="GQ212" s="781"/>
      <c r="GR212" s="781"/>
      <c r="GS212" s="781"/>
      <c r="GT212" s="781"/>
      <c r="GU212" s="781"/>
      <c r="GV212" s="36"/>
      <c r="JD212" s="3"/>
      <c r="JE212" s="3"/>
      <c r="JF212" s="3"/>
      <c r="JG212" s="3"/>
      <c r="JH212" s="3"/>
      <c r="JI212" s="3"/>
      <c r="JJ212" s="3"/>
      <c r="JK212" s="3"/>
      <c r="JL212" s="3"/>
      <c r="JM212" s="3"/>
    </row>
    <row r="213" spans="1:273" ht="3" customHeight="1">
      <c r="A213" s="36"/>
      <c r="B213" s="781"/>
      <c r="C213" s="781"/>
      <c r="D213" s="781"/>
      <c r="E213" s="781"/>
      <c r="F213" s="781"/>
      <c r="G213" s="781"/>
      <c r="H213" s="781"/>
      <c r="I213" s="781"/>
      <c r="J213" s="46"/>
      <c r="K213" s="46"/>
      <c r="L213" s="46"/>
      <c r="M213" s="46"/>
      <c r="N213" s="46"/>
      <c r="O213" s="46"/>
      <c r="P213" s="4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800"/>
      <c r="AD213" s="800"/>
      <c r="AE213" s="800"/>
      <c r="AF213" s="800"/>
      <c r="AG213" s="800"/>
      <c r="AH213" s="800"/>
      <c r="AI213" s="36"/>
      <c r="AJ213" s="36"/>
      <c r="AK213" s="815"/>
      <c r="AL213" s="815"/>
      <c r="AM213" s="815"/>
      <c r="AN213" s="815"/>
      <c r="AO213" s="815"/>
      <c r="AP213" s="815"/>
      <c r="AQ213" s="815"/>
      <c r="AR213" s="815"/>
      <c r="AS213" s="815"/>
      <c r="AT213" s="815"/>
      <c r="AU213" s="815"/>
      <c r="AV213" s="815"/>
      <c r="AW213" s="815"/>
      <c r="AX213" s="97"/>
      <c r="AY213" s="97"/>
      <c r="AZ213" s="92"/>
      <c r="BA213" s="92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781"/>
      <c r="GO213" s="781"/>
      <c r="GP213" s="781"/>
      <c r="GQ213" s="781"/>
      <c r="GR213" s="781"/>
      <c r="GS213" s="781"/>
      <c r="GT213" s="781"/>
      <c r="GU213" s="781"/>
      <c r="GV213" s="36"/>
      <c r="JD213" s="3"/>
      <c r="JE213" s="3"/>
      <c r="JF213" s="3"/>
      <c r="JG213" s="3"/>
      <c r="JH213" s="3"/>
      <c r="JI213" s="3"/>
      <c r="JJ213" s="3"/>
      <c r="JK213" s="3"/>
      <c r="JL213" s="3"/>
      <c r="JM213" s="3"/>
    </row>
    <row r="214" spans="1:273" ht="3" customHeight="1">
      <c r="A214" s="36"/>
      <c r="B214" s="781"/>
      <c r="C214" s="781"/>
      <c r="D214" s="781"/>
      <c r="E214" s="781"/>
      <c r="F214" s="781"/>
      <c r="G214" s="781"/>
      <c r="H214" s="781"/>
      <c r="I214" s="781"/>
      <c r="J214" s="46"/>
      <c r="K214" s="46"/>
      <c r="L214" s="46"/>
      <c r="M214" s="46"/>
      <c r="N214" s="46"/>
      <c r="O214" s="46"/>
      <c r="P214" s="4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800"/>
      <c r="AD214" s="800"/>
      <c r="AE214" s="800"/>
      <c r="AF214" s="800"/>
      <c r="AG214" s="800"/>
      <c r="AH214" s="800"/>
      <c r="AI214" s="36"/>
      <c r="AJ214" s="36"/>
      <c r="AK214" s="815"/>
      <c r="AL214" s="815"/>
      <c r="AM214" s="815"/>
      <c r="AN214" s="815"/>
      <c r="AO214" s="815"/>
      <c r="AP214" s="815"/>
      <c r="AQ214" s="815"/>
      <c r="AR214" s="815"/>
      <c r="AS214" s="815"/>
      <c r="AT214" s="815"/>
      <c r="AU214" s="815"/>
      <c r="AV214" s="815"/>
      <c r="AW214" s="815"/>
      <c r="AX214" s="97"/>
      <c r="AY214" s="97"/>
      <c r="AZ214" s="92"/>
      <c r="BA214" s="92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781"/>
      <c r="GO214" s="781"/>
      <c r="GP214" s="781"/>
      <c r="GQ214" s="781"/>
      <c r="GR214" s="781"/>
      <c r="GS214" s="781"/>
      <c r="GT214" s="781"/>
      <c r="GU214" s="781"/>
      <c r="GV214" s="36"/>
      <c r="JD214" s="3"/>
      <c r="JE214" s="3"/>
      <c r="JF214" s="3"/>
      <c r="JG214" s="3"/>
      <c r="JH214" s="3"/>
      <c r="JI214" s="3"/>
      <c r="JJ214" s="3"/>
      <c r="JK214" s="3"/>
      <c r="JL214" s="3"/>
      <c r="JM214" s="3"/>
    </row>
    <row r="215" spans="1:273" ht="3" customHeight="1">
      <c r="A215" s="36"/>
      <c r="B215" s="781"/>
      <c r="C215" s="781"/>
      <c r="D215" s="781"/>
      <c r="E215" s="781"/>
      <c r="F215" s="781"/>
      <c r="G215" s="781"/>
      <c r="H215" s="781"/>
      <c r="I215" s="781"/>
      <c r="J215" s="46"/>
      <c r="K215" s="46"/>
      <c r="L215" s="46"/>
      <c r="M215" s="46"/>
      <c r="N215" s="46"/>
      <c r="O215" s="46"/>
      <c r="P215" s="4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800"/>
      <c r="AD215" s="800"/>
      <c r="AE215" s="800"/>
      <c r="AF215" s="800"/>
      <c r="AG215" s="800"/>
      <c r="AH215" s="800"/>
      <c r="AI215" s="36"/>
      <c r="AJ215" s="36"/>
      <c r="AK215" s="816" t="s">
        <v>71</v>
      </c>
      <c r="AL215" s="816"/>
      <c r="AM215" s="816"/>
      <c r="AN215" s="816"/>
      <c r="AO215" s="816"/>
      <c r="AP215" s="816"/>
      <c r="AQ215" s="816"/>
      <c r="AR215" s="816"/>
      <c r="AS215" s="816"/>
      <c r="AT215" s="816"/>
      <c r="AU215" s="816"/>
      <c r="AV215" s="816"/>
      <c r="AW215" s="816"/>
      <c r="AX215" s="92"/>
      <c r="AY215" s="92"/>
      <c r="AZ215" s="92"/>
      <c r="BA215" s="92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6"/>
      <c r="GC215" s="36"/>
      <c r="GD215" s="36"/>
      <c r="GE215" s="36"/>
      <c r="GF215" s="36"/>
      <c r="GG215" s="36"/>
      <c r="GH215" s="36"/>
      <c r="GI215" s="36"/>
      <c r="GJ215" s="36"/>
      <c r="GK215" s="36"/>
      <c r="GL215" s="36"/>
      <c r="GM215" s="36"/>
      <c r="GN215" s="781"/>
      <c r="GO215" s="781"/>
      <c r="GP215" s="781"/>
      <c r="GQ215" s="781"/>
      <c r="GR215" s="781"/>
      <c r="GS215" s="781"/>
      <c r="GT215" s="781"/>
      <c r="GU215" s="781"/>
      <c r="GV215" s="36"/>
      <c r="JD215" s="3"/>
      <c r="JE215" s="3"/>
      <c r="JF215" s="3"/>
      <c r="JG215" s="3"/>
      <c r="JH215" s="3"/>
      <c r="JI215" s="3"/>
      <c r="JJ215" s="3"/>
      <c r="JK215" s="3"/>
      <c r="JL215" s="3"/>
      <c r="JM215" s="3"/>
    </row>
    <row r="216" spans="1:273" ht="3" customHeight="1">
      <c r="A216" s="36"/>
      <c r="B216" s="781"/>
      <c r="C216" s="781"/>
      <c r="D216" s="781"/>
      <c r="E216" s="781"/>
      <c r="F216" s="781"/>
      <c r="G216" s="781"/>
      <c r="H216" s="781"/>
      <c r="I216" s="781"/>
      <c r="J216" s="46"/>
      <c r="K216" s="46"/>
      <c r="L216" s="46"/>
      <c r="M216" s="46"/>
      <c r="N216" s="46"/>
      <c r="O216" s="46"/>
      <c r="P216" s="4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800"/>
      <c r="AD216" s="800"/>
      <c r="AE216" s="800"/>
      <c r="AF216" s="800"/>
      <c r="AG216" s="800"/>
      <c r="AH216" s="800"/>
      <c r="AI216" s="36"/>
      <c r="AJ216" s="36"/>
      <c r="AK216" s="816"/>
      <c r="AL216" s="816"/>
      <c r="AM216" s="816"/>
      <c r="AN216" s="816"/>
      <c r="AO216" s="816"/>
      <c r="AP216" s="816"/>
      <c r="AQ216" s="816"/>
      <c r="AR216" s="816"/>
      <c r="AS216" s="816"/>
      <c r="AT216" s="816"/>
      <c r="AU216" s="816"/>
      <c r="AV216" s="816"/>
      <c r="AW216" s="816"/>
      <c r="AX216" s="92"/>
      <c r="AY216" s="92"/>
      <c r="AZ216" s="92"/>
      <c r="BA216" s="92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6"/>
      <c r="GC216" s="36"/>
      <c r="GD216" s="36"/>
      <c r="GE216" s="36"/>
      <c r="GF216" s="36"/>
      <c r="GG216" s="36"/>
      <c r="GH216" s="36"/>
      <c r="GI216" s="36"/>
      <c r="GJ216" s="36"/>
      <c r="GK216" s="36"/>
      <c r="GL216" s="36"/>
      <c r="GM216" s="36"/>
      <c r="GN216" s="781"/>
      <c r="GO216" s="781"/>
      <c r="GP216" s="781"/>
      <c r="GQ216" s="781"/>
      <c r="GR216" s="781"/>
      <c r="GS216" s="781"/>
      <c r="GT216" s="781"/>
      <c r="GU216" s="781"/>
      <c r="GV216" s="36"/>
      <c r="JD216" s="3"/>
      <c r="JE216" s="3"/>
      <c r="JF216" s="3"/>
      <c r="JG216" s="3"/>
      <c r="JH216" s="3"/>
      <c r="JI216" s="3"/>
      <c r="JJ216" s="3"/>
      <c r="JK216" s="3"/>
      <c r="JL216" s="3"/>
      <c r="JM216" s="3"/>
    </row>
    <row r="217" spans="1:273" ht="3" customHeight="1">
      <c r="A217" s="36"/>
      <c r="B217" s="781"/>
      <c r="C217" s="781"/>
      <c r="D217" s="781"/>
      <c r="E217" s="781"/>
      <c r="F217" s="781"/>
      <c r="G217" s="781"/>
      <c r="H217" s="781"/>
      <c r="I217" s="781"/>
      <c r="J217" s="46"/>
      <c r="K217" s="46"/>
      <c r="L217" s="46"/>
      <c r="M217" s="46"/>
      <c r="N217" s="46"/>
      <c r="O217" s="46"/>
      <c r="P217" s="4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800"/>
      <c r="AD217" s="800"/>
      <c r="AE217" s="800"/>
      <c r="AF217" s="800"/>
      <c r="AG217" s="800"/>
      <c r="AH217" s="800"/>
      <c r="AI217" s="36"/>
      <c r="AJ217" s="36"/>
      <c r="AK217" s="816"/>
      <c r="AL217" s="816"/>
      <c r="AM217" s="816"/>
      <c r="AN217" s="816"/>
      <c r="AO217" s="816"/>
      <c r="AP217" s="816"/>
      <c r="AQ217" s="816"/>
      <c r="AR217" s="816"/>
      <c r="AS217" s="816"/>
      <c r="AT217" s="816"/>
      <c r="AU217" s="816"/>
      <c r="AV217" s="816"/>
      <c r="AW217" s="816"/>
      <c r="AX217" s="92"/>
      <c r="AY217" s="92"/>
      <c r="AZ217" s="92"/>
      <c r="BA217" s="92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6"/>
      <c r="GC217" s="36"/>
      <c r="GD217" s="36"/>
      <c r="GE217" s="36"/>
      <c r="GF217" s="36"/>
      <c r="GG217" s="36"/>
      <c r="GH217" s="36"/>
      <c r="GI217" s="36"/>
      <c r="GJ217" s="36"/>
      <c r="GK217" s="36"/>
      <c r="GL217" s="36"/>
      <c r="GM217" s="36"/>
      <c r="GN217" s="781"/>
      <c r="GO217" s="781"/>
      <c r="GP217" s="781"/>
      <c r="GQ217" s="781"/>
      <c r="GR217" s="781"/>
      <c r="GS217" s="781"/>
      <c r="GT217" s="781"/>
      <c r="GU217" s="781"/>
      <c r="GV217" s="36"/>
      <c r="JD217" s="3"/>
      <c r="JE217" s="3"/>
      <c r="JF217" s="3"/>
      <c r="JG217" s="3"/>
      <c r="JH217" s="3"/>
      <c r="JI217" s="3"/>
      <c r="JJ217" s="3"/>
      <c r="JK217" s="3"/>
      <c r="JL217" s="3"/>
      <c r="JM217" s="3"/>
    </row>
    <row r="218" spans="1:273" ht="3" customHeight="1">
      <c r="A218" s="36"/>
      <c r="B218" s="781"/>
      <c r="C218" s="781"/>
      <c r="D218" s="781"/>
      <c r="E218" s="781"/>
      <c r="F218" s="781"/>
      <c r="G218" s="781"/>
      <c r="H218" s="781"/>
      <c r="I218" s="781"/>
      <c r="J218" s="46"/>
      <c r="K218" s="46"/>
      <c r="L218" s="46"/>
      <c r="M218" s="46"/>
      <c r="N218" s="46"/>
      <c r="O218" s="46"/>
      <c r="P218" s="4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6"/>
      <c r="GC218" s="36"/>
      <c r="GD218" s="36"/>
      <c r="GE218" s="36"/>
      <c r="GF218" s="36"/>
      <c r="GG218" s="36"/>
      <c r="GH218" s="36"/>
      <c r="GI218" s="36"/>
      <c r="GJ218" s="36"/>
      <c r="GK218" s="36"/>
      <c r="GL218" s="36"/>
      <c r="GM218" s="36"/>
      <c r="GN218" s="781"/>
      <c r="GO218" s="781"/>
      <c r="GP218" s="781"/>
      <c r="GQ218" s="781"/>
      <c r="GR218" s="781"/>
      <c r="GS218" s="781"/>
      <c r="GT218" s="781"/>
      <c r="GU218" s="781"/>
      <c r="GV218" s="36"/>
      <c r="JD218" s="3"/>
      <c r="JE218" s="3"/>
      <c r="JF218" s="3"/>
      <c r="JG218" s="3"/>
      <c r="JH218" s="3"/>
      <c r="JI218" s="3"/>
      <c r="JJ218" s="3"/>
      <c r="JK218" s="3"/>
      <c r="JL218" s="3"/>
      <c r="JM218" s="3"/>
    </row>
    <row r="219" spans="1:273" ht="3" customHeight="1">
      <c r="A219" s="36"/>
      <c r="B219" s="781"/>
      <c r="C219" s="781"/>
      <c r="D219" s="781"/>
      <c r="E219" s="781"/>
      <c r="F219" s="781"/>
      <c r="G219" s="781"/>
      <c r="H219" s="781"/>
      <c r="I219" s="781"/>
      <c r="J219" s="46"/>
      <c r="K219" s="46"/>
      <c r="L219" s="46"/>
      <c r="M219" s="46"/>
      <c r="N219" s="46"/>
      <c r="O219" s="46"/>
      <c r="P219" s="4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98"/>
      <c r="AI219" s="771">
        <f>②結果判定表!J32</f>
        <v>0</v>
      </c>
      <c r="AJ219" s="771"/>
      <c r="AK219" s="771"/>
      <c r="AL219" s="771"/>
      <c r="AM219" s="771"/>
      <c r="AN219" s="771"/>
      <c r="AO219" s="771"/>
      <c r="AP219" s="771"/>
      <c r="AQ219" s="771"/>
      <c r="AR219" s="771"/>
      <c r="AS219" s="771"/>
      <c r="AT219" s="771"/>
      <c r="AU219" s="771"/>
      <c r="AV219" s="98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850" t="s">
        <v>72</v>
      </c>
      <c r="CJ219" s="850"/>
      <c r="CK219" s="850"/>
      <c r="CL219" s="850"/>
      <c r="CM219" s="850"/>
      <c r="CN219" s="850"/>
      <c r="CO219" s="850"/>
      <c r="CP219" s="850"/>
      <c r="CQ219" s="850"/>
      <c r="CR219" s="850"/>
      <c r="CS219" s="850"/>
      <c r="CT219" s="850"/>
      <c r="CU219" s="850"/>
      <c r="CV219" s="850"/>
      <c r="CW219" s="850"/>
      <c r="CX219" s="850"/>
      <c r="CY219" s="850"/>
      <c r="CZ219" s="850"/>
      <c r="DA219" s="850"/>
      <c r="DB219" s="850"/>
      <c r="DC219" s="850"/>
      <c r="DD219" s="850"/>
      <c r="DE219" s="850"/>
      <c r="DF219" s="850"/>
      <c r="DG219" s="850"/>
      <c r="DH219" s="850"/>
      <c r="DI219" s="850"/>
      <c r="DJ219" s="850"/>
      <c r="DK219" s="850"/>
      <c r="DL219" s="850"/>
      <c r="DM219" s="850"/>
      <c r="DN219" s="850"/>
      <c r="DO219" s="850"/>
      <c r="DP219" s="850"/>
      <c r="DQ219" s="99"/>
      <c r="DR219" s="99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6"/>
      <c r="GC219" s="36"/>
      <c r="GD219" s="36"/>
      <c r="GE219" s="36"/>
      <c r="GF219" s="36"/>
      <c r="GG219" s="36"/>
      <c r="GH219" s="36"/>
      <c r="GI219" s="36"/>
      <c r="GJ219" s="36"/>
      <c r="GK219" s="36"/>
      <c r="GL219" s="36"/>
      <c r="GM219" s="36"/>
      <c r="GN219" s="781"/>
      <c r="GO219" s="781"/>
      <c r="GP219" s="781"/>
      <c r="GQ219" s="781"/>
      <c r="GR219" s="781"/>
      <c r="GS219" s="781"/>
      <c r="GT219" s="781"/>
      <c r="GU219" s="781"/>
      <c r="GV219" s="36"/>
      <c r="JD219" s="3"/>
      <c r="JE219" s="3"/>
      <c r="JF219" s="3"/>
      <c r="JG219" s="3"/>
      <c r="JH219" s="3"/>
      <c r="JI219" s="3"/>
      <c r="JJ219" s="3"/>
      <c r="JK219" s="3"/>
      <c r="JL219" s="3"/>
      <c r="JM219" s="3"/>
    </row>
    <row r="220" spans="1:273" ht="3" customHeight="1">
      <c r="A220" s="36"/>
      <c r="B220" s="781"/>
      <c r="C220" s="781"/>
      <c r="D220" s="781"/>
      <c r="E220" s="781"/>
      <c r="F220" s="781"/>
      <c r="G220" s="781"/>
      <c r="H220" s="781"/>
      <c r="I220" s="781"/>
      <c r="J220" s="46"/>
      <c r="K220" s="46"/>
      <c r="L220" s="46"/>
      <c r="M220" s="46"/>
      <c r="N220" s="46"/>
      <c r="O220" s="46"/>
      <c r="P220" s="4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98"/>
      <c r="AI220" s="771"/>
      <c r="AJ220" s="771"/>
      <c r="AK220" s="771"/>
      <c r="AL220" s="771"/>
      <c r="AM220" s="771"/>
      <c r="AN220" s="771"/>
      <c r="AO220" s="771"/>
      <c r="AP220" s="771"/>
      <c r="AQ220" s="771"/>
      <c r="AR220" s="771"/>
      <c r="AS220" s="771"/>
      <c r="AT220" s="771"/>
      <c r="AU220" s="771"/>
      <c r="AV220" s="98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850"/>
      <c r="CJ220" s="850"/>
      <c r="CK220" s="850"/>
      <c r="CL220" s="850"/>
      <c r="CM220" s="850"/>
      <c r="CN220" s="850"/>
      <c r="CO220" s="850"/>
      <c r="CP220" s="850"/>
      <c r="CQ220" s="850"/>
      <c r="CR220" s="850"/>
      <c r="CS220" s="850"/>
      <c r="CT220" s="850"/>
      <c r="CU220" s="850"/>
      <c r="CV220" s="850"/>
      <c r="CW220" s="850"/>
      <c r="CX220" s="850"/>
      <c r="CY220" s="850"/>
      <c r="CZ220" s="850"/>
      <c r="DA220" s="850"/>
      <c r="DB220" s="850"/>
      <c r="DC220" s="850"/>
      <c r="DD220" s="850"/>
      <c r="DE220" s="850"/>
      <c r="DF220" s="850"/>
      <c r="DG220" s="850"/>
      <c r="DH220" s="850"/>
      <c r="DI220" s="850"/>
      <c r="DJ220" s="850"/>
      <c r="DK220" s="850"/>
      <c r="DL220" s="850"/>
      <c r="DM220" s="850"/>
      <c r="DN220" s="850"/>
      <c r="DO220" s="850"/>
      <c r="DP220" s="850"/>
      <c r="DQ220" s="99"/>
      <c r="DR220" s="99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6"/>
      <c r="GC220" s="36"/>
      <c r="GD220" s="36"/>
      <c r="GE220" s="36"/>
      <c r="GF220" s="36"/>
      <c r="GG220" s="36"/>
      <c r="GH220" s="36"/>
      <c r="GI220" s="36"/>
      <c r="GJ220" s="36"/>
      <c r="GK220" s="36"/>
      <c r="GL220" s="36"/>
      <c r="GM220" s="36"/>
      <c r="GN220" s="781"/>
      <c r="GO220" s="781"/>
      <c r="GP220" s="781"/>
      <c r="GQ220" s="781"/>
      <c r="GR220" s="781"/>
      <c r="GS220" s="781"/>
      <c r="GT220" s="781"/>
      <c r="GU220" s="781"/>
      <c r="GV220" s="36"/>
      <c r="JD220" s="3"/>
      <c r="JE220" s="3"/>
      <c r="JF220" s="3"/>
      <c r="JG220" s="3"/>
      <c r="JH220" s="3"/>
      <c r="JI220" s="3"/>
      <c r="JJ220" s="3"/>
      <c r="JK220" s="3"/>
      <c r="JL220" s="3"/>
      <c r="JM220" s="3"/>
    </row>
    <row r="221" spans="1:273" ht="3" customHeight="1">
      <c r="A221" s="36"/>
      <c r="B221" s="781"/>
      <c r="C221" s="781"/>
      <c r="D221" s="781"/>
      <c r="E221" s="781"/>
      <c r="F221" s="781"/>
      <c r="G221" s="781"/>
      <c r="H221" s="781"/>
      <c r="I221" s="781"/>
      <c r="J221" s="46"/>
      <c r="K221" s="46"/>
      <c r="L221" s="46"/>
      <c r="M221" s="46"/>
      <c r="N221" s="46"/>
      <c r="O221" s="46"/>
      <c r="P221" s="4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98"/>
      <c r="AI221" s="771"/>
      <c r="AJ221" s="771"/>
      <c r="AK221" s="771"/>
      <c r="AL221" s="771"/>
      <c r="AM221" s="771"/>
      <c r="AN221" s="771"/>
      <c r="AO221" s="771"/>
      <c r="AP221" s="771"/>
      <c r="AQ221" s="771"/>
      <c r="AR221" s="771"/>
      <c r="AS221" s="771"/>
      <c r="AT221" s="771"/>
      <c r="AU221" s="771"/>
      <c r="AV221" s="98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850"/>
      <c r="CJ221" s="850"/>
      <c r="CK221" s="850"/>
      <c r="CL221" s="850"/>
      <c r="CM221" s="850"/>
      <c r="CN221" s="850"/>
      <c r="CO221" s="850"/>
      <c r="CP221" s="850"/>
      <c r="CQ221" s="850"/>
      <c r="CR221" s="850"/>
      <c r="CS221" s="850"/>
      <c r="CT221" s="850"/>
      <c r="CU221" s="850"/>
      <c r="CV221" s="850"/>
      <c r="CW221" s="850"/>
      <c r="CX221" s="850"/>
      <c r="CY221" s="850"/>
      <c r="CZ221" s="850"/>
      <c r="DA221" s="850"/>
      <c r="DB221" s="850"/>
      <c r="DC221" s="850"/>
      <c r="DD221" s="850"/>
      <c r="DE221" s="850"/>
      <c r="DF221" s="850"/>
      <c r="DG221" s="850"/>
      <c r="DH221" s="850"/>
      <c r="DI221" s="850"/>
      <c r="DJ221" s="850"/>
      <c r="DK221" s="850"/>
      <c r="DL221" s="850"/>
      <c r="DM221" s="850"/>
      <c r="DN221" s="850"/>
      <c r="DO221" s="850"/>
      <c r="DP221" s="850"/>
      <c r="DQ221" s="99"/>
      <c r="DR221" s="99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6"/>
      <c r="GC221" s="36"/>
      <c r="GD221" s="36"/>
      <c r="GE221" s="36"/>
      <c r="GF221" s="36"/>
      <c r="GG221" s="36"/>
      <c r="GH221" s="36"/>
      <c r="GI221" s="36"/>
      <c r="GJ221" s="36"/>
      <c r="GK221" s="36"/>
      <c r="GL221" s="36"/>
      <c r="GM221" s="36"/>
      <c r="GN221" s="781"/>
      <c r="GO221" s="781"/>
      <c r="GP221" s="781"/>
      <c r="GQ221" s="781"/>
      <c r="GR221" s="781"/>
      <c r="GS221" s="781"/>
      <c r="GT221" s="781"/>
      <c r="GU221" s="781"/>
      <c r="GV221" s="36"/>
      <c r="JD221" s="3"/>
      <c r="JE221" s="3"/>
      <c r="JF221" s="3"/>
      <c r="JG221" s="3"/>
      <c r="JH221" s="3"/>
      <c r="JI221" s="3"/>
      <c r="JJ221" s="3"/>
      <c r="JK221" s="3"/>
      <c r="JL221" s="3"/>
      <c r="JM221" s="3"/>
    </row>
    <row r="222" spans="1:273" ht="3" customHeight="1">
      <c r="A222" s="36"/>
      <c r="B222" s="781"/>
      <c r="C222" s="781"/>
      <c r="D222" s="781"/>
      <c r="E222" s="781"/>
      <c r="F222" s="781"/>
      <c r="G222" s="781"/>
      <c r="H222" s="781"/>
      <c r="I222" s="781"/>
      <c r="J222" s="46"/>
      <c r="K222" s="46"/>
      <c r="L222" s="46"/>
      <c r="M222" s="46"/>
      <c r="N222" s="46"/>
      <c r="O222" s="46"/>
      <c r="P222" s="4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98"/>
      <c r="AI222" s="771"/>
      <c r="AJ222" s="771"/>
      <c r="AK222" s="771"/>
      <c r="AL222" s="771"/>
      <c r="AM222" s="771"/>
      <c r="AN222" s="771"/>
      <c r="AO222" s="771"/>
      <c r="AP222" s="771"/>
      <c r="AQ222" s="771"/>
      <c r="AR222" s="771"/>
      <c r="AS222" s="771"/>
      <c r="AT222" s="771"/>
      <c r="AU222" s="771"/>
      <c r="AV222" s="98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850"/>
      <c r="CJ222" s="850"/>
      <c r="CK222" s="850"/>
      <c r="CL222" s="850"/>
      <c r="CM222" s="850"/>
      <c r="CN222" s="850"/>
      <c r="CO222" s="850"/>
      <c r="CP222" s="850"/>
      <c r="CQ222" s="850"/>
      <c r="CR222" s="850"/>
      <c r="CS222" s="850"/>
      <c r="CT222" s="850"/>
      <c r="CU222" s="850"/>
      <c r="CV222" s="850"/>
      <c r="CW222" s="850"/>
      <c r="CX222" s="850"/>
      <c r="CY222" s="850"/>
      <c r="CZ222" s="850"/>
      <c r="DA222" s="850"/>
      <c r="DB222" s="850"/>
      <c r="DC222" s="850"/>
      <c r="DD222" s="850"/>
      <c r="DE222" s="850"/>
      <c r="DF222" s="850"/>
      <c r="DG222" s="850"/>
      <c r="DH222" s="850"/>
      <c r="DI222" s="850"/>
      <c r="DJ222" s="850"/>
      <c r="DK222" s="850"/>
      <c r="DL222" s="850"/>
      <c r="DM222" s="850"/>
      <c r="DN222" s="850"/>
      <c r="DO222" s="850"/>
      <c r="DP222" s="850"/>
      <c r="DQ222" s="99"/>
      <c r="DR222" s="99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6"/>
      <c r="GC222" s="36"/>
      <c r="GD222" s="36"/>
      <c r="GE222" s="36"/>
      <c r="GF222" s="36"/>
      <c r="GG222" s="36"/>
      <c r="GH222" s="36"/>
      <c r="GI222" s="36"/>
      <c r="GJ222" s="36"/>
      <c r="GK222" s="36"/>
      <c r="GL222" s="36"/>
      <c r="GM222" s="36"/>
      <c r="GN222" s="781"/>
      <c r="GO222" s="781"/>
      <c r="GP222" s="781"/>
      <c r="GQ222" s="781"/>
      <c r="GR222" s="781"/>
      <c r="GS222" s="781"/>
      <c r="GT222" s="781"/>
      <c r="GU222" s="781"/>
      <c r="GV222" s="36"/>
      <c r="JD222" s="3"/>
      <c r="JE222" s="3"/>
      <c r="JF222" s="3"/>
      <c r="JG222" s="3"/>
      <c r="JH222" s="3"/>
      <c r="JI222" s="3"/>
      <c r="JJ222" s="3"/>
      <c r="JK222" s="3"/>
      <c r="JL222" s="3"/>
      <c r="JM222" s="3"/>
    </row>
    <row r="223" spans="1:273" ht="3" customHeight="1">
      <c r="A223" s="36"/>
      <c r="B223" s="781"/>
      <c r="C223" s="781"/>
      <c r="D223" s="781"/>
      <c r="E223" s="781"/>
      <c r="F223" s="781"/>
      <c r="G223" s="781"/>
      <c r="H223" s="781"/>
      <c r="I223" s="781"/>
      <c r="J223" s="46"/>
      <c r="K223" s="46"/>
      <c r="L223" s="46"/>
      <c r="M223" s="46"/>
      <c r="N223" s="46"/>
      <c r="O223" s="46"/>
      <c r="P223" s="4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98"/>
      <c r="AI223" s="771"/>
      <c r="AJ223" s="771"/>
      <c r="AK223" s="771"/>
      <c r="AL223" s="771"/>
      <c r="AM223" s="771"/>
      <c r="AN223" s="771"/>
      <c r="AO223" s="771"/>
      <c r="AP223" s="771"/>
      <c r="AQ223" s="771"/>
      <c r="AR223" s="771"/>
      <c r="AS223" s="771"/>
      <c r="AT223" s="771"/>
      <c r="AU223" s="771"/>
      <c r="AV223" s="98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850"/>
      <c r="CJ223" s="850"/>
      <c r="CK223" s="850"/>
      <c r="CL223" s="850"/>
      <c r="CM223" s="850"/>
      <c r="CN223" s="850"/>
      <c r="CO223" s="850"/>
      <c r="CP223" s="850"/>
      <c r="CQ223" s="850"/>
      <c r="CR223" s="850"/>
      <c r="CS223" s="850"/>
      <c r="CT223" s="850"/>
      <c r="CU223" s="850"/>
      <c r="CV223" s="850"/>
      <c r="CW223" s="850"/>
      <c r="CX223" s="850"/>
      <c r="CY223" s="850"/>
      <c r="CZ223" s="850"/>
      <c r="DA223" s="850"/>
      <c r="DB223" s="850"/>
      <c r="DC223" s="850"/>
      <c r="DD223" s="850"/>
      <c r="DE223" s="850"/>
      <c r="DF223" s="850"/>
      <c r="DG223" s="850"/>
      <c r="DH223" s="850"/>
      <c r="DI223" s="850"/>
      <c r="DJ223" s="850"/>
      <c r="DK223" s="850"/>
      <c r="DL223" s="850"/>
      <c r="DM223" s="850"/>
      <c r="DN223" s="850"/>
      <c r="DO223" s="850"/>
      <c r="DP223" s="850"/>
      <c r="DQ223" s="99"/>
      <c r="DR223" s="99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6"/>
      <c r="GC223" s="36"/>
      <c r="GD223" s="36"/>
      <c r="GE223" s="36"/>
      <c r="GF223" s="36"/>
      <c r="GG223" s="36"/>
      <c r="GH223" s="36"/>
      <c r="GI223" s="36"/>
      <c r="GJ223" s="36"/>
      <c r="GK223" s="36"/>
      <c r="GL223" s="36"/>
      <c r="GM223" s="36"/>
      <c r="GN223" s="781"/>
      <c r="GO223" s="781"/>
      <c r="GP223" s="781"/>
      <c r="GQ223" s="781"/>
      <c r="GR223" s="781"/>
      <c r="GS223" s="781"/>
      <c r="GT223" s="781"/>
      <c r="GU223" s="781"/>
      <c r="GV223" s="36"/>
      <c r="JD223" s="3"/>
      <c r="JE223" s="3"/>
      <c r="JF223" s="3"/>
      <c r="JG223" s="3"/>
      <c r="JH223" s="3"/>
      <c r="JI223" s="3"/>
      <c r="JJ223" s="3"/>
      <c r="JK223" s="3"/>
      <c r="JL223" s="3"/>
      <c r="JM223" s="3"/>
    </row>
    <row r="224" spans="1:273" ht="3" customHeight="1">
      <c r="A224" s="36"/>
      <c r="B224" s="781"/>
      <c r="C224" s="781"/>
      <c r="D224" s="781"/>
      <c r="E224" s="781"/>
      <c r="F224" s="781"/>
      <c r="G224" s="781"/>
      <c r="H224" s="781"/>
      <c r="I224" s="781"/>
      <c r="J224" s="46"/>
      <c r="K224" s="46"/>
      <c r="L224" s="46"/>
      <c r="M224" s="46"/>
      <c r="N224" s="46"/>
      <c r="O224" s="46"/>
      <c r="P224" s="4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850"/>
      <c r="CJ224" s="850"/>
      <c r="CK224" s="850"/>
      <c r="CL224" s="850"/>
      <c r="CM224" s="850"/>
      <c r="CN224" s="850"/>
      <c r="CO224" s="850"/>
      <c r="CP224" s="850"/>
      <c r="CQ224" s="850"/>
      <c r="CR224" s="850"/>
      <c r="CS224" s="850"/>
      <c r="CT224" s="850"/>
      <c r="CU224" s="850"/>
      <c r="CV224" s="850"/>
      <c r="CW224" s="850"/>
      <c r="CX224" s="850"/>
      <c r="CY224" s="850"/>
      <c r="CZ224" s="850"/>
      <c r="DA224" s="850"/>
      <c r="DB224" s="850"/>
      <c r="DC224" s="850"/>
      <c r="DD224" s="850"/>
      <c r="DE224" s="850"/>
      <c r="DF224" s="850"/>
      <c r="DG224" s="850"/>
      <c r="DH224" s="850"/>
      <c r="DI224" s="850"/>
      <c r="DJ224" s="850"/>
      <c r="DK224" s="850"/>
      <c r="DL224" s="850"/>
      <c r="DM224" s="850"/>
      <c r="DN224" s="850"/>
      <c r="DO224" s="850"/>
      <c r="DP224" s="850"/>
      <c r="DQ224" s="99"/>
      <c r="DR224" s="99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6"/>
      <c r="GC224" s="36"/>
      <c r="GD224" s="36"/>
      <c r="GE224" s="36"/>
      <c r="GF224" s="36"/>
      <c r="GG224" s="36"/>
      <c r="GH224" s="36"/>
      <c r="GI224" s="36"/>
      <c r="GJ224" s="36"/>
      <c r="GK224" s="36"/>
      <c r="GL224" s="36"/>
      <c r="GM224" s="36"/>
      <c r="GN224" s="781"/>
      <c r="GO224" s="781"/>
      <c r="GP224" s="781"/>
      <c r="GQ224" s="781"/>
      <c r="GR224" s="781"/>
      <c r="GS224" s="781"/>
      <c r="GT224" s="781"/>
      <c r="GU224" s="781"/>
      <c r="GV224" s="36"/>
      <c r="JD224" s="3"/>
      <c r="JE224" s="3"/>
      <c r="JF224" s="3"/>
      <c r="JG224" s="3"/>
      <c r="JH224" s="3"/>
      <c r="JI224" s="3"/>
      <c r="JJ224" s="3"/>
      <c r="JK224" s="3"/>
      <c r="JL224" s="3"/>
      <c r="JM224" s="3"/>
    </row>
    <row r="225" spans="1:273" ht="3" customHeight="1">
      <c r="A225" s="36"/>
      <c r="B225" s="781"/>
      <c r="C225" s="781"/>
      <c r="D225" s="781"/>
      <c r="E225" s="781"/>
      <c r="F225" s="781"/>
      <c r="G225" s="781"/>
      <c r="H225" s="781"/>
      <c r="I225" s="781"/>
      <c r="J225" s="46"/>
      <c r="K225" s="46"/>
      <c r="L225" s="46"/>
      <c r="M225" s="46"/>
      <c r="N225" s="46"/>
      <c r="O225" s="46"/>
      <c r="P225" s="4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818" t="s">
        <v>54</v>
      </c>
      <c r="AB225" s="818"/>
      <c r="AC225" s="818"/>
      <c r="AD225" s="818"/>
      <c r="AE225" s="818"/>
      <c r="AF225" s="818"/>
      <c r="AG225" s="818"/>
      <c r="AH225" s="818"/>
      <c r="AI225" s="818"/>
      <c r="AJ225" s="818"/>
      <c r="AK225" s="818"/>
      <c r="AL225" s="817">
        <v>119</v>
      </c>
      <c r="AM225" s="817"/>
      <c r="AN225" s="817"/>
      <c r="AO225" s="817"/>
      <c r="AP225" s="817"/>
      <c r="AQ225" s="817"/>
      <c r="AR225" s="817"/>
      <c r="AS225" s="817"/>
      <c r="AT225" s="817"/>
      <c r="AU225" s="817"/>
      <c r="AV225" s="802" t="s">
        <v>53</v>
      </c>
      <c r="AW225" s="802"/>
      <c r="AX225" s="802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850"/>
      <c r="CJ225" s="850"/>
      <c r="CK225" s="850"/>
      <c r="CL225" s="850"/>
      <c r="CM225" s="850"/>
      <c r="CN225" s="850"/>
      <c r="CO225" s="850"/>
      <c r="CP225" s="850"/>
      <c r="CQ225" s="850"/>
      <c r="CR225" s="850"/>
      <c r="CS225" s="850"/>
      <c r="CT225" s="850"/>
      <c r="CU225" s="850"/>
      <c r="CV225" s="850"/>
      <c r="CW225" s="850"/>
      <c r="CX225" s="850"/>
      <c r="CY225" s="850"/>
      <c r="CZ225" s="850"/>
      <c r="DA225" s="850"/>
      <c r="DB225" s="850"/>
      <c r="DC225" s="850"/>
      <c r="DD225" s="850"/>
      <c r="DE225" s="850"/>
      <c r="DF225" s="850"/>
      <c r="DG225" s="850"/>
      <c r="DH225" s="850"/>
      <c r="DI225" s="850"/>
      <c r="DJ225" s="850"/>
      <c r="DK225" s="850"/>
      <c r="DL225" s="850"/>
      <c r="DM225" s="850"/>
      <c r="DN225" s="850"/>
      <c r="DO225" s="850"/>
      <c r="DP225" s="850"/>
      <c r="DQ225" s="99"/>
      <c r="DR225" s="99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781"/>
      <c r="GO225" s="781"/>
      <c r="GP225" s="781"/>
      <c r="GQ225" s="781"/>
      <c r="GR225" s="781"/>
      <c r="GS225" s="781"/>
      <c r="GT225" s="781"/>
      <c r="GU225" s="781"/>
      <c r="GV225" s="36"/>
      <c r="JD225" s="3"/>
      <c r="JE225" s="3"/>
      <c r="JF225" s="3"/>
      <c r="JG225" s="3"/>
      <c r="JH225" s="3"/>
      <c r="JI225" s="3"/>
      <c r="JJ225" s="3"/>
      <c r="JK225" s="3"/>
      <c r="JL225" s="3"/>
      <c r="JM225" s="3"/>
    </row>
    <row r="226" spans="1:273" ht="3" customHeight="1">
      <c r="A226" s="36"/>
      <c r="B226" s="781"/>
      <c r="C226" s="781"/>
      <c r="D226" s="781"/>
      <c r="E226" s="781"/>
      <c r="F226" s="781"/>
      <c r="G226" s="781"/>
      <c r="H226" s="781"/>
      <c r="I226" s="781"/>
      <c r="J226" s="46"/>
      <c r="K226" s="46"/>
      <c r="L226" s="46"/>
      <c r="M226" s="46"/>
      <c r="N226" s="46"/>
      <c r="O226" s="46"/>
      <c r="P226" s="4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818"/>
      <c r="AB226" s="818"/>
      <c r="AC226" s="818"/>
      <c r="AD226" s="818"/>
      <c r="AE226" s="818"/>
      <c r="AF226" s="818"/>
      <c r="AG226" s="818"/>
      <c r="AH226" s="818"/>
      <c r="AI226" s="818"/>
      <c r="AJ226" s="818"/>
      <c r="AK226" s="818"/>
      <c r="AL226" s="817"/>
      <c r="AM226" s="817"/>
      <c r="AN226" s="817"/>
      <c r="AO226" s="817"/>
      <c r="AP226" s="817"/>
      <c r="AQ226" s="817"/>
      <c r="AR226" s="817"/>
      <c r="AS226" s="817"/>
      <c r="AT226" s="817"/>
      <c r="AU226" s="817"/>
      <c r="AV226" s="802"/>
      <c r="AW226" s="802"/>
      <c r="AX226" s="802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  <c r="FY226" s="36"/>
      <c r="FZ226" s="36"/>
      <c r="GA226" s="36"/>
      <c r="GB226" s="36"/>
      <c r="GC226" s="36"/>
      <c r="GD226" s="36"/>
      <c r="GE226" s="36"/>
      <c r="GF226" s="36"/>
      <c r="GG226" s="36"/>
      <c r="GH226" s="36"/>
      <c r="GI226" s="36"/>
      <c r="GJ226" s="36"/>
      <c r="GK226" s="36"/>
      <c r="GL226" s="36"/>
      <c r="GM226" s="36"/>
      <c r="GN226" s="781"/>
      <c r="GO226" s="781"/>
      <c r="GP226" s="781"/>
      <c r="GQ226" s="781"/>
      <c r="GR226" s="781"/>
      <c r="GS226" s="781"/>
      <c r="GT226" s="781"/>
      <c r="GU226" s="781"/>
      <c r="GV226" s="36"/>
      <c r="JD226" s="3"/>
      <c r="JE226" s="3"/>
      <c r="JF226" s="3"/>
      <c r="JG226" s="3"/>
      <c r="JH226" s="3"/>
      <c r="JI226" s="3"/>
      <c r="JJ226" s="3"/>
      <c r="JK226" s="3"/>
      <c r="JL226" s="3"/>
      <c r="JM226" s="3"/>
    </row>
    <row r="227" spans="1:273" ht="3" customHeight="1">
      <c r="A227" s="36"/>
      <c r="B227" s="781"/>
      <c r="C227" s="781"/>
      <c r="D227" s="781"/>
      <c r="E227" s="781"/>
      <c r="F227" s="781"/>
      <c r="G227" s="781"/>
      <c r="H227" s="781"/>
      <c r="I227" s="781"/>
      <c r="J227" s="46"/>
      <c r="K227" s="46"/>
      <c r="L227" s="46"/>
      <c r="M227" s="46"/>
      <c r="N227" s="46"/>
      <c r="O227" s="46"/>
      <c r="P227" s="4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818"/>
      <c r="AB227" s="818"/>
      <c r="AC227" s="818"/>
      <c r="AD227" s="818"/>
      <c r="AE227" s="818"/>
      <c r="AF227" s="818"/>
      <c r="AG227" s="818"/>
      <c r="AH227" s="818"/>
      <c r="AI227" s="818"/>
      <c r="AJ227" s="818"/>
      <c r="AK227" s="818"/>
      <c r="AL227" s="817"/>
      <c r="AM227" s="817"/>
      <c r="AN227" s="817"/>
      <c r="AO227" s="817"/>
      <c r="AP227" s="817"/>
      <c r="AQ227" s="817"/>
      <c r="AR227" s="817"/>
      <c r="AS227" s="817"/>
      <c r="AT227" s="817"/>
      <c r="AU227" s="817"/>
      <c r="AV227" s="802"/>
      <c r="AW227" s="802"/>
      <c r="AX227" s="802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6"/>
      <c r="GC227" s="36"/>
      <c r="GD227" s="36"/>
      <c r="GE227" s="36"/>
      <c r="GF227" s="36"/>
      <c r="GG227" s="36"/>
      <c r="GH227" s="36"/>
      <c r="GI227" s="36"/>
      <c r="GJ227" s="36"/>
      <c r="GK227" s="36"/>
      <c r="GL227" s="36"/>
      <c r="GM227" s="36"/>
      <c r="GN227" s="781"/>
      <c r="GO227" s="781"/>
      <c r="GP227" s="781"/>
      <c r="GQ227" s="781"/>
      <c r="GR227" s="781"/>
      <c r="GS227" s="781"/>
      <c r="GT227" s="781"/>
      <c r="GU227" s="781"/>
      <c r="GV227" s="36"/>
      <c r="JD227" s="3"/>
      <c r="JE227" s="3"/>
      <c r="JF227" s="3"/>
      <c r="JG227" s="3"/>
      <c r="JH227" s="3"/>
      <c r="JI227" s="3"/>
      <c r="JJ227" s="3"/>
      <c r="JK227" s="3"/>
      <c r="JL227" s="3"/>
      <c r="JM227" s="3"/>
    </row>
    <row r="228" spans="1:273" ht="3" customHeight="1">
      <c r="A228" s="36"/>
      <c r="B228" s="781"/>
      <c r="C228" s="781"/>
      <c r="D228" s="781"/>
      <c r="E228" s="781"/>
      <c r="F228" s="781"/>
      <c r="G228" s="781"/>
      <c r="H228" s="781"/>
      <c r="I228" s="781"/>
      <c r="J228" s="46"/>
      <c r="K228" s="46"/>
      <c r="L228" s="46"/>
      <c r="M228" s="46"/>
      <c r="N228" s="46"/>
      <c r="O228" s="46"/>
      <c r="P228" s="4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818"/>
      <c r="AB228" s="818"/>
      <c r="AC228" s="818"/>
      <c r="AD228" s="818"/>
      <c r="AE228" s="818"/>
      <c r="AF228" s="818"/>
      <c r="AG228" s="818"/>
      <c r="AH228" s="818"/>
      <c r="AI228" s="818"/>
      <c r="AJ228" s="818"/>
      <c r="AK228" s="818"/>
      <c r="AL228" s="817"/>
      <c r="AM228" s="817"/>
      <c r="AN228" s="817"/>
      <c r="AO228" s="817"/>
      <c r="AP228" s="817"/>
      <c r="AQ228" s="817"/>
      <c r="AR228" s="817"/>
      <c r="AS228" s="817"/>
      <c r="AT228" s="817"/>
      <c r="AU228" s="817"/>
      <c r="AV228" s="802"/>
      <c r="AW228" s="802"/>
      <c r="AX228" s="802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851" t="s">
        <v>73</v>
      </c>
      <c r="BS228" s="851"/>
      <c r="BT228" s="851"/>
      <c r="BU228" s="851"/>
      <c r="BV228" s="851"/>
      <c r="BW228" s="851"/>
      <c r="BX228" s="851"/>
      <c r="BY228" s="851"/>
      <c r="BZ228" s="851"/>
      <c r="CA228" s="851"/>
      <c r="CB228" s="851"/>
      <c r="CC228" s="851"/>
      <c r="CD228" s="851"/>
      <c r="CE228" s="851"/>
      <c r="CF228" s="851"/>
      <c r="CG228" s="851"/>
      <c r="CH228" s="851"/>
      <c r="CI228" s="851"/>
      <c r="CJ228" s="790">
        <f>②結果判定表!J7</f>
        <v>0</v>
      </c>
      <c r="CK228" s="790"/>
      <c r="CL228" s="790"/>
      <c r="CM228" s="790"/>
      <c r="CN228" s="790"/>
      <c r="CO228" s="790"/>
      <c r="CP228" s="790"/>
      <c r="CQ228" s="790"/>
      <c r="CR228" s="790"/>
      <c r="CS228" s="790"/>
      <c r="CT228" s="790"/>
      <c r="CU228" s="790"/>
      <c r="CV228" s="852" t="s">
        <v>74</v>
      </c>
      <c r="CW228" s="852"/>
      <c r="CX228" s="852"/>
      <c r="CY228" s="852"/>
      <c r="CZ228" s="852"/>
      <c r="DA228" s="852"/>
      <c r="DB228" s="852"/>
      <c r="DC228" s="851" t="s">
        <v>75</v>
      </c>
      <c r="DD228" s="851"/>
      <c r="DE228" s="851"/>
      <c r="DF228" s="851"/>
      <c r="DG228" s="851"/>
      <c r="DH228" s="851"/>
      <c r="DI228" s="851"/>
      <c r="DJ228" s="851"/>
      <c r="DK228" s="790">
        <f>②結果判定表!J6</f>
        <v>0</v>
      </c>
      <c r="DL228" s="790"/>
      <c r="DM228" s="790"/>
      <c r="DN228" s="790"/>
      <c r="DO228" s="790"/>
      <c r="DP228" s="790"/>
      <c r="DQ228" s="790"/>
      <c r="DR228" s="790"/>
      <c r="DS228" s="790"/>
      <c r="DT228" s="790"/>
      <c r="DU228" s="790"/>
      <c r="DV228" s="790"/>
      <c r="DW228" s="790"/>
      <c r="DX228" s="790"/>
      <c r="DY228" s="854" t="s">
        <v>76</v>
      </c>
      <c r="DZ228" s="854"/>
      <c r="EA228" s="854"/>
      <c r="EB228" s="854"/>
      <c r="EC228" s="854"/>
      <c r="ED228" s="854"/>
      <c r="EE228" s="854"/>
      <c r="EF228" s="854"/>
      <c r="EG228" s="854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6"/>
      <c r="GC228" s="36"/>
      <c r="GD228" s="36"/>
      <c r="GE228" s="36"/>
      <c r="GF228" s="36"/>
      <c r="GG228" s="36"/>
      <c r="GH228" s="36"/>
      <c r="GI228" s="36"/>
      <c r="GJ228" s="36"/>
      <c r="GK228" s="36"/>
      <c r="GL228" s="36"/>
      <c r="GM228" s="36"/>
      <c r="GN228" s="781"/>
      <c r="GO228" s="781"/>
      <c r="GP228" s="781"/>
      <c r="GQ228" s="781"/>
      <c r="GR228" s="781"/>
      <c r="GS228" s="781"/>
      <c r="GT228" s="781"/>
      <c r="GU228" s="781"/>
      <c r="GV228" s="36"/>
      <c r="JD228" s="3"/>
      <c r="JE228" s="3"/>
      <c r="JF228" s="3"/>
      <c r="JG228" s="3"/>
      <c r="JH228" s="3"/>
      <c r="JI228" s="3"/>
      <c r="JJ228" s="3"/>
      <c r="JK228" s="3"/>
      <c r="JL228" s="3"/>
      <c r="JM228" s="3"/>
    </row>
    <row r="229" spans="1:273" ht="3" customHeight="1">
      <c r="A229" s="36"/>
      <c r="B229" s="781"/>
      <c r="C229" s="781"/>
      <c r="D229" s="781"/>
      <c r="E229" s="781"/>
      <c r="F229" s="781"/>
      <c r="G229" s="781"/>
      <c r="H229" s="781"/>
      <c r="I229" s="781"/>
      <c r="J229" s="46"/>
      <c r="K229" s="46"/>
      <c r="L229" s="46"/>
      <c r="M229" s="46"/>
      <c r="N229" s="46"/>
      <c r="O229" s="46"/>
      <c r="P229" s="4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851"/>
      <c r="BS229" s="851"/>
      <c r="BT229" s="851"/>
      <c r="BU229" s="851"/>
      <c r="BV229" s="851"/>
      <c r="BW229" s="851"/>
      <c r="BX229" s="851"/>
      <c r="BY229" s="851"/>
      <c r="BZ229" s="851"/>
      <c r="CA229" s="851"/>
      <c r="CB229" s="851"/>
      <c r="CC229" s="851"/>
      <c r="CD229" s="851"/>
      <c r="CE229" s="851"/>
      <c r="CF229" s="851"/>
      <c r="CG229" s="851"/>
      <c r="CH229" s="851"/>
      <c r="CI229" s="851"/>
      <c r="CJ229" s="790"/>
      <c r="CK229" s="790"/>
      <c r="CL229" s="790"/>
      <c r="CM229" s="790"/>
      <c r="CN229" s="790"/>
      <c r="CO229" s="790"/>
      <c r="CP229" s="790"/>
      <c r="CQ229" s="790"/>
      <c r="CR229" s="790"/>
      <c r="CS229" s="790"/>
      <c r="CT229" s="790"/>
      <c r="CU229" s="790"/>
      <c r="CV229" s="852"/>
      <c r="CW229" s="852"/>
      <c r="CX229" s="852"/>
      <c r="CY229" s="852"/>
      <c r="CZ229" s="852"/>
      <c r="DA229" s="852"/>
      <c r="DB229" s="852"/>
      <c r="DC229" s="851"/>
      <c r="DD229" s="851"/>
      <c r="DE229" s="851"/>
      <c r="DF229" s="851"/>
      <c r="DG229" s="851"/>
      <c r="DH229" s="851"/>
      <c r="DI229" s="851"/>
      <c r="DJ229" s="851"/>
      <c r="DK229" s="790"/>
      <c r="DL229" s="790"/>
      <c r="DM229" s="790"/>
      <c r="DN229" s="790"/>
      <c r="DO229" s="790"/>
      <c r="DP229" s="790"/>
      <c r="DQ229" s="790"/>
      <c r="DR229" s="790"/>
      <c r="DS229" s="790"/>
      <c r="DT229" s="790"/>
      <c r="DU229" s="790"/>
      <c r="DV229" s="790"/>
      <c r="DW229" s="790"/>
      <c r="DX229" s="790"/>
      <c r="DY229" s="854"/>
      <c r="DZ229" s="854"/>
      <c r="EA229" s="854"/>
      <c r="EB229" s="854"/>
      <c r="EC229" s="854"/>
      <c r="ED229" s="854"/>
      <c r="EE229" s="854"/>
      <c r="EF229" s="854"/>
      <c r="EG229" s="854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6"/>
      <c r="GC229" s="36"/>
      <c r="GD229" s="36"/>
      <c r="GE229" s="36"/>
      <c r="GF229" s="36"/>
      <c r="GG229" s="36"/>
      <c r="GH229" s="36"/>
      <c r="GI229" s="36"/>
      <c r="GJ229" s="36"/>
      <c r="GK229" s="36"/>
      <c r="GL229" s="36"/>
      <c r="GM229" s="36"/>
      <c r="GN229" s="781"/>
      <c r="GO229" s="781"/>
      <c r="GP229" s="781"/>
      <c r="GQ229" s="781"/>
      <c r="GR229" s="781"/>
      <c r="GS229" s="781"/>
      <c r="GT229" s="781"/>
      <c r="GU229" s="781"/>
      <c r="GV229" s="36"/>
      <c r="JD229" s="3"/>
      <c r="JE229" s="3"/>
      <c r="JF229" s="3"/>
      <c r="JG229" s="3"/>
      <c r="JH229" s="3"/>
      <c r="JI229" s="3"/>
      <c r="JJ229" s="3"/>
      <c r="JK229" s="3"/>
      <c r="JL229" s="3"/>
      <c r="JM229" s="3"/>
    </row>
    <row r="230" spans="1:273" ht="3" customHeight="1">
      <c r="A230" s="36"/>
      <c r="B230" s="781"/>
      <c r="C230" s="781"/>
      <c r="D230" s="781"/>
      <c r="E230" s="781"/>
      <c r="F230" s="781"/>
      <c r="G230" s="781"/>
      <c r="H230" s="781"/>
      <c r="I230" s="781"/>
      <c r="J230" s="46"/>
      <c r="K230" s="46"/>
      <c r="L230" s="46"/>
      <c r="M230" s="46"/>
      <c r="N230" s="46"/>
      <c r="O230" s="46"/>
      <c r="P230" s="4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65"/>
      <c r="BP230" s="36"/>
      <c r="BQ230" s="36"/>
      <c r="BR230" s="851"/>
      <c r="BS230" s="851"/>
      <c r="BT230" s="851"/>
      <c r="BU230" s="851"/>
      <c r="BV230" s="851"/>
      <c r="BW230" s="851"/>
      <c r="BX230" s="851"/>
      <c r="BY230" s="851"/>
      <c r="BZ230" s="851"/>
      <c r="CA230" s="851"/>
      <c r="CB230" s="851"/>
      <c r="CC230" s="851"/>
      <c r="CD230" s="851"/>
      <c r="CE230" s="851"/>
      <c r="CF230" s="851"/>
      <c r="CG230" s="851"/>
      <c r="CH230" s="851"/>
      <c r="CI230" s="851"/>
      <c r="CJ230" s="790"/>
      <c r="CK230" s="790"/>
      <c r="CL230" s="790"/>
      <c r="CM230" s="790"/>
      <c r="CN230" s="790"/>
      <c r="CO230" s="790"/>
      <c r="CP230" s="790"/>
      <c r="CQ230" s="790"/>
      <c r="CR230" s="790"/>
      <c r="CS230" s="790"/>
      <c r="CT230" s="790"/>
      <c r="CU230" s="790"/>
      <c r="CV230" s="852"/>
      <c r="CW230" s="852"/>
      <c r="CX230" s="852"/>
      <c r="CY230" s="852"/>
      <c r="CZ230" s="852"/>
      <c r="DA230" s="852"/>
      <c r="DB230" s="852"/>
      <c r="DC230" s="851"/>
      <c r="DD230" s="851"/>
      <c r="DE230" s="851"/>
      <c r="DF230" s="851"/>
      <c r="DG230" s="851"/>
      <c r="DH230" s="851"/>
      <c r="DI230" s="851"/>
      <c r="DJ230" s="851"/>
      <c r="DK230" s="790"/>
      <c r="DL230" s="790"/>
      <c r="DM230" s="790"/>
      <c r="DN230" s="790"/>
      <c r="DO230" s="790"/>
      <c r="DP230" s="790"/>
      <c r="DQ230" s="790"/>
      <c r="DR230" s="790"/>
      <c r="DS230" s="790"/>
      <c r="DT230" s="790"/>
      <c r="DU230" s="790"/>
      <c r="DV230" s="790"/>
      <c r="DW230" s="790"/>
      <c r="DX230" s="790"/>
      <c r="DY230" s="854"/>
      <c r="DZ230" s="854"/>
      <c r="EA230" s="854"/>
      <c r="EB230" s="854"/>
      <c r="EC230" s="854"/>
      <c r="ED230" s="854"/>
      <c r="EE230" s="854"/>
      <c r="EF230" s="854"/>
      <c r="EG230" s="854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  <c r="FY230" s="36"/>
      <c r="FZ230" s="36"/>
      <c r="GA230" s="36"/>
      <c r="GB230" s="36"/>
      <c r="GC230" s="36"/>
      <c r="GD230" s="36"/>
      <c r="GE230" s="36"/>
      <c r="GF230" s="36"/>
      <c r="GG230" s="36"/>
      <c r="GH230" s="36"/>
      <c r="GI230" s="36"/>
      <c r="GJ230" s="36"/>
      <c r="GK230" s="36"/>
      <c r="GL230" s="36"/>
      <c r="GM230" s="36"/>
      <c r="GN230" s="781"/>
      <c r="GO230" s="781"/>
      <c r="GP230" s="781"/>
      <c r="GQ230" s="781"/>
      <c r="GR230" s="781"/>
      <c r="GS230" s="781"/>
      <c r="GT230" s="781"/>
      <c r="GU230" s="781"/>
      <c r="GV230" s="36"/>
      <c r="JD230" s="3"/>
      <c r="JE230" s="3"/>
      <c r="JF230" s="3"/>
      <c r="JG230" s="3"/>
      <c r="JH230" s="3"/>
      <c r="JI230" s="3"/>
      <c r="JJ230" s="3"/>
      <c r="JK230" s="3"/>
      <c r="JL230" s="3"/>
      <c r="JM230" s="3"/>
    </row>
    <row r="231" spans="1:273" ht="3" customHeight="1">
      <c r="A231" s="36"/>
      <c r="B231" s="781"/>
      <c r="C231" s="781"/>
      <c r="D231" s="781"/>
      <c r="E231" s="781"/>
      <c r="F231" s="781"/>
      <c r="G231" s="781"/>
      <c r="H231" s="781"/>
      <c r="I231" s="781"/>
      <c r="J231" s="46"/>
      <c r="K231" s="46"/>
      <c r="L231" s="46"/>
      <c r="M231" s="46"/>
      <c r="N231" s="46"/>
      <c r="O231" s="46"/>
      <c r="P231" s="4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65"/>
      <c r="BP231" s="36"/>
      <c r="BQ231" s="36"/>
      <c r="BR231" s="851"/>
      <c r="BS231" s="851"/>
      <c r="BT231" s="851"/>
      <c r="BU231" s="851"/>
      <c r="BV231" s="851"/>
      <c r="BW231" s="851"/>
      <c r="BX231" s="851"/>
      <c r="BY231" s="851"/>
      <c r="BZ231" s="851"/>
      <c r="CA231" s="851"/>
      <c r="CB231" s="851"/>
      <c r="CC231" s="851"/>
      <c r="CD231" s="851"/>
      <c r="CE231" s="851"/>
      <c r="CF231" s="851"/>
      <c r="CG231" s="851"/>
      <c r="CH231" s="851"/>
      <c r="CI231" s="851"/>
      <c r="CJ231" s="790"/>
      <c r="CK231" s="790"/>
      <c r="CL231" s="790"/>
      <c r="CM231" s="790"/>
      <c r="CN231" s="790"/>
      <c r="CO231" s="790"/>
      <c r="CP231" s="790"/>
      <c r="CQ231" s="790"/>
      <c r="CR231" s="790"/>
      <c r="CS231" s="790"/>
      <c r="CT231" s="790"/>
      <c r="CU231" s="790"/>
      <c r="CV231" s="852"/>
      <c r="CW231" s="852"/>
      <c r="CX231" s="852"/>
      <c r="CY231" s="852"/>
      <c r="CZ231" s="852"/>
      <c r="DA231" s="852"/>
      <c r="DB231" s="852"/>
      <c r="DC231" s="851"/>
      <c r="DD231" s="851"/>
      <c r="DE231" s="851"/>
      <c r="DF231" s="851"/>
      <c r="DG231" s="851"/>
      <c r="DH231" s="851"/>
      <c r="DI231" s="851"/>
      <c r="DJ231" s="851"/>
      <c r="DK231" s="790"/>
      <c r="DL231" s="790"/>
      <c r="DM231" s="790"/>
      <c r="DN231" s="790"/>
      <c r="DO231" s="790"/>
      <c r="DP231" s="790"/>
      <c r="DQ231" s="790"/>
      <c r="DR231" s="790"/>
      <c r="DS231" s="790"/>
      <c r="DT231" s="790"/>
      <c r="DU231" s="790"/>
      <c r="DV231" s="790"/>
      <c r="DW231" s="790"/>
      <c r="DX231" s="790"/>
      <c r="DY231" s="854"/>
      <c r="DZ231" s="854"/>
      <c r="EA231" s="854"/>
      <c r="EB231" s="854"/>
      <c r="EC231" s="854"/>
      <c r="ED231" s="854"/>
      <c r="EE231" s="854"/>
      <c r="EF231" s="854"/>
      <c r="EG231" s="854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  <c r="FY231" s="36"/>
      <c r="FZ231" s="36"/>
      <c r="GA231" s="36"/>
      <c r="GB231" s="36"/>
      <c r="GC231" s="36"/>
      <c r="GD231" s="36"/>
      <c r="GE231" s="36"/>
      <c r="GF231" s="36"/>
      <c r="GG231" s="36"/>
      <c r="GH231" s="36"/>
      <c r="GI231" s="36"/>
      <c r="GJ231" s="36"/>
      <c r="GK231" s="36"/>
      <c r="GL231" s="36"/>
      <c r="GM231" s="36"/>
      <c r="GN231" s="781"/>
      <c r="GO231" s="781"/>
      <c r="GP231" s="781"/>
      <c r="GQ231" s="781"/>
      <c r="GR231" s="781"/>
      <c r="GS231" s="781"/>
      <c r="GT231" s="781"/>
      <c r="GU231" s="781"/>
      <c r="GV231" s="36"/>
      <c r="JD231" s="3"/>
      <c r="JE231" s="3"/>
      <c r="JF231" s="3"/>
      <c r="JG231" s="3"/>
      <c r="JH231" s="3"/>
      <c r="JI231" s="3"/>
      <c r="JJ231" s="3"/>
      <c r="JK231" s="3"/>
      <c r="JL231" s="3"/>
      <c r="JM231" s="3"/>
    </row>
    <row r="232" spans="1:273" ht="3" customHeight="1">
      <c r="A232" s="36"/>
      <c r="B232" s="781"/>
      <c r="C232" s="781"/>
      <c r="D232" s="781"/>
      <c r="E232" s="781"/>
      <c r="F232" s="781"/>
      <c r="G232" s="781"/>
      <c r="H232" s="781"/>
      <c r="I232" s="781"/>
      <c r="J232" s="46"/>
      <c r="K232" s="46"/>
      <c r="L232" s="46"/>
      <c r="M232" s="46"/>
      <c r="N232" s="46"/>
      <c r="O232" s="46"/>
      <c r="P232" s="4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65"/>
      <c r="BP232" s="36"/>
      <c r="BQ232" s="36"/>
      <c r="BR232" s="851"/>
      <c r="BS232" s="851"/>
      <c r="BT232" s="851"/>
      <c r="BU232" s="851"/>
      <c r="BV232" s="851"/>
      <c r="BW232" s="851"/>
      <c r="BX232" s="851"/>
      <c r="BY232" s="851"/>
      <c r="BZ232" s="851"/>
      <c r="CA232" s="851"/>
      <c r="CB232" s="851"/>
      <c r="CC232" s="851"/>
      <c r="CD232" s="851"/>
      <c r="CE232" s="851"/>
      <c r="CF232" s="851"/>
      <c r="CG232" s="851"/>
      <c r="CH232" s="851"/>
      <c r="CI232" s="851"/>
      <c r="CJ232" s="790"/>
      <c r="CK232" s="790"/>
      <c r="CL232" s="790"/>
      <c r="CM232" s="790"/>
      <c r="CN232" s="790"/>
      <c r="CO232" s="790"/>
      <c r="CP232" s="790"/>
      <c r="CQ232" s="790"/>
      <c r="CR232" s="790"/>
      <c r="CS232" s="790"/>
      <c r="CT232" s="790"/>
      <c r="CU232" s="790"/>
      <c r="CV232" s="852"/>
      <c r="CW232" s="852"/>
      <c r="CX232" s="852"/>
      <c r="CY232" s="852"/>
      <c r="CZ232" s="852"/>
      <c r="DA232" s="852"/>
      <c r="DB232" s="852"/>
      <c r="DC232" s="851"/>
      <c r="DD232" s="851"/>
      <c r="DE232" s="851"/>
      <c r="DF232" s="851"/>
      <c r="DG232" s="851"/>
      <c r="DH232" s="851"/>
      <c r="DI232" s="851"/>
      <c r="DJ232" s="851"/>
      <c r="DK232" s="790"/>
      <c r="DL232" s="790"/>
      <c r="DM232" s="790"/>
      <c r="DN232" s="790"/>
      <c r="DO232" s="790"/>
      <c r="DP232" s="790"/>
      <c r="DQ232" s="790"/>
      <c r="DR232" s="790"/>
      <c r="DS232" s="790"/>
      <c r="DT232" s="790"/>
      <c r="DU232" s="790"/>
      <c r="DV232" s="790"/>
      <c r="DW232" s="790"/>
      <c r="DX232" s="790"/>
      <c r="DY232" s="854"/>
      <c r="DZ232" s="854"/>
      <c r="EA232" s="854"/>
      <c r="EB232" s="854"/>
      <c r="EC232" s="854"/>
      <c r="ED232" s="854"/>
      <c r="EE232" s="854"/>
      <c r="EF232" s="854"/>
      <c r="EG232" s="854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  <c r="FY232" s="36"/>
      <c r="FZ232" s="36"/>
      <c r="GA232" s="36"/>
      <c r="GB232" s="36"/>
      <c r="GC232" s="36"/>
      <c r="GD232" s="36"/>
      <c r="GE232" s="36"/>
      <c r="GF232" s="36"/>
      <c r="GG232" s="36"/>
      <c r="GH232" s="36"/>
      <c r="GI232" s="36"/>
      <c r="GJ232" s="36"/>
      <c r="GK232" s="36"/>
      <c r="GL232" s="36"/>
      <c r="GM232" s="36"/>
      <c r="GN232" s="781"/>
      <c r="GO232" s="781"/>
      <c r="GP232" s="781"/>
      <c r="GQ232" s="781"/>
      <c r="GR232" s="781"/>
      <c r="GS232" s="781"/>
      <c r="GT232" s="781"/>
      <c r="GU232" s="781"/>
      <c r="GV232" s="36"/>
      <c r="JD232" s="3"/>
      <c r="JE232" s="3"/>
      <c r="JF232" s="3"/>
      <c r="JG232" s="3"/>
      <c r="JH232" s="3"/>
      <c r="JI232" s="3"/>
      <c r="JJ232" s="3"/>
      <c r="JK232" s="3"/>
      <c r="JL232" s="3"/>
      <c r="JM232" s="3"/>
    </row>
    <row r="233" spans="1:273" ht="3" customHeight="1">
      <c r="A233" s="36"/>
      <c r="B233" s="781"/>
      <c r="C233" s="781"/>
      <c r="D233" s="781"/>
      <c r="E233" s="781"/>
      <c r="F233" s="781"/>
      <c r="G233" s="781"/>
      <c r="H233" s="781"/>
      <c r="I233" s="781"/>
      <c r="J233" s="46"/>
      <c r="K233" s="46"/>
      <c r="L233" s="46"/>
      <c r="M233" s="46"/>
      <c r="N233" s="46"/>
      <c r="O233" s="46"/>
      <c r="P233" s="4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805" t="s">
        <v>78</v>
      </c>
      <c r="BT233" s="805"/>
      <c r="BU233" s="805"/>
      <c r="BV233" s="805"/>
      <c r="BW233" s="805"/>
      <c r="BX233" s="805"/>
      <c r="BY233" s="805"/>
      <c r="BZ233" s="805"/>
      <c r="CA233" s="805"/>
      <c r="CB233" s="805"/>
      <c r="CC233" s="805"/>
      <c r="CD233" s="805"/>
      <c r="CE233" s="805"/>
      <c r="CF233" s="805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788" t="s">
        <v>32</v>
      </c>
      <c r="DL233" s="788"/>
      <c r="DM233" s="788"/>
      <c r="DN233" s="788"/>
      <c r="DO233" s="788"/>
      <c r="DP233" s="788"/>
      <c r="DQ233" s="75"/>
      <c r="DR233" s="75"/>
      <c r="DS233" s="100"/>
      <c r="DT233" s="100"/>
      <c r="DU233" s="75"/>
      <c r="DV233" s="75"/>
      <c r="DW233" s="75"/>
      <c r="DX233" s="75"/>
      <c r="DY233" s="75"/>
      <c r="DZ233" s="75"/>
      <c r="EA233" s="75"/>
      <c r="EB233" s="75"/>
      <c r="EC233" s="75"/>
      <c r="ED233" s="75"/>
      <c r="EE233" s="75"/>
      <c r="EF233" s="75"/>
      <c r="EG233" s="75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  <c r="FY233" s="36"/>
      <c r="FZ233" s="36"/>
      <c r="GA233" s="36"/>
      <c r="GB233" s="36"/>
      <c r="GC233" s="36"/>
      <c r="GD233" s="36"/>
      <c r="GE233" s="36"/>
      <c r="GF233" s="36"/>
      <c r="GG233" s="36"/>
      <c r="GH233" s="36"/>
      <c r="GI233" s="36"/>
      <c r="GJ233" s="36"/>
      <c r="GK233" s="36"/>
      <c r="GL233" s="36"/>
      <c r="GM233" s="36"/>
      <c r="GN233" s="781"/>
      <c r="GO233" s="781"/>
      <c r="GP233" s="781"/>
      <c r="GQ233" s="781"/>
      <c r="GR233" s="781"/>
      <c r="GS233" s="781"/>
      <c r="GT233" s="781"/>
      <c r="GU233" s="781"/>
      <c r="GV233" s="36"/>
      <c r="JD233" s="3"/>
      <c r="JE233" s="3"/>
      <c r="JF233" s="3"/>
      <c r="JG233" s="3"/>
      <c r="JH233" s="3"/>
      <c r="JI233" s="3"/>
      <c r="JJ233" s="3"/>
      <c r="JK233" s="3"/>
      <c r="JL233" s="3"/>
      <c r="JM233" s="3"/>
    </row>
    <row r="234" spans="1:273" ht="3" customHeight="1">
      <c r="A234" s="36"/>
      <c r="B234" s="781"/>
      <c r="C234" s="781"/>
      <c r="D234" s="781"/>
      <c r="E234" s="781"/>
      <c r="F234" s="781"/>
      <c r="G234" s="781"/>
      <c r="H234" s="781"/>
      <c r="I234" s="781"/>
      <c r="J234" s="46"/>
      <c r="K234" s="46"/>
      <c r="L234" s="46"/>
      <c r="M234" s="46"/>
      <c r="N234" s="46"/>
      <c r="O234" s="46"/>
      <c r="P234" s="4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805"/>
      <c r="BT234" s="805"/>
      <c r="BU234" s="805"/>
      <c r="BV234" s="805"/>
      <c r="BW234" s="805"/>
      <c r="BX234" s="805"/>
      <c r="BY234" s="805"/>
      <c r="BZ234" s="805"/>
      <c r="CA234" s="805"/>
      <c r="CB234" s="805"/>
      <c r="CC234" s="805"/>
      <c r="CD234" s="805"/>
      <c r="CE234" s="805"/>
      <c r="CF234" s="805"/>
      <c r="CG234" s="36"/>
      <c r="CH234" s="36"/>
      <c r="CI234" s="36"/>
      <c r="CJ234" s="36"/>
      <c r="CK234" s="36"/>
      <c r="CL234" s="36"/>
      <c r="CM234" s="36"/>
      <c r="CN234" s="36"/>
      <c r="CO234" s="782" t="s">
        <v>79</v>
      </c>
      <c r="CP234" s="782"/>
      <c r="CQ234" s="782"/>
      <c r="CR234" s="782"/>
      <c r="CS234" s="782"/>
      <c r="CT234" s="782"/>
      <c r="CU234" s="782"/>
      <c r="CV234" s="782"/>
      <c r="CW234" s="782"/>
      <c r="CX234" s="782"/>
      <c r="CY234" s="782"/>
      <c r="CZ234" s="782"/>
      <c r="DA234" s="782"/>
      <c r="DB234" s="782"/>
      <c r="DC234" s="782"/>
      <c r="DD234" s="782"/>
      <c r="DE234" s="782"/>
      <c r="DF234" s="782"/>
      <c r="DG234" s="81"/>
      <c r="DH234" s="81"/>
      <c r="DI234" s="81"/>
      <c r="DJ234" s="36"/>
      <c r="DK234" s="788"/>
      <c r="DL234" s="788"/>
      <c r="DM234" s="788"/>
      <c r="DN234" s="788"/>
      <c r="DO234" s="788"/>
      <c r="DP234" s="788"/>
      <c r="DQ234" s="75"/>
      <c r="DR234" s="75"/>
      <c r="DS234" s="100"/>
      <c r="DT234" s="100"/>
      <c r="DU234" s="75"/>
      <c r="DV234" s="75"/>
      <c r="DW234" s="75"/>
      <c r="DX234" s="75"/>
      <c r="DY234" s="75"/>
      <c r="DZ234" s="75"/>
      <c r="EA234" s="75"/>
      <c r="EB234" s="75"/>
      <c r="EC234" s="75"/>
      <c r="ED234" s="75"/>
      <c r="EE234" s="75"/>
      <c r="EF234" s="75"/>
      <c r="EG234" s="75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805" t="s">
        <v>112</v>
      </c>
      <c r="EV234" s="805"/>
      <c r="EW234" s="805"/>
      <c r="EX234" s="805"/>
      <c r="EY234" s="805"/>
      <c r="EZ234" s="805"/>
      <c r="FA234" s="805"/>
      <c r="FB234" s="805"/>
      <c r="FC234" s="805"/>
      <c r="FD234" s="805"/>
      <c r="FE234" s="805"/>
      <c r="FF234" s="805"/>
      <c r="FG234" s="805"/>
      <c r="FH234" s="805"/>
      <c r="FI234" s="805"/>
      <c r="FJ234" s="805"/>
      <c r="FK234" s="805"/>
      <c r="FL234" s="805"/>
      <c r="FM234" s="805"/>
      <c r="FN234" s="805"/>
      <c r="FO234" s="805"/>
      <c r="FP234" s="805"/>
      <c r="FQ234" s="805"/>
      <c r="FR234" s="36"/>
      <c r="FS234" s="36"/>
      <c r="FT234" s="36"/>
      <c r="FU234" s="36"/>
      <c r="FV234" s="36"/>
      <c r="FW234" s="36"/>
      <c r="FX234" s="36"/>
      <c r="FY234" s="36"/>
      <c r="FZ234" s="36"/>
      <c r="GA234" s="36"/>
      <c r="GB234" s="36"/>
      <c r="GC234" s="36"/>
      <c r="GD234" s="36"/>
      <c r="GE234" s="36"/>
      <c r="GF234" s="36"/>
      <c r="GG234" s="36"/>
      <c r="GH234" s="36"/>
      <c r="GI234" s="36"/>
      <c r="GJ234" s="36"/>
      <c r="GK234" s="36"/>
      <c r="GL234" s="36"/>
      <c r="GM234" s="36"/>
      <c r="GN234" s="781"/>
      <c r="GO234" s="781"/>
      <c r="GP234" s="781"/>
      <c r="GQ234" s="781"/>
      <c r="GR234" s="781"/>
      <c r="GS234" s="781"/>
      <c r="GT234" s="781"/>
      <c r="GU234" s="781"/>
      <c r="GV234" s="36"/>
      <c r="JD234" s="3"/>
      <c r="JE234" s="3"/>
      <c r="JF234" s="3"/>
      <c r="JG234" s="3"/>
      <c r="JH234" s="3"/>
      <c r="JI234" s="3"/>
      <c r="JJ234" s="3"/>
      <c r="JK234" s="3"/>
      <c r="JL234" s="3"/>
      <c r="JM234" s="3"/>
    </row>
    <row r="235" spans="1:273" ht="3" customHeight="1">
      <c r="A235" s="36"/>
      <c r="B235" s="781"/>
      <c r="C235" s="781"/>
      <c r="D235" s="781"/>
      <c r="E235" s="781"/>
      <c r="F235" s="781"/>
      <c r="G235" s="781"/>
      <c r="H235" s="781"/>
      <c r="I235" s="781"/>
      <c r="J235" s="46"/>
      <c r="K235" s="46"/>
      <c r="L235" s="46"/>
      <c r="M235" s="46"/>
      <c r="N235" s="46"/>
      <c r="O235" s="46"/>
      <c r="P235" s="4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57"/>
      <c r="AZ235" s="57"/>
      <c r="BA235" s="57"/>
      <c r="BB235" s="57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805"/>
      <c r="BT235" s="805"/>
      <c r="BU235" s="805"/>
      <c r="BV235" s="805"/>
      <c r="BW235" s="805"/>
      <c r="BX235" s="805"/>
      <c r="BY235" s="805"/>
      <c r="BZ235" s="805"/>
      <c r="CA235" s="805"/>
      <c r="CB235" s="805"/>
      <c r="CC235" s="805"/>
      <c r="CD235" s="805"/>
      <c r="CE235" s="805"/>
      <c r="CF235" s="805"/>
      <c r="CG235" s="36"/>
      <c r="CH235" s="36"/>
      <c r="CI235" s="36"/>
      <c r="CJ235" s="36"/>
      <c r="CK235" s="36"/>
      <c r="CL235" s="36"/>
      <c r="CM235" s="36"/>
      <c r="CN235" s="36"/>
      <c r="CO235" s="782"/>
      <c r="CP235" s="782"/>
      <c r="CQ235" s="782"/>
      <c r="CR235" s="782"/>
      <c r="CS235" s="782"/>
      <c r="CT235" s="782"/>
      <c r="CU235" s="782"/>
      <c r="CV235" s="782"/>
      <c r="CW235" s="782"/>
      <c r="CX235" s="782"/>
      <c r="CY235" s="782"/>
      <c r="CZ235" s="782"/>
      <c r="DA235" s="782"/>
      <c r="DB235" s="782"/>
      <c r="DC235" s="782"/>
      <c r="DD235" s="782"/>
      <c r="DE235" s="782"/>
      <c r="DF235" s="782"/>
      <c r="DG235" s="81"/>
      <c r="DH235" s="81"/>
      <c r="DI235" s="81"/>
      <c r="DJ235" s="36"/>
      <c r="DK235" s="788"/>
      <c r="DL235" s="788"/>
      <c r="DM235" s="788"/>
      <c r="DN235" s="788"/>
      <c r="DO235" s="788"/>
      <c r="DP235" s="788"/>
      <c r="DQ235" s="75"/>
      <c r="DR235" s="75"/>
      <c r="DS235" s="100"/>
      <c r="DT235" s="100"/>
      <c r="DU235" s="75"/>
      <c r="DV235" s="75"/>
      <c r="DW235" s="75"/>
      <c r="DX235" s="75"/>
      <c r="DY235" s="75"/>
      <c r="DZ235" s="75"/>
      <c r="EA235" s="75"/>
      <c r="EB235" s="75"/>
      <c r="EC235" s="75"/>
      <c r="ED235" s="75"/>
      <c r="EE235" s="75"/>
      <c r="EF235" s="75"/>
      <c r="EG235" s="75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805"/>
      <c r="EV235" s="805"/>
      <c r="EW235" s="805"/>
      <c r="EX235" s="805"/>
      <c r="EY235" s="805"/>
      <c r="EZ235" s="805"/>
      <c r="FA235" s="805"/>
      <c r="FB235" s="805"/>
      <c r="FC235" s="805"/>
      <c r="FD235" s="805"/>
      <c r="FE235" s="805"/>
      <c r="FF235" s="805"/>
      <c r="FG235" s="805"/>
      <c r="FH235" s="805"/>
      <c r="FI235" s="805"/>
      <c r="FJ235" s="805"/>
      <c r="FK235" s="805"/>
      <c r="FL235" s="805"/>
      <c r="FM235" s="805"/>
      <c r="FN235" s="805"/>
      <c r="FO235" s="805"/>
      <c r="FP235" s="805"/>
      <c r="FQ235" s="805"/>
      <c r="FR235" s="36"/>
      <c r="FS235" s="36"/>
      <c r="FT235" s="36"/>
      <c r="FU235" s="36"/>
      <c r="FV235" s="36"/>
      <c r="FW235" s="36"/>
      <c r="FX235" s="36"/>
      <c r="FY235" s="36"/>
      <c r="FZ235" s="36"/>
      <c r="GA235" s="36"/>
      <c r="GB235" s="36"/>
      <c r="GC235" s="36"/>
      <c r="GD235" s="36"/>
      <c r="GE235" s="36"/>
      <c r="GF235" s="36"/>
      <c r="GG235" s="36"/>
      <c r="GH235" s="36"/>
      <c r="GI235" s="36"/>
      <c r="GJ235" s="36"/>
      <c r="GK235" s="36"/>
      <c r="GL235" s="36"/>
      <c r="GM235" s="36"/>
      <c r="GN235" s="781"/>
      <c r="GO235" s="781"/>
      <c r="GP235" s="781"/>
      <c r="GQ235" s="781"/>
      <c r="GR235" s="781"/>
      <c r="GS235" s="781"/>
      <c r="GT235" s="781"/>
      <c r="GU235" s="781"/>
      <c r="GV235" s="36"/>
      <c r="JD235" s="3"/>
      <c r="JE235" s="3"/>
      <c r="JF235" s="3"/>
      <c r="JG235" s="3"/>
      <c r="JH235" s="3"/>
      <c r="JI235" s="3"/>
      <c r="JJ235" s="3"/>
      <c r="JK235" s="3"/>
      <c r="JL235" s="3"/>
      <c r="JM235" s="3"/>
    </row>
    <row r="236" spans="1:273" ht="3" customHeight="1">
      <c r="A236" s="36"/>
      <c r="B236" s="781"/>
      <c r="C236" s="781"/>
      <c r="D236" s="781"/>
      <c r="E236" s="781"/>
      <c r="F236" s="781"/>
      <c r="G236" s="781"/>
      <c r="H236" s="781"/>
      <c r="I236" s="781"/>
      <c r="J236" s="46"/>
      <c r="K236" s="46"/>
      <c r="L236" s="46"/>
      <c r="M236" s="46"/>
      <c r="N236" s="46"/>
      <c r="O236" s="800" t="str">
        <f>IF(ワークシート!F38,"治","")</f>
        <v/>
      </c>
      <c r="P236" s="800"/>
      <c r="Q236" s="800"/>
      <c r="R236" s="800"/>
      <c r="S236" s="800"/>
      <c r="T236" s="800"/>
      <c r="U236" s="49"/>
      <c r="V236" s="36"/>
      <c r="W236" s="832" t="s">
        <v>77</v>
      </c>
      <c r="X236" s="832"/>
      <c r="Y236" s="832"/>
      <c r="Z236" s="832"/>
      <c r="AA236" s="832"/>
      <c r="AB236" s="832"/>
      <c r="AC236" s="832"/>
      <c r="AD236" s="832"/>
      <c r="AE236" s="832"/>
      <c r="AF236" s="832"/>
      <c r="AG236" s="832"/>
      <c r="AH236" s="832"/>
      <c r="AI236" s="832"/>
      <c r="AJ236" s="832"/>
      <c r="AK236" s="832"/>
      <c r="AL236" s="832"/>
      <c r="AM236" s="832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57"/>
      <c r="AZ236" s="57"/>
      <c r="BA236" s="57"/>
      <c r="BB236" s="57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805"/>
      <c r="BT236" s="805"/>
      <c r="BU236" s="805"/>
      <c r="BV236" s="805"/>
      <c r="BW236" s="805"/>
      <c r="BX236" s="805"/>
      <c r="BY236" s="805"/>
      <c r="BZ236" s="805"/>
      <c r="CA236" s="805"/>
      <c r="CB236" s="805"/>
      <c r="CC236" s="805"/>
      <c r="CD236" s="805"/>
      <c r="CE236" s="805"/>
      <c r="CF236" s="805"/>
      <c r="CG236" s="36"/>
      <c r="CH236" s="36"/>
      <c r="CI236" s="36"/>
      <c r="CJ236" s="36"/>
      <c r="CK236" s="36"/>
      <c r="CL236" s="36"/>
      <c r="CM236" s="36"/>
      <c r="CN236" s="36"/>
      <c r="CO236" s="782"/>
      <c r="CP236" s="782"/>
      <c r="CQ236" s="782"/>
      <c r="CR236" s="782"/>
      <c r="CS236" s="782"/>
      <c r="CT236" s="782"/>
      <c r="CU236" s="782"/>
      <c r="CV236" s="782"/>
      <c r="CW236" s="782"/>
      <c r="CX236" s="782"/>
      <c r="CY236" s="782"/>
      <c r="CZ236" s="782"/>
      <c r="DA236" s="782"/>
      <c r="DB236" s="782"/>
      <c r="DC236" s="782"/>
      <c r="DD236" s="782"/>
      <c r="DE236" s="782"/>
      <c r="DF236" s="782"/>
      <c r="DG236" s="81"/>
      <c r="DH236" s="81"/>
      <c r="DI236" s="81"/>
      <c r="DJ236" s="36"/>
      <c r="DK236" s="788" t="s">
        <v>80</v>
      </c>
      <c r="DL236" s="788"/>
      <c r="DM236" s="788"/>
      <c r="DN236" s="788"/>
      <c r="DO236" s="788"/>
      <c r="DP236" s="788"/>
      <c r="DQ236" s="855">
        <v>25</v>
      </c>
      <c r="DR236" s="855"/>
      <c r="DS236" s="855"/>
      <c r="DT236" s="855"/>
      <c r="DU236" s="855"/>
      <c r="DV236" s="855"/>
      <c r="DW236" s="855"/>
      <c r="DX236" s="853" t="s">
        <v>81</v>
      </c>
      <c r="DY236" s="853"/>
      <c r="DZ236" s="853"/>
      <c r="EA236" s="853"/>
      <c r="EB236" s="853"/>
      <c r="EC236" s="853"/>
      <c r="ED236" s="853"/>
      <c r="EE236" s="853"/>
      <c r="EF236" s="853"/>
      <c r="EG236" s="75"/>
      <c r="EH236" s="101"/>
      <c r="EI236" s="101"/>
      <c r="EJ236" s="101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805"/>
      <c r="EV236" s="805"/>
      <c r="EW236" s="805"/>
      <c r="EX236" s="805"/>
      <c r="EY236" s="805"/>
      <c r="EZ236" s="805"/>
      <c r="FA236" s="805"/>
      <c r="FB236" s="805"/>
      <c r="FC236" s="805"/>
      <c r="FD236" s="805"/>
      <c r="FE236" s="805"/>
      <c r="FF236" s="805"/>
      <c r="FG236" s="805"/>
      <c r="FH236" s="805"/>
      <c r="FI236" s="805"/>
      <c r="FJ236" s="805"/>
      <c r="FK236" s="805"/>
      <c r="FL236" s="805"/>
      <c r="FM236" s="805"/>
      <c r="FN236" s="805"/>
      <c r="FO236" s="805"/>
      <c r="FP236" s="805"/>
      <c r="FQ236" s="805"/>
      <c r="FR236" s="36"/>
      <c r="FS236" s="36"/>
      <c r="FT236" s="36"/>
      <c r="FU236" s="36"/>
      <c r="FV236" s="36"/>
      <c r="FW236" s="36"/>
      <c r="FX236" s="36"/>
      <c r="FY236" s="36"/>
      <c r="FZ236" s="36"/>
      <c r="GA236" s="36"/>
      <c r="GB236" s="36"/>
      <c r="GC236" s="36"/>
      <c r="GD236" s="36"/>
      <c r="GE236" s="36"/>
      <c r="GF236" s="36"/>
      <c r="GG236" s="36"/>
      <c r="GH236" s="36"/>
      <c r="GI236" s="36"/>
      <c r="GJ236" s="36"/>
      <c r="GK236" s="36"/>
      <c r="GL236" s="36"/>
      <c r="GM236" s="36"/>
      <c r="GN236" s="781"/>
      <c r="GO236" s="781"/>
      <c r="GP236" s="781"/>
      <c r="GQ236" s="781"/>
      <c r="GR236" s="781"/>
      <c r="GS236" s="781"/>
      <c r="GT236" s="781"/>
      <c r="GU236" s="781"/>
      <c r="GV236" s="36"/>
      <c r="JD236" s="3"/>
      <c r="JE236" s="3"/>
      <c r="JF236" s="3"/>
      <c r="JG236" s="3"/>
      <c r="JH236" s="3"/>
      <c r="JI236" s="3"/>
      <c r="JJ236" s="3"/>
      <c r="JK236" s="3"/>
      <c r="JL236" s="3"/>
      <c r="JM236" s="3"/>
    </row>
    <row r="237" spans="1:273" ht="3" customHeight="1">
      <c r="A237" s="36"/>
      <c r="B237" s="781"/>
      <c r="C237" s="781"/>
      <c r="D237" s="781"/>
      <c r="E237" s="781"/>
      <c r="F237" s="781"/>
      <c r="G237" s="781"/>
      <c r="H237" s="781"/>
      <c r="I237" s="781"/>
      <c r="J237" s="46"/>
      <c r="K237" s="46"/>
      <c r="L237" s="46"/>
      <c r="M237" s="46"/>
      <c r="N237" s="46"/>
      <c r="O237" s="800"/>
      <c r="P237" s="800"/>
      <c r="Q237" s="800"/>
      <c r="R237" s="800"/>
      <c r="S237" s="800"/>
      <c r="T237" s="800"/>
      <c r="U237" s="49"/>
      <c r="V237" s="36"/>
      <c r="W237" s="832"/>
      <c r="X237" s="832"/>
      <c r="Y237" s="832"/>
      <c r="Z237" s="832"/>
      <c r="AA237" s="832"/>
      <c r="AB237" s="832"/>
      <c r="AC237" s="832"/>
      <c r="AD237" s="832"/>
      <c r="AE237" s="832"/>
      <c r="AF237" s="832"/>
      <c r="AG237" s="832"/>
      <c r="AH237" s="832"/>
      <c r="AI237" s="832"/>
      <c r="AJ237" s="832"/>
      <c r="AK237" s="832"/>
      <c r="AL237" s="832"/>
      <c r="AM237" s="832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57"/>
      <c r="AZ237" s="57"/>
      <c r="BA237" s="57"/>
      <c r="BB237" s="57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805"/>
      <c r="BT237" s="805"/>
      <c r="BU237" s="805"/>
      <c r="BV237" s="805"/>
      <c r="BW237" s="805"/>
      <c r="BX237" s="805"/>
      <c r="BY237" s="805"/>
      <c r="BZ237" s="805"/>
      <c r="CA237" s="805"/>
      <c r="CB237" s="805"/>
      <c r="CC237" s="805"/>
      <c r="CD237" s="805"/>
      <c r="CE237" s="805"/>
      <c r="CF237" s="805"/>
      <c r="CG237" s="36"/>
      <c r="CH237" s="36"/>
      <c r="CI237" s="36"/>
      <c r="CJ237" s="36"/>
      <c r="CK237" s="36"/>
      <c r="CL237" s="36"/>
      <c r="CM237" s="36"/>
      <c r="CN237" s="36"/>
      <c r="CO237" s="782"/>
      <c r="CP237" s="782"/>
      <c r="CQ237" s="782"/>
      <c r="CR237" s="782"/>
      <c r="CS237" s="782"/>
      <c r="CT237" s="782"/>
      <c r="CU237" s="782"/>
      <c r="CV237" s="782"/>
      <c r="CW237" s="782"/>
      <c r="CX237" s="782"/>
      <c r="CY237" s="782"/>
      <c r="CZ237" s="782"/>
      <c r="DA237" s="782"/>
      <c r="DB237" s="782"/>
      <c r="DC237" s="782"/>
      <c r="DD237" s="782"/>
      <c r="DE237" s="782"/>
      <c r="DF237" s="782"/>
      <c r="DG237" s="81"/>
      <c r="DH237" s="81"/>
      <c r="DI237" s="81"/>
      <c r="DJ237" s="36"/>
      <c r="DK237" s="788"/>
      <c r="DL237" s="788"/>
      <c r="DM237" s="788"/>
      <c r="DN237" s="788"/>
      <c r="DO237" s="788"/>
      <c r="DP237" s="788"/>
      <c r="DQ237" s="855"/>
      <c r="DR237" s="855"/>
      <c r="DS237" s="855"/>
      <c r="DT237" s="855"/>
      <c r="DU237" s="855"/>
      <c r="DV237" s="855"/>
      <c r="DW237" s="855"/>
      <c r="DX237" s="853"/>
      <c r="DY237" s="853"/>
      <c r="DZ237" s="853"/>
      <c r="EA237" s="853"/>
      <c r="EB237" s="853"/>
      <c r="EC237" s="853"/>
      <c r="ED237" s="853"/>
      <c r="EE237" s="853"/>
      <c r="EF237" s="853"/>
      <c r="EG237" s="75"/>
      <c r="EH237" s="101"/>
      <c r="EI237" s="101"/>
      <c r="EJ237" s="101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805"/>
      <c r="EV237" s="805"/>
      <c r="EW237" s="805"/>
      <c r="EX237" s="805"/>
      <c r="EY237" s="805"/>
      <c r="EZ237" s="805"/>
      <c r="FA237" s="805"/>
      <c r="FB237" s="805"/>
      <c r="FC237" s="805"/>
      <c r="FD237" s="805"/>
      <c r="FE237" s="805"/>
      <c r="FF237" s="805"/>
      <c r="FG237" s="805"/>
      <c r="FH237" s="805"/>
      <c r="FI237" s="805"/>
      <c r="FJ237" s="805"/>
      <c r="FK237" s="805"/>
      <c r="FL237" s="805"/>
      <c r="FM237" s="805"/>
      <c r="FN237" s="805"/>
      <c r="FO237" s="805"/>
      <c r="FP237" s="805"/>
      <c r="FQ237" s="805"/>
      <c r="FR237" s="36"/>
      <c r="FS237" s="36"/>
      <c r="FT237" s="36"/>
      <c r="FU237" s="36"/>
      <c r="FV237" s="36"/>
      <c r="FW237" s="36"/>
      <c r="FX237" s="36"/>
      <c r="FY237" s="36"/>
      <c r="FZ237" s="36"/>
      <c r="GA237" s="36"/>
      <c r="GB237" s="36"/>
      <c r="GC237" s="36"/>
      <c r="GD237" s="36"/>
      <c r="GE237" s="36"/>
      <c r="GF237" s="36"/>
      <c r="GG237" s="36"/>
      <c r="GH237" s="36"/>
      <c r="GI237" s="36"/>
      <c r="GJ237" s="36"/>
      <c r="GK237" s="36"/>
      <c r="GL237" s="36"/>
      <c r="GM237" s="36"/>
      <c r="GN237" s="781"/>
      <c r="GO237" s="781"/>
      <c r="GP237" s="781"/>
      <c r="GQ237" s="781"/>
      <c r="GR237" s="781"/>
      <c r="GS237" s="781"/>
      <c r="GT237" s="781"/>
      <c r="GU237" s="781"/>
      <c r="GV237" s="36"/>
      <c r="JD237" s="3"/>
      <c r="JE237" s="3"/>
      <c r="JF237" s="3"/>
      <c r="JG237" s="3"/>
      <c r="JH237" s="3"/>
      <c r="JI237" s="3"/>
      <c r="JJ237" s="3"/>
      <c r="JK237" s="3"/>
      <c r="JL237" s="3"/>
      <c r="JM237" s="3"/>
    </row>
    <row r="238" spans="1:273" ht="3" customHeight="1">
      <c r="A238" s="36"/>
      <c r="B238" s="781"/>
      <c r="C238" s="781"/>
      <c r="D238" s="781"/>
      <c r="E238" s="781"/>
      <c r="F238" s="781"/>
      <c r="G238" s="781"/>
      <c r="H238" s="781"/>
      <c r="I238" s="781"/>
      <c r="J238" s="46"/>
      <c r="K238" s="46"/>
      <c r="L238" s="46"/>
      <c r="M238" s="46"/>
      <c r="N238" s="46"/>
      <c r="O238" s="800"/>
      <c r="P238" s="800"/>
      <c r="Q238" s="800"/>
      <c r="R238" s="800"/>
      <c r="S238" s="800"/>
      <c r="T238" s="800"/>
      <c r="U238" s="49"/>
      <c r="V238" s="36"/>
      <c r="W238" s="832"/>
      <c r="X238" s="832"/>
      <c r="Y238" s="832"/>
      <c r="Z238" s="832"/>
      <c r="AA238" s="832"/>
      <c r="AB238" s="832"/>
      <c r="AC238" s="832"/>
      <c r="AD238" s="832"/>
      <c r="AE238" s="832"/>
      <c r="AF238" s="832"/>
      <c r="AG238" s="832"/>
      <c r="AH238" s="832"/>
      <c r="AI238" s="832"/>
      <c r="AJ238" s="832"/>
      <c r="AK238" s="832"/>
      <c r="AL238" s="832"/>
      <c r="AM238" s="832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60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81"/>
      <c r="CK238" s="36"/>
      <c r="CL238" s="36"/>
      <c r="CM238" s="81"/>
      <c r="CN238" s="81"/>
      <c r="CO238" s="782"/>
      <c r="CP238" s="782"/>
      <c r="CQ238" s="782"/>
      <c r="CR238" s="782"/>
      <c r="CS238" s="782"/>
      <c r="CT238" s="782"/>
      <c r="CU238" s="782"/>
      <c r="CV238" s="782"/>
      <c r="CW238" s="782"/>
      <c r="CX238" s="782"/>
      <c r="CY238" s="782"/>
      <c r="CZ238" s="782"/>
      <c r="DA238" s="782"/>
      <c r="DB238" s="782"/>
      <c r="DC238" s="782"/>
      <c r="DD238" s="782"/>
      <c r="DE238" s="782"/>
      <c r="DF238" s="782"/>
      <c r="DG238" s="81"/>
      <c r="DH238" s="81"/>
      <c r="DI238" s="81"/>
      <c r="DJ238" s="36"/>
      <c r="DK238" s="788"/>
      <c r="DL238" s="788"/>
      <c r="DM238" s="788"/>
      <c r="DN238" s="788"/>
      <c r="DO238" s="788"/>
      <c r="DP238" s="788"/>
      <c r="DQ238" s="855"/>
      <c r="DR238" s="855"/>
      <c r="DS238" s="855"/>
      <c r="DT238" s="855"/>
      <c r="DU238" s="855"/>
      <c r="DV238" s="855"/>
      <c r="DW238" s="855"/>
      <c r="DX238" s="853"/>
      <c r="DY238" s="853"/>
      <c r="DZ238" s="853"/>
      <c r="EA238" s="853"/>
      <c r="EB238" s="853"/>
      <c r="EC238" s="853"/>
      <c r="ED238" s="853"/>
      <c r="EE238" s="853"/>
      <c r="EF238" s="853"/>
      <c r="EG238" s="75"/>
      <c r="EH238" s="101"/>
      <c r="EI238" s="101"/>
      <c r="EJ238" s="101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856">
        <f>IF(ISNUMBER(DK228),DK228*DK228*22/10000,"")</f>
        <v>0</v>
      </c>
      <c r="FL238" s="856"/>
      <c r="FM238" s="856"/>
      <c r="FN238" s="856"/>
      <c r="FO238" s="856"/>
      <c r="FP238" s="856"/>
      <c r="FQ238" s="856"/>
      <c r="FR238" s="856"/>
      <c r="FS238" s="856"/>
      <c r="FT238" s="856"/>
      <c r="FU238" s="856"/>
      <c r="FV238" s="856"/>
      <c r="FW238" s="856"/>
      <c r="FX238" s="856"/>
      <c r="FY238" s="856"/>
      <c r="FZ238" s="856"/>
      <c r="GA238" s="861" t="s">
        <v>74</v>
      </c>
      <c r="GB238" s="861"/>
      <c r="GC238" s="861"/>
      <c r="GD238" s="861"/>
      <c r="GE238" s="861"/>
      <c r="GF238" s="861"/>
      <c r="GG238" s="861"/>
      <c r="GH238" s="861"/>
      <c r="GI238" s="36"/>
      <c r="GJ238" s="36"/>
      <c r="GK238" s="36"/>
      <c r="GL238" s="36"/>
      <c r="GM238" s="36"/>
      <c r="GN238" s="781"/>
      <c r="GO238" s="781"/>
      <c r="GP238" s="781"/>
      <c r="GQ238" s="781"/>
      <c r="GR238" s="781"/>
      <c r="GS238" s="781"/>
      <c r="GT238" s="781"/>
      <c r="GU238" s="781"/>
      <c r="GV238" s="36"/>
      <c r="JD238" s="3"/>
      <c r="JE238" s="3"/>
      <c r="JF238" s="3"/>
      <c r="JG238" s="3"/>
      <c r="JH238" s="3"/>
      <c r="JI238" s="3"/>
      <c r="JJ238" s="3"/>
      <c r="JK238" s="3"/>
      <c r="JL238" s="3"/>
      <c r="JM238" s="3"/>
    </row>
    <row r="239" spans="1:273" ht="3" customHeight="1">
      <c r="A239" s="36"/>
      <c r="B239" s="781"/>
      <c r="C239" s="781"/>
      <c r="D239" s="781"/>
      <c r="E239" s="781"/>
      <c r="F239" s="781"/>
      <c r="G239" s="781"/>
      <c r="H239" s="781"/>
      <c r="I239" s="781"/>
      <c r="J239" s="46"/>
      <c r="K239" s="46"/>
      <c r="L239" s="46"/>
      <c r="M239" s="46"/>
      <c r="N239" s="46"/>
      <c r="O239" s="800"/>
      <c r="P239" s="800"/>
      <c r="Q239" s="800"/>
      <c r="R239" s="800"/>
      <c r="S239" s="800"/>
      <c r="T239" s="800"/>
      <c r="U239" s="49"/>
      <c r="V239" s="36"/>
      <c r="W239" s="832"/>
      <c r="X239" s="832"/>
      <c r="Y239" s="832"/>
      <c r="Z239" s="832"/>
      <c r="AA239" s="832"/>
      <c r="AB239" s="832"/>
      <c r="AC239" s="832"/>
      <c r="AD239" s="832"/>
      <c r="AE239" s="832"/>
      <c r="AF239" s="832"/>
      <c r="AG239" s="832"/>
      <c r="AH239" s="832"/>
      <c r="AI239" s="832"/>
      <c r="AJ239" s="832"/>
      <c r="AK239" s="832"/>
      <c r="AL239" s="832"/>
      <c r="AM239" s="832"/>
      <c r="AN239" s="814" t="s">
        <v>32</v>
      </c>
      <c r="AO239" s="814"/>
      <c r="AP239" s="814"/>
      <c r="AQ239" s="814"/>
      <c r="AR239" s="814"/>
      <c r="AS239" s="814"/>
      <c r="AT239" s="814"/>
      <c r="AU239" s="814"/>
      <c r="AV239" s="814"/>
      <c r="AW239" s="814"/>
      <c r="AX239" s="60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795" t="str">
        <f>②結果判定表!J11</f>
        <v/>
      </c>
      <c r="BU239" s="795"/>
      <c r="BV239" s="795"/>
      <c r="BW239" s="795"/>
      <c r="BX239" s="795"/>
      <c r="BY239" s="795"/>
      <c r="BZ239" s="795"/>
      <c r="CA239" s="795"/>
      <c r="CB239" s="795"/>
      <c r="CC239" s="795"/>
      <c r="CD239" s="795"/>
      <c r="CE239" s="795"/>
      <c r="CF239" s="795"/>
      <c r="CG239" s="795"/>
      <c r="CH239" s="795"/>
      <c r="CI239" s="36"/>
      <c r="CJ239" s="81"/>
      <c r="CK239" s="36"/>
      <c r="CL239" s="36"/>
      <c r="CM239" s="81"/>
      <c r="CN239" s="81"/>
      <c r="CO239" s="782" t="s">
        <v>708</v>
      </c>
      <c r="CP239" s="782"/>
      <c r="CQ239" s="782"/>
      <c r="CR239" s="782"/>
      <c r="CS239" s="782"/>
      <c r="CT239" s="782"/>
      <c r="CU239" s="782"/>
      <c r="CV239" s="782"/>
      <c r="CW239" s="782"/>
      <c r="CX239" s="782"/>
      <c r="CY239" s="782"/>
      <c r="CZ239" s="782"/>
      <c r="DA239" s="782"/>
      <c r="DB239" s="782"/>
      <c r="DC239" s="782"/>
      <c r="DD239" s="782"/>
      <c r="DE239" s="782"/>
      <c r="DF239" s="782"/>
      <c r="DG239" s="81"/>
      <c r="DH239" s="81"/>
      <c r="DI239" s="81"/>
      <c r="DJ239" s="36"/>
      <c r="DK239" s="788" t="s">
        <v>82</v>
      </c>
      <c r="DL239" s="788"/>
      <c r="DM239" s="788"/>
      <c r="DN239" s="788"/>
      <c r="DO239" s="788"/>
      <c r="DP239" s="788"/>
      <c r="DQ239" s="855">
        <v>18.5</v>
      </c>
      <c r="DR239" s="855"/>
      <c r="DS239" s="855"/>
      <c r="DT239" s="855"/>
      <c r="DU239" s="855"/>
      <c r="DV239" s="855"/>
      <c r="DW239" s="855"/>
      <c r="DX239" s="857" t="s">
        <v>110</v>
      </c>
      <c r="DY239" s="857"/>
      <c r="DZ239" s="857"/>
      <c r="EA239" s="855">
        <v>24.9</v>
      </c>
      <c r="EB239" s="855"/>
      <c r="EC239" s="855"/>
      <c r="ED239" s="855"/>
      <c r="EE239" s="855"/>
      <c r="EF239" s="855"/>
      <c r="EG239" s="855"/>
      <c r="EH239" s="102"/>
      <c r="EI239" s="102"/>
      <c r="EJ239" s="102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856"/>
      <c r="FL239" s="856"/>
      <c r="FM239" s="856"/>
      <c r="FN239" s="856"/>
      <c r="FO239" s="856"/>
      <c r="FP239" s="856"/>
      <c r="FQ239" s="856"/>
      <c r="FR239" s="856"/>
      <c r="FS239" s="856"/>
      <c r="FT239" s="856"/>
      <c r="FU239" s="856"/>
      <c r="FV239" s="856"/>
      <c r="FW239" s="856"/>
      <c r="FX239" s="856"/>
      <c r="FY239" s="856"/>
      <c r="FZ239" s="856"/>
      <c r="GA239" s="861"/>
      <c r="GB239" s="861"/>
      <c r="GC239" s="861"/>
      <c r="GD239" s="861"/>
      <c r="GE239" s="861"/>
      <c r="GF239" s="861"/>
      <c r="GG239" s="861"/>
      <c r="GH239" s="861"/>
      <c r="GI239" s="36"/>
      <c r="GJ239" s="36"/>
      <c r="GK239" s="36"/>
      <c r="GL239" s="36"/>
      <c r="GM239" s="36"/>
      <c r="GN239" s="781"/>
      <c r="GO239" s="781"/>
      <c r="GP239" s="781"/>
      <c r="GQ239" s="781"/>
      <c r="GR239" s="781"/>
      <c r="GS239" s="781"/>
      <c r="GT239" s="781"/>
      <c r="GU239" s="781"/>
      <c r="GV239" s="36"/>
      <c r="JD239" s="3"/>
      <c r="JE239" s="3"/>
      <c r="JF239" s="3"/>
      <c r="JG239" s="3"/>
      <c r="JH239" s="3"/>
      <c r="JI239" s="3"/>
      <c r="JJ239" s="3"/>
      <c r="JK239" s="3"/>
      <c r="JL239" s="3"/>
      <c r="JM239" s="3"/>
    </row>
    <row r="240" spans="1:273" ht="3" customHeight="1">
      <c r="A240" s="36"/>
      <c r="B240" s="781"/>
      <c r="C240" s="781"/>
      <c r="D240" s="781"/>
      <c r="E240" s="781"/>
      <c r="F240" s="781"/>
      <c r="G240" s="781"/>
      <c r="H240" s="781"/>
      <c r="I240" s="781"/>
      <c r="J240" s="46"/>
      <c r="K240" s="46"/>
      <c r="L240" s="46"/>
      <c r="M240" s="46"/>
      <c r="N240" s="46"/>
      <c r="O240" s="800"/>
      <c r="P240" s="800"/>
      <c r="Q240" s="800"/>
      <c r="R240" s="800"/>
      <c r="S240" s="800"/>
      <c r="T240" s="800"/>
      <c r="U240" s="49"/>
      <c r="V240" s="36"/>
      <c r="W240" s="832"/>
      <c r="X240" s="832"/>
      <c r="Y240" s="832"/>
      <c r="Z240" s="832"/>
      <c r="AA240" s="832"/>
      <c r="AB240" s="832"/>
      <c r="AC240" s="832"/>
      <c r="AD240" s="832"/>
      <c r="AE240" s="832"/>
      <c r="AF240" s="832"/>
      <c r="AG240" s="832"/>
      <c r="AH240" s="832"/>
      <c r="AI240" s="832"/>
      <c r="AJ240" s="832"/>
      <c r="AK240" s="832"/>
      <c r="AL240" s="832"/>
      <c r="AM240" s="832"/>
      <c r="AN240" s="814"/>
      <c r="AO240" s="814"/>
      <c r="AP240" s="814"/>
      <c r="AQ240" s="814"/>
      <c r="AR240" s="814"/>
      <c r="AS240" s="814"/>
      <c r="AT240" s="814"/>
      <c r="AU240" s="814"/>
      <c r="AV240" s="814"/>
      <c r="AW240" s="814"/>
      <c r="AX240" s="60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795"/>
      <c r="BU240" s="795"/>
      <c r="BV240" s="795"/>
      <c r="BW240" s="795"/>
      <c r="BX240" s="795"/>
      <c r="BY240" s="795"/>
      <c r="BZ240" s="795"/>
      <c r="CA240" s="795"/>
      <c r="CB240" s="795"/>
      <c r="CC240" s="795"/>
      <c r="CD240" s="795"/>
      <c r="CE240" s="795"/>
      <c r="CF240" s="795"/>
      <c r="CG240" s="795"/>
      <c r="CH240" s="795"/>
      <c r="CI240" s="36"/>
      <c r="CJ240" s="81"/>
      <c r="CK240" s="36"/>
      <c r="CL240" s="36"/>
      <c r="CM240" s="81"/>
      <c r="CN240" s="81"/>
      <c r="CO240" s="782"/>
      <c r="CP240" s="782"/>
      <c r="CQ240" s="782"/>
      <c r="CR240" s="782"/>
      <c r="CS240" s="782"/>
      <c r="CT240" s="782"/>
      <c r="CU240" s="782"/>
      <c r="CV240" s="782"/>
      <c r="CW240" s="782"/>
      <c r="CX240" s="782"/>
      <c r="CY240" s="782"/>
      <c r="CZ240" s="782"/>
      <c r="DA240" s="782"/>
      <c r="DB240" s="782"/>
      <c r="DC240" s="782"/>
      <c r="DD240" s="782"/>
      <c r="DE240" s="782"/>
      <c r="DF240" s="782"/>
      <c r="DG240" s="81"/>
      <c r="DH240" s="81"/>
      <c r="DI240" s="81"/>
      <c r="DJ240" s="36"/>
      <c r="DK240" s="788"/>
      <c r="DL240" s="788"/>
      <c r="DM240" s="788"/>
      <c r="DN240" s="788"/>
      <c r="DO240" s="788"/>
      <c r="DP240" s="788"/>
      <c r="DQ240" s="855"/>
      <c r="DR240" s="855"/>
      <c r="DS240" s="855"/>
      <c r="DT240" s="855"/>
      <c r="DU240" s="855"/>
      <c r="DV240" s="855"/>
      <c r="DW240" s="855"/>
      <c r="DX240" s="857"/>
      <c r="DY240" s="857"/>
      <c r="DZ240" s="857"/>
      <c r="EA240" s="855"/>
      <c r="EB240" s="855"/>
      <c r="EC240" s="855"/>
      <c r="ED240" s="855"/>
      <c r="EE240" s="855"/>
      <c r="EF240" s="855"/>
      <c r="EG240" s="855"/>
      <c r="EH240" s="102"/>
      <c r="EI240" s="102"/>
      <c r="EJ240" s="102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856"/>
      <c r="FL240" s="856"/>
      <c r="FM240" s="856"/>
      <c r="FN240" s="856"/>
      <c r="FO240" s="856"/>
      <c r="FP240" s="856"/>
      <c r="FQ240" s="856"/>
      <c r="FR240" s="856"/>
      <c r="FS240" s="856"/>
      <c r="FT240" s="856"/>
      <c r="FU240" s="856"/>
      <c r="FV240" s="856"/>
      <c r="FW240" s="856"/>
      <c r="FX240" s="856"/>
      <c r="FY240" s="856"/>
      <c r="FZ240" s="856"/>
      <c r="GA240" s="861"/>
      <c r="GB240" s="861"/>
      <c r="GC240" s="861"/>
      <c r="GD240" s="861"/>
      <c r="GE240" s="861"/>
      <c r="GF240" s="861"/>
      <c r="GG240" s="861"/>
      <c r="GH240" s="861"/>
      <c r="GI240" s="36"/>
      <c r="GJ240" s="36"/>
      <c r="GK240" s="36"/>
      <c r="GL240" s="36"/>
      <c r="GM240" s="36"/>
      <c r="GN240" s="781"/>
      <c r="GO240" s="781"/>
      <c r="GP240" s="781"/>
      <c r="GQ240" s="781"/>
      <c r="GR240" s="781"/>
      <c r="GS240" s="781"/>
      <c r="GT240" s="781"/>
      <c r="GU240" s="781"/>
      <c r="GV240" s="36"/>
      <c r="JD240" s="3"/>
      <c r="JE240" s="3"/>
      <c r="JF240" s="3"/>
      <c r="JG240" s="3"/>
      <c r="JH240" s="3"/>
      <c r="JI240" s="3"/>
      <c r="JJ240" s="3"/>
      <c r="JK240" s="3"/>
      <c r="JL240" s="3"/>
      <c r="JM240" s="3"/>
    </row>
    <row r="241" spans="1:273" ht="3" customHeight="1">
      <c r="A241" s="36"/>
      <c r="B241" s="781"/>
      <c r="C241" s="781"/>
      <c r="D241" s="781"/>
      <c r="E241" s="781"/>
      <c r="F241" s="781"/>
      <c r="G241" s="781"/>
      <c r="H241" s="781"/>
      <c r="I241" s="781"/>
      <c r="J241" s="46"/>
      <c r="K241" s="46"/>
      <c r="L241" s="46"/>
      <c r="M241" s="46"/>
      <c r="N241" s="46"/>
      <c r="O241" s="800"/>
      <c r="P241" s="800"/>
      <c r="Q241" s="800"/>
      <c r="R241" s="800"/>
      <c r="S241" s="800"/>
      <c r="T241" s="800"/>
      <c r="U241" s="49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814"/>
      <c r="AO241" s="814"/>
      <c r="AP241" s="814"/>
      <c r="AQ241" s="814"/>
      <c r="AR241" s="814"/>
      <c r="AS241" s="814"/>
      <c r="AT241" s="814"/>
      <c r="AU241" s="814"/>
      <c r="AV241" s="814"/>
      <c r="AW241" s="814"/>
      <c r="AX241" s="60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795"/>
      <c r="BU241" s="795"/>
      <c r="BV241" s="795"/>
      <c r="BW241" s="795"/>
      <c r="BX241" s="795"/>
      <c r="BY241" s="795"/>
      <c r="BZ241" s="795"/>
      <c r="CA241" s="795"/>
      <c r="CB241" s="795"/>
      <c r="CC241" s="795"/>
      <c r="CD241" s="795"/>
      <c r="CE241" s="795"/>
      <c r="CF241" s="795"/>
      <c r="CG241" s="795"/>
      <c r="CH241" s="795"/>
      <c r="CI241" s="36"/>
      <c r="CJ241" s="81"/>
      <c r="CK241" s="36"/>
      <c r="CL241" s="36"/>
      <c r="CM241" s="81"/>
      <c r="CN241" s="81"/>
      <c r="CO241" s="782"/>
      <c r="CP241" s="782"/>
      <c r="CQ241" s="782"/>
      <c r="CR241" s="782"/>
      <c r="CS241" s="782"/>
      <c r="CT241" s="782"/>
      <c r="CU241" s="782"/>
      <c r="CV241" s="782"/>
      <c r="CW241" s="782"/>
      <c r="CX241" s="782"/>
      <c r="CY241" s="782"/>
      <c r="CZ241" s="782"/>
      <c r="DA241" s="782"/>
      <c r="DB241" s="782"/>
      <c r="DC241" s="782"/>
      <c r="DD241" s="782"/>
      <c r="DE241" s="782"/>
      <c r="DF241" s="782"/>
      <c r="DG241" s="81"/>
      <c r="DH241" s="81"/>
      <c r="DI241" s="81"/>
      <c r="DJ241" s="36"/>
      <c r="DK241" s="788"/>
      <c r="DL241" s="788"/>
      <c r="DM241" s="788"/>
      <c r="DN241" s="788"/>
      <c r="DO241" s="788"/>
      <c r="DP241" s="788"/>
      <c r="DQ241" s="855"/>
      <c r="DR241" s="855"/>
      <c r="DS241" s="855"/>
      <c r="DT241" s="855"/>
      <c r="DU241" s="855"/>
      <c r="DV241" s="855"/>
      <c r="DW241" s="855"/>
      <c r="DX241" s="857"/>
      <c r="DY241" s="857"/>
      <c r="DZ241" s="857"/>
      <c r="EA241" s="855"/>
      <c r="EB241" s="855"/>
      <c r="EC241" s="855"/>
      <c r="ED241" s="855"/>
      <c r="EE241" s="855"/>
      <c r="EF241" s="855"/>
      <c r="EG241" s="855"/>
      <c r="EH241" s="102"/>
      <c r="EI241" s="102"/>
      <c r="EJ241" s="102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856"/>
      <c r="FL241" s="856"/>
      <c r="FM241" s="856"/>
      <c r="FN241" s="856"/>
      <c r="FO241" s="856"/>
      <c r="FP241" s="856"/>
      <c r="FQ241" s="856"/>
      <c r="FR241" s="856"/>
      <c r="FS241" s="856"/>
      <c r="FT241" s="856"/>
      <c r="FU241" s="856"/>
      <c r="FV241" s="856"/>
      <c r="FW241" s="856"/>
      <c r="FX241" s="856"/>
      <c r="FY241" s="856"/>
      <c r="FZ241" s="856"/>
      <c r="GA241" s="861"/>
      <c r="GB241" s="861"/>
      <c r="GC241" s="861"/>
      <c r="GD241" s="861"/>
      <c r="GE241" s="861"/>
      <c r="GF241" s="861"/>
      <c r="GG241" s="861"/>
      <c r="GH241" s="861"/>
      <c r="GI241" s="36"/>
      <c r="GJ241" s="36"/>
      <c r="GK241" s="36"/>
      <c r="GL241" s="36"/>
      <c r="GM241" s="36"/>
      <c r="GN241" s="781"/>
      <c r="GO241" s="781"/>
      <c r="GP241" s="781"/>
      <c r="GQ241" s="781"/>
      <c r="GR241" s="781"/>
      <c r="GS241" s="781"/>
      <c r="GT241" s="781"/>
      <c r="GU241" s="781"/>
      <c r="GV241" s="36"/>
      <c r="JD241" s="3"/>
      <c r="JE241" s="3"/>
      <c r="JF241" s="3"/>
      <c r="JG241" s="3"/>
      <c r="JH241" s="3"/>
      <c r="JI241" s="3"/>
      <c r="JJ241" s="3"/>
      <c r="JK241" s="3"/>
      <c r="JL241" s="3"/>
      <c r="JM241" s="3"/>
    </row>
    <row r="242" spans="1:273" ht="3" customHeight="1">
      <c r="A242" s="36"/>
      <c r="B242" s="781"/>
      <c r="C242" s="781"/>
      <c r="D242" s="781"/>
      <c r="E242" s="781"/>
      <c r="F242" s="781"/>
      <c r="G242" s="781"/>
      <c r="H242" s="781"/>
      <c r="I242" s="781"/>
      <c r="J242" s="46"/>
      <c r="K242" s="46"/>
      <c r="L242" s="46"/>
      <c r="M242" s="46"/>
      <c r="N242" s="46"/>
      <c r="O242" s="46"/>
      <c r="P242" s="4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814"/>
      <c r="AO242" s="814"/>
      <c r="AP242" s="814"/>
      <c r="AQ242" s="814"/>
      <c r="AR242" s="814"/>
      <c r="AS242" s="814"/>
      <c r="AT242" s="814"/>
      <c r="AU242" s="814"/>
      <c r="AV242" s="814"/>
      <c r="AW242" s="814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795"/>
      <c r="BU242" s="795"/>
      <c r="BV242" s="795"/>
      <c r="BW242" s="795"/>
      <c r="BX242" s="795"/>
      <c r="BY242" s="795"/>
      <c r="BZ242" s="795"/>
      <c r="CA242" s="795"/>
      <c r="CB242" s="795"/>
      <c r="CC242" s="795"/>
      <c r="CD242" s="795"/>
      <c r="CE242" s="795"/>
      <c r="CF242" s="795"/>
      <c r="CG242" s="795"/>
      <c r="CH242" s="795"/>
      <c r="CI242" s="36"/>
      <c r="CJ242" s="81"/>
      <c r="CK242" s="36"/>
      <c r="CL242" s="36"/>
      <c r="CM242" s="81"/>
      <c r="CN242" s="81"/>
      <c r="CO242" s="782"/>
      <c r="CP242" s="782"/>
      <c r="CQ242" s="782"/>
      <c r="CR242" s="782"/>
      <c r="CS242" s="782"/>
      <c r="CT242" s="782"/>
      <c r="CU242" s="782"/>
      <c r="CV242" s="782"/>
      <c r="CW242" s="782"/>
      <c r="CX242" s="782"/>
      <c r="CY242" s="782"/>
      <c r="CZ242" s="782"/>
      <c r="DA242" s="782"/>
      <c r="DB242" s="782"/>
      <c r="DC242" s="782"/>
      <c r="DD242" s="782"/>
      <c r="DE242" s="782"/>
      <c r="DF242" s="782"/>
      <c r="DG242" s="81"/>
      <c r="DH242" s="81"/>
      <c r="DI242" s="81"/>
      <c r="DJ242" s="36"/>
      <c r="DK242" s="788" t="s">
        <v>84</v>
      </c>
      <c r="DL242" s="788"/>
      <c r="DM242" s="788"/>
      <c r="DN242" s="788"/>
      <c r="DO242" s="788"/>
      <c r="DP242" s="788"/>
      <c r="DQ242" s="855">
        <v>18.399999999999999</v>
      </c>
      <c r="DR242" s="855"/>
      <c r="DS242" s="855"/>
      <c r="DT242" s="855"/>
      <c r="DU242" s="855"/>
      <c r="DV242" s="855"/>
      <c r="DW242" s="855"/>
      <c r="DX242" s="853" t="s">
        <v>111</v>
      </c>
      <c r="DY242" s="853"/>
      <c r="DZ242" s="853"/>
      <c r="EA242" s="853"/>
      <c r="EB242" s="853"/>
      <c r="EC242" s="853"/>
      <c r="ED242" s="853"/>
      <c r="EE242" s="853"/>
      <c r="EF242" s="853"/>
      <c r="EG242" s="75"/>
      <c r="EH242" s="101"/>
      <c r="EI242" s="101"/>
      <c r="EJ242" s="101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  <c r="FY242" s="36"/>
      <c r="FZ242" s="36"/>
      <c r="GA242" s="36"/>
      <c r="GB242" s="36"/>
      <c r="GC242" s="36"/>
      <c r="GD242" s="36"/>
      <c r="GE242" s="36"/>
      <c r="GF242" s="36"/>
      <c r="GG242" s="36"/>
      <c r="GH242" s="36"/>
      <c r="GI242" s="36"/>
      <c r="GJ242" s="36"/>
      <c r="GK242" s="36"/>
      <c r="GL242" s="36"/>
      <c r="GM242" s="36"/>
      <c r="GN242" s="781"/>
      <c r="GO242" s="781"/>
      <c r="GP242" s="781"/>
      <c r="GQ242" s="781"/>
      <c r="GR242" s="781"/>
      <c r="GS242" s="781"/>
      <c r="GT242" s="781"/>
      <c r="GU242" s="781"/>
      <c r="GV242" s="36"/>
      <c r="JD242" s="3"/>
      <c r="JE242" s="3"/>
      <c r="JF242" s="3"/>
      <c r="JG242" s="3"/>
      <c r="JH242" s="3"/>
      <c r="JI242" s="3"/>
      <c r="JJ242" s="3"/>
      <c r="JK242" s="3"/>
      <c r="JL242" s="3"/>
      <c r="JM242" s="3"/>
    </row>
    <row r="243" spans="1:273" ht="3" customHeight="1">
      <c r="A243" s="36"/>
      <c r="B243" s="781"/>
      <c r="C243" s="781"/>
      <c r="D243" s="781"/>
      <c r="E243" s="781"/>
      <c r="F243" s="781"/>
      <c r="G243" s="781"/>
      <c r="H243" s="781"/>
      <c r="I243" s="781"/>
      <c r="J243" s="46"/>
      <c r="K243" s="46"/>
      <c r="L243" s="46"/>
      <c r="M243" s="46"/>
      <c r="N243" s="809" t="s">
        <v>83</v>
      </c>
      <c r="O243" s="809"/>
      <c r="P243" s="809"/>
      <c r="Q243" s="809"/>
      <c r="R243" s="809"/>
      <c r="S243" s="809"/>
      <c r="T243" s="809"/>
      <c r="U243" s="809"/>
      <c r="V243" s="809"/>
      <c r="W243" s="809"/>
      <c r="X243" s="809"/>
      <c r="Y243" s="809"/>
      <c r="Z243" s="809"/>
      <c r="AA243" s="809"/>
      <c r="AB243" s="809"/>
      <c r="AC243" s="771">
        <f>②結果判定表!J17</f>
        <v>0</v>
      </c>
      <c r="AD243" s="771"/>
      <c r="AE243" s="771"/>
      <c r="AF243" s="771"/>
      <c r="AG243" s="771"/>
      <c r="AH243" s="771"/>
      <c r="AI243" s="771"/>
      <c r="AJ243" s="771"/>
      <c r="AK243" s="771"/>
      <c r="AL243" s="771"/>
      <c r="AM243" s="771"/>
      <c r="AN243" s="75"/>
      <c r="AO243" s="75"/>
      <c r="AP243" s="75"/>
      <c r="AQ243" s="75"/>
      <c r="AR243" s="75"/>
      <c r="AS243" s="75"/>
      <c r="AT243" s="75"/>
      <c r="AU243" s="75"/>
      <c r="AV243" s="75"/>
      <c r="AW243" s="75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795"/>
      <c r="BU243" s="795"/>
      <c r="BV243" s="795"/>
      <c r="BW243" s="795"/>
      <c r="BX243" s="795"/>
      <c r="BY243" s="795"/>
      <c r="BZ243" s="795"/>
      <c r="CA243" s="795"/>
      <c r="CB243" s="795"/>
      <c r="CC243" s="795"/>
      <c r="CD243" s="795"/>
      <c r="CE243" s="795"/>
      <c r="CF243" s="795"/>
      <c r="CG243" s="795"/>
      <c r="CH243" s="795"/>
      <c r="CI243" s="36"/>
      <c r="CJ243" s="81"/>
      <c r="CK243" s="36"/>
      <c r="CL243" s="36"/>
      <c r="CM243" s="81"/>
      <c r="CN243" s="81"/>
      <c r="CO243" s="782"/>
      <c r="CP243" s="782"/>
      <c r="CQ243" s="782"/>
      <c r="CR243" s="782"/>
      <c r="CS243" s="782"/>
      <c r="CT243" s="782"/>
      <c r="CU243" s="782"/>
      <c r="CV243" s="782"/>
      <c r="CW243" s="782"/>
      <c r="CX243" s="782"/>
      <c r="CY243" s="782"/>
      <c r="CZ243" s="782"/>
      <c r="DA243" s="782"/>
      <c r="DB243" s="782"/>
      <c r="DC243" s="782"/>
      <c r="DD243" s="782"/>
      <c r="DE243" s="782"/>
      <c r="DF243" s="782"/>
      <c r="DG243" s="81"/>
      <c r="DH243" s="81"/>
      <c r="DI243" s="81"/>
      <c r="DJ243" s="36"/>
      <c r="DK243" s="788"/>
      <c r="DL243" s="788"/>
      <c r="DM243" s="788"/>
      <c r="DN243" s="788"/>
      <c r="DO243" s="788"/>
      <c r="DP243" s="788"/>
      <c r="DQ243" s="855"/>
      <c r="DR243" s="855"/>
      <c r="DS243" s="855"/>
      <c r="DT243" s="855"/>
      <c r="DU243" s="855"/>
      <c r="DV243" s="855"/>
      <c r="DW243" s="855"/>
      <c r="DX243" s="853"/>
      <c r="DY243" s="853"/>
      <c r="DZ243" s="853"/>
      <c r="EA243" s="853"/>
      <c r="EB243" s="853"/>
      <c r="EC243" s="853"/>
      <c r="ED243" s="853"/>
      <c r="EE243" s="853"/>
      <c r="EF243" s="853"/>
      <c r="EG243" s="75"/>
      <c r="EH243" s="101"/>
      <c r="EI243" s="101"/>
      <c r="EJ243" s="101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862" t="s">
        <v>1606</v>
      </c>
      <c r="EV243" s="862"/>
      <c r="EW243" s="862"/>
      <c r="EX243" s="862"/>
      <c r="EY243" s="862"/>
      <c r="EZ243" s="862"/>
      <c r="FA243" s="862"/>
      <c r="FB243" s="862"/>
      <c r="FC243" s="862"/>
      <c r="FD243" s="862"/>
      <c r="FE243" s="862"/>
      <c r="FF243" s="862"/>
      <c r="FG243" s="862"/>
      <c r="FH243" s="862"/>
      <c r="FI243" s="862"/>
      <c r="FJ243" s="862"/>
      <c r="FK243" s="862"/>
      <c r="FL243" s="862"/>
      <c r="FM243" s="862"/>
      <c r="FN243" s="862"/>
      <c r="FO243" s="862"/>
      <c r="FP243" s="862"/>
      <c r="FQ243" s="862"/>
      <c r="FR243" s="862"/>
      <c r="FS243" s="862"/>
      <c r="FT243" s="862"/>
      <c r="FU243" s="862"/>
      <c r="FV243" s="862"/>
      <c r="FW243" s="862"/>
      <c r="FX243" s="862"/>
      <c r="FY243" s="862"/>
      <c r="FZ243" s="862"/>
      <c r="GA243" s="862"/>
      <c r="GB243" s="862"/>
      <c r="GC243" s="862"/>
      <c r="GD243" s="862"/>
      <c r="GE243" s="862"/>
      <c r="GF243" s="862"/>
      <c r="GG243" s="862"/>
      <c r="GH243" s="862"/>
      <c r="GI243" s="103"/>
      <c r="GJ243" s="103"/>
      <c r="GK243" s="103"/>
      <c r="GL243" s="103"/>
      <c r="GM243" s="36"/>
      <c r="GN243" s="781"/>
      <c r="GO243" s="781"/>
      <c r="GP243" s="781"/>
      <c r="GQ243" s="781"/>
      <c r="GR243" s="781"/>
      <c r="GS243" s="781"/>
      <c r="GT243" s="781"/>
      <c r="GU243" s="781"/>
      <c r="GV243" s="36"/>
      <c r="JD243" s="3"/>
      <c r="JE243" s="3"/>
      <c r="JF243" s="3"/>
      <c r="JG243" s="3"/>
      <c r="JH243" s="3"/>
      <c r="JI243" s="3"/>
      <c r="JJ243" s="3"/>
      <c r="JK243" s="3"/>
      <c r="JL243" s="3"/>
      <c r="JM243" s="3"/>
    </row>
    <row r="244" spans="1:273" ht="3" customHeight="1">
      <c r="A244" s="36"/>
      <c r="B244" s="781"/>
      <c r="C244" s="781"/>
      <c r="D244" s="781"/>
      <c r="E244" s="781"/>
      <c r="F244" s="781"/>
      <c r="G244" s="781"/>
      <c r="H244" s="781"/>
      <c r="I244" s="781"/>
      <c r="J244" s="46"/>
      <c r="K244" s="46"/>
      <c r="L244" s="46"/>
      <c r="M244" s="46"/>
      <c r="N244" s="809"/>
      <c r="O244" s="809"/>
      <c r="P244" s="809"/>
      <c r="Q244" s="809"/>
      <c r="R244" s="809"/>
      <c r="S244" s="809"/>
      <c r="T244" s="809"/>
      <c r="U244" s="809"/>
      <c r="V244" s="809"/>
      <c r="W244" s="809"/>
      <c r="X244" s="809"/>
      <c r="Y244" s="809"/>
      <c r="Z244" s="809"/>
      <c r="AA244" s="809"/>
      <c r="AB244" s="809"/>
      <c r="AC244" s="771"/>
      <c r="AD244" s="771"/>
      <c r="AE244" s="771"/>
      <c r="AF244" s="771"/>
      <c r="AG244" s="771"/>
      <c r="AH244" s="771"/>
      <c r="AI244" s="771"/>
      <c r="AJ244" s="771"/>
      <c r="AK244" s="771"/>
      <c r="AL244" s="771"/>
      <c r="AM244" s="771"/>
      <c r="AN244" s="813" t="s">
        <v>1565</v>
      </c>
      <c r="AO244" s="813"/>
      <c r="AP244" s="813"/>
      <c r="AQ244" s="813"/>
      <c r="AR244" s="813"/>
      <c r="AS244" s="813"/>
      <c r="AT244" s="813"/>
      <c r="AU244" s="813"/>
      <c r="AV244" s="813"/>
      <c r="AW244" s="813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81"/>
      <c r="BV244" s="81"/>
      <c r="BW244" s="81"/>
      <c r="BX244" s="81"/>
      <c r="BY244" s="81"/>
      <c r="BZ244" s="81"/>
      <c r="CA244" s="81"/>
      <c r="CB244" s="81"/>
      <c r="CC244" s="81"/>
      <c r="CD244" s="81"/>
      <c r="CE244" s="81"/>
      <c r="CF244" s="81"/>
      <c r="CG244" s="81"/>
      <c r="CH244" s="81"/>
      <c r="CI244" s="81"/>
      <c r="CJ244" s="81"/>
      <c r="CK244" s="36"/>
      <c r="CL244" s="36"/>
      <c r="CM244" s="81"/>
      <c r="CN244" s="81"/>
      <c r="CO244" s="81"/>
      <c r="CP244" s="81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788"/>
      <c r="DL244" s="788"/>
      <c r="DM244" s="788"/>
      <c r="DN244" s="788"/>
      <c r="DO244" s="788"/>
      <c r="DP244" s="788"/>
      <c r="DQ244" s="855"/>
      <c r="DR244" s="855"/>
      <c r="DS244" s="855"/>
      <c r="DT244" s="855"/>
      <c r="DU244" s="855"/>
      <c r="DV244" s="855"/>
      <c r="DW244" s="855"/>
      <c r="DX244" s="853"/>
      <c r="DY244" s="853"/>
      <c r="DZ244" s="853"/>
      <c r="EA244" s="853"/>
      <c r="EB244" s="853"/>
      <c r="EC244" s="853"/>
      <c r="ED244" s="853"/>
      <c r="EE244" s="853"/>
      <c r="EF244" s="853"/>
      <c r="EG244" s="75"/>
      <c r="EH244" s="101"/>
      <c r="EI244" s="101"/>
      <c r="EJ244" s="101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862"/>
      <c r="EV244" s="862"/>
      <c r="EW244" s="862"/>
      <c r="EX244" s="862"/>
      <c r="EY244" s="862"/>
      <c r="EZ244" s="862"/>
      <c r="FA244" s="862"/>
      <c r="FB244" s="862"/>
      <c r="FC244" s="862"/>
      <c r="FD244" s="862"/>
      <c r="FE244" s="862"/>
      <c r="FF244" s="862"/>
      <c r="FG244" s="862"/>
      <c r="FH244" s="862"/>
      <c r="FI244" s="862"/>
      <c r="FJ244" s="862"/>
      <c r="FK244" s="862"/>
      <c r="FL244" s="862"/>
      <c r="FM244" s="862"/>
      <c r="FN244" s="862"/>
      <c r="FO244" s="862"/>
      <c r="FP244" s="862"/>
      <c r="FQ244" s="862"/>
      <c r="FR244" s="862"/>
      <c r="FS244" s="862"/>
      <c r="FT244" s="862"/>
      <c r="FU244" s="862"/>
      <c r="FV244" s="862"/>
      <c r="FW244" s="862"/>
      <c r="FX244" s="862"/>
      <c r="FY244" s="862"/>
      <c r="FZ244" s="862"/>
      <c r="GA244" s="862"/>
      <c r="GB244" s="862"/>
      <c r="GC244" s="862"/>
      <c r="GD244" s="862"/>
      <c r="GE244" s="862"/>
      <c r="GF244" s="862"/>
      <c r="GG244" s="862"/>
      <c r="GH244" s="862"/>
      <c r="GI244" s="103"/>
      <c r="GJ244" s="103"/>
      <c r="GK244" s="103"/>
      <c r="GL244" s="103"/>
      <c r="GM244" s="36"/>
      <c r="GN244" s="781"/>
      <c r="GO244" s="781"/>
      <c r="GP244" s="781"/>
      <c r="GQ244" s="781"/>
      <c r="GR244" s="781"/>
      <c r="GS244" s="781"/>
      <c r="GT244" s="781"/>
      <c r="GU244" s="781"/>
      <c r="GV244" s="36"/>
      <c r="JD244" s="3"/>
      <c r="JE244" s="3"/>
      <c r="JF244" s="3"/>
      <c r="JG244" s="3"/>
      <c r="JH244" s="3"/>
      <c r="JI244" s="3"/>
      <c r="JJ244" s="3"/>
      <c r="JK244" s="3"/>
      <c r="JL244" s="3"/>
      <c r="JM244" s="3"/>
    </row>
    <row r="245" spans="1:273" ht="3" customHeight="1">
      <c r="A245" s="36"/>
      <c r="B245" s="781"/>
      <c r="C245" s="781"/>
      <c r="D245" s="781"/>
      <c r="E245" s="781"/>
      <c r="F245" s="781"/>
      <c r="G245" s="781"/>
      <c r="H245" s="781"/>
      <c r="I245" s="781"/>
      <c r="J245" s="46"/>
      <c r="K245" s="46"/>
      <c r="L245" s="46"/>
      <c r="M245" s="46"/>
      <c r="N245" s="809"/>
      <c r="O245" s="809"/>
      <c r="P245" s="809"/>
      <c r="Q245" s="809"/>
      <c r="R245" s="809"/>
      <c r="S245" s="809"/>
      <c r="T245" s="809"/>
      <c r="U245" s="809"/>
      <c r="V245" s="809"/>
      <c r="W245" s="809"/>
      <c r="X245" s="809"/>
      <c r="Y245" s="809"/>
      <c r="Z245" s="809"/>
      <c r="AA245" s="809"/>
      <c r="AB245" s="809"/>
      <c r="AC245" s="771"/>
      <c r="AD245" s="771"/>
      <c r="AE245" s="771"/>
      <c r="AF245" s="771"/>
      <c r="AG245" s="771"/>
      <c r="AH245" s="771"/>
      <c r="AI245" s="771"/>
      <c r="AJ245" s="771"/>
      <c r="AK245" s="771"/>
      <c r="AL245" s="771"/>
      <c r="AM245" s="771"/>
      <c r="AN245" s="813"/>
      <c r="AO245" s="813"/>
      <c r="AP245" s="813"/>
      <c r="AQ245" s="813"/>
      <c r="AR245" s="813"/>
      <c r="AS245" s="813"/>
      <c r="AT245" s="813"/>
      <c r="AU245" s="813"/>
      <c r="AV245" s="813"/>
      <c r="AW245" s="813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798" t="s">
        <v>85</v>
      </c>
      <c r="BT245" s="798"/>
      <c r="BU245" s="798"/>
      <c r="BV245" s="798"/>
      <c r="BW245" s="798"/>
      <c r="BX245" s="798"/>
      <c r="BY245" s="798"/>
      <c r="BZ245" s="798"/>
      <c r="CA245" s="798"/>
      <c r="CB245" s="798"/>
      <c r="CC245" s="798"/>
      <c r="CD245" s="798"/>
      <c r="CE245" s="798"/>
      <c r="CF245" s="798"/>
      <c r="CG245" s="798"/>
      <c r="CH245" s="798"/>
      <c r="CI245" s="774" t="s">
        <v>32</v>
      </c>
      <c r="CJ245" s="774"/>
      <c r="CK245" s="774"/>
      <c r="CL245" s="774"/>
      <c r="CM245" s="774"/>
      <c r="CN245" s="774"/>
      <c r="CO245" s="774"/>
      <c r="CP245" s="774"/>
      <c r="CQ245" s="541"/>
      <c r="CR245" s="541"/>
      <c r="CS245" s="541"/>
      <c r="CT245" s="541"/>
      <c r="CU245" s="36"/>
      <c r="CV245" s="36"/>
      <c r="CW245" s="36"/>
      <c r="CX245" s="36"/>
      <c r="CY245" s="794" t="s">
        <v>86</v>
      </c>
      <c r="CZ245" s="794"/>
      <c r="DA245" s="794"/>
      <c r="DB245" s="794"/>
      <c r="DC245" s="794"/>
      <c r="DD245" s="794"/>
      <c r="DE245" s="794"/>
      <c r="DF245" s="794"/>
      <c r="DG245" s="794"/>
      <c r="DH245" s="794"/>
      <c r="DI245" s="794"/>
      <c r="DJ245" s="794"/>
      <c r="DK245" s="789" t="s">
        <v>32</v>
      </c>
      <c r="DL245" s="789"/>
      <c r="DM245" s="789"/>
      <c r="DN245" s="789"/>
      <c r="DO245" s="789"/>
      <c r="DP245" s="789"/>
      <c r="DQ245" s="75"/>
      <c r="DR245" s="75"/>
      <c r="DS245" s="100"/>
      <c r="DT245" s="100"/>
      <c r="DU245" s="75"/>
      <c r="DV245" s="75"/>
      <c r="DW245" s="75"/>
      <c r="DX245" s="75"/>
      <c r="DY245" s="75"/>
      <c r="DZ245" s="75"/>
      <c r="EA245" s="75"/>
      <c r="EB245" s="75"/>
      <c r="EC245" s="75"/>
      <c r="ED245" s="75"/>
      <c r="EE245" s="75"/>
      <c r="EF245" s="75"/>
      <c r="EG245" s="75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862"/>
      <c r="EV245" s="862"/>
      <c r="EW245" s="862"/>
      <c r="EX245" s="862"/>
      <c r="EY245" s="862"/>
      <c r="EZ245" s="862"/>
      <c r="FA245" s="862"/>
      <c r="FB245" s="862"/>
      <c r="FC245" s="862"/>
      <c r="FD245" s="862"/>
      <c r="FE245" s="862"/>
      <c r="FF245" s="862"/>
      <c r="FG245" s="862"/>
      <c r="FH245" s="862"/>
      <c r="FI245" s="862"/>
      <c r="FJ245" s="862"/>
      <c r="FK245" s="862"/>
      <c r="FL245" s="862"/>
      <c r="FM245" s="862"/>
      <c r="FN245" s="862"/>
      <c r="FO245" s="862"/>
      <c r="FP245" s="862"/>
      <c r="FQ245" s="862"/>
      <c r="FR245" s="862"/>
      <c r="FS245" s="862"/>
      <c r="FT245" s="862"/>
      <c r="FU245" s="862"/>
      <c r="FV245" s="862"/>
      <c r="FW245" s="862"/>
      <c r="FX245" s="862"/>
      <c r="FY245" s="862"/>
      <c r="FZ245" s="862"/>
      <c r="GA245" s="862"/>
      <c r="GB245" s="862"/>
      <c r="GC245" s="862"/>
      <c r="GD245" s="862"/>
      <c r="GE245" s="862"/>
      <c r="GF245" s="862"/>
      <c r="GG245" s="862"/>
      <c r="GH245" s="862"/>
      <c r="GI245" s="103"/>
      <c r="GJ245" s="103"/>
      <c r="GK245" s="103"/>
      <c r="GL245" s="103"/>
      <c r="GM245" s="36"/>
      <c r="GN245" s="781"/>
      <c r="GO245" s="781"/>
      <c r="GP245" s="781"/>
      <c r="GQ245" s="781"/>
      <c r="GR245" s="781"/>
      <c r="GS245" s="781"/>
      <c r="GT245" s="781"/>
      <c r="GU245" s="781"/>
      <c r="GV245" s="36"/>
      <c r="JD245" s="3"/>
      <c r="JE245" s="3"/>
      <c r="JF245" s="3"/>
      <c r="JG245" s="3"/>
      <c r="JH245" s="3"/>
      <c r="JI245" s="3"/>
      <c r="JJ245" s="3"/>
      <c r="JK245" s="3"/>
      <c r="JL245" s="3"/>
      <c r="JM245" s="3"/>
    </row>
    <row r="246" spans="1:273" ht="3" customHeight="1">
      <c r="A246" s="36"/>
      <c r="B246" s="781"/>
      <c r="C246" s="781"/>
      <c r="D246" s="781"/>
      <c r="E246" s="781"/>
      <c r="F246" s="781"/>
      <c r="G246" s="781"/>
      <c r="H246" s="781"/>
      <c r="I246" s="781"/>
      <c r="J246" s="46"/>
      <c r="K246" s="46"/>
      <c r="L246" s="46"/>
      <c r="M246" s="46"/>
      <c r="N246" s="809"/>
      <c r="O246" s="809"/>
      <c r="P246" s="809"/>
      <c r="Q246" s="809"/>
      <c r="R246" s="809"/>
      <c r="S246" s="809"/>
      <c r="T246" s="809"/>
      <c r="U246" s="809"/>
      <c r="V246" s="809"/>
      <c r="W246" s="809"/>
      <c r="X246" s="809"/>
      <c r="Y246" s="809"/>
      <c r="Z246" s="809"/>
      <c r="AA246" s="809"/>
      <c r="AB246" s="809"/>
      <c r="AC246" s="771"/>
      <c r="AD246" s="771"/>
      <c r="AE246" s="771"/>
      <c r="AF246" s="771"/>
      <c r="AG246" s="771"/>
      <c r="AH246" s="771"/>
      <c r="AI246" s="771"/>
      <c r="AJ246" s="771"/>
      <c r="AK246" s="771"/>
      <c r="AL246" s="771"/>
      <c r="AM246" s="771"/>
      <c r="AN246" s="813"/>
      <c r="AO246" s="813"/>
      <c r="AP246" s="813"/>
      <c r="AQ246" s="813"/>
      <c r="AR246" s="813"/>
      <c r="AS246" s="813"/>
      <c r="AT246" s="813"/>
      <c r="AU246" s="813"/>
      <c r="AV246" s="813"/>
      <c r="AW246" s="813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798"/>
      <c r="BT246" s="798"/>
      <c r="BU246" s="798"/>
      <c r="BV246" s="798"/>
      <c r="BW246" s="798"/>
      <c r="BX246" s="798"/>
      <c r="BY246" s="798"/>
      <c r="BZ246" s="798"/>
      <c r="CA246" s="798"/>
      <c r="CB246" s="798"/>
      <c r="CC246" s="798"/>
      <c r="CD246" s="798"/>
      <c r="CE246" s="798"/>
      <c r="CF246" s="798"/>
      <c r="CG246" s="798"/>
      <c r="CH246" s="798"/>
      <c r="CI246" s="774"/>
      <c r="CJ246" s="774"/>
      <c r="CK246" s="774"/>
      <c r="CL246" s="774"/>
      <c r="CM246" s="774"/>
      <c r="CN246" s="774"/>
      <c r="CO246" s="774"/>
      <c r="CP246" s="774"/>
      <c r="CQ246" s="541"/>
      <c r="CR246" s="541"/>
      <c r="CS246" s="541"/>
      <c r="CT246" s="541"/>
      <c r="CU246" s="36"/>
      <c r="CV246" s="36"/>
      <c r="CW246" s="36"/>
      <c r="CX246" s="36"/>
      <c r="CY246" s="794"/>
      <c r="CZ246" s="794"/>
      <c r="DA246" s="794"/>
      <c r="DB246" s="794"/>
      <c r="DC246" s="794"/>
      <c r="DD246" s="794"/>
      <c r="DE246" s="794"/>
      <c r="DF246" s="794"/>
      <c r="DG246" s="794"/>
      <c r="DH246" s="794"/>
      <c r="DI246" s="794"/>
      <c r="DJ246" s="794"/>
      <c r="DK246" s="789"/>
      <c r="DL246" s="789"/>
      <c r="DM246" s="789"/>
      <c r="DN246" s="789"/>
      <c r="DO246" s="789"/>
      <c r="DP246" s="789"/>
      <c r="DQ246" s="75"/>
      <c r="DR246" s="75"/>
      <c r="DS246" s="100"/>
      <c r="DT246" s="100"/>
      <c r="DU246" s="75"/>
      <c r="DV246" s="75"/>
      <c r="DW246" s="75"/>
      <c r="DX246" s="75"/>
      <c r="DY246" s="75"/>
      <c r="DZ246" s="75"/>
      <c r="EA246" s="75"/>
      <c r="EB246" s="75"/>
      <c r="EC246" s="75"/>
      <c r="ED246" s="75"/>
      <c r="EE246" s="75"/>
      <c r="EF246" s="75"/>
      <c r="EG246" s="75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862"/>
      <c r="EV246" s="862"/>
      <c r="EW246" s="862"/>
      <c r="EX246" s="862"/>
      <c r="EY246" s="862"/>
      <c r="EZ246" s="862"/>
      <c r="FA246" s="862"/>
      <c r="FB246" s="862"/>
      <c r="FC246" s="862"/>
      <c r="FD246" s="862"/>
      <c r="FE246" s="862"/>
      <c r="FF246" s="862"/>
      <c r="FG246" s="862"/>
      <c r="FH246" s="862"/>
      <c r="FI246" s="862"/>
      <c r="FJ246" s="862"/>
      <c r="FK246" s="862"/>
      <c r="FL246" s="862"/>
      <c r="FM246" s="862"/>
      <c r="FN246" s="862"/>
      <c r="FO246" s="862"/>
      <c r="FP246" s="862"/>
      <c r="FQ246" s="862"/>
      <c r="FR246" s="862"/>
      <c r="FS246" s="862"/>
      <c r="FT246" s="862"/>
      <c r="FU246" s="862"/>
      <c r="FV246" s="862"/>
      <c r="FW246" s="862"/>
      <c r="FX246" s="862"/>
      <c r="FY246" s="862"/>
      <c r="FZ246" s="862"/>
      <c r="GA246" s="862"/>
      <c r="GB246" s="862"/>
      <c r="GC246" s="862"/>
      <c r="GD246" s="862"/>
      <c r="GE246" s="862"/>
      <c r="GF246" s="862"/>
      <c r="GG246" s="862"/>
      <c r="GH246" s="862"/>
      <c r="GI246" s="103"/>
      <c r="GJ246" s="103"/>
      <c r="GK246" s="103"/>
      <c r="GL246" s="103"/>
      <c r="GM246" s="36"/>
      <c r="GN246" s="781"/>
      <c r="GO246" s="781"/>
      <c r="GP246" s="781"/>
      <c r="GQ246" s="781"/>
      <c r="GR246" s="781"/>
      <c r="GS246" s="781"/>
      <c r="GT246" s="781"/>
      <c r="GU246" s="781"/>
      <c r="GV246" s="36"/>
      <c r="JD246" s="3"/>
      <c r="JE246" s="3"/>
      <c r="JF246" s="3"/>
      <c r="JG246" s="3"/>
      <c r="JH246" s="3"/>
      <c r="JI246" s="3"/>
      <c r="JJ246" s="3"/>
      <c r="JK246" s="3"/>
      <c r="JL246" s="3"/>
      <c r="JM246" s="3"/>
    </row>
    <row r="247" spans="1:273" ht="3" customHeight="1">
      <c r="A247" s="36"/>
      <c r="B247" s="781"/>
      <c r="C247" s="781"/>
      <c r="D247" s="781"/>
      <c r="E247" s="781"/>
      <c r="F247" s="781"/>
      <c r="G247" s="781"/>
      <c r="H247" s="781"/>
      <c r="I247" s="781"/>
      <c r="J247" s="46"/>
      <c r="K247" s="46"/>
      <c r="L247" s="46"/>
      <c r="M247" s="46"/>
      <c r="N247" s="809"/>
      <c r="O247" s="809"/>
      <c r="P247" s="809"/>
      <c r="Q247" s="809"/>
      <c r="R247" s="809"/>
      <c r="S247" s="809"/>
      <c r="T247" s="809"/>
      <c r="U247" s="809"/>
      <c r="V247" s="809"/>
      <c r="W247" s="809"/>
      <c r="X247" s="809"/>
      <c r="Y247" s="809"/>
      <c r="Z247" s="809"/>
      <c r="AA247" s="809"/>
      <c r="AB247" s="809"/>
      <c r="AC247" s="771"/>
      <c r="AD247" s="771"/>
      <c r="AE247" s="771"/>
      <c r="AF247" s="771"/>
      <c r="AG247" s="771"/>
      <c r="AH247" s="771"/>
      <c r="AI247" s="771"/>
      <c r="AJ247" s="771"/>
      <c r="AK247" s="771"/>
      <c r="AL247" s="771"/>
      <c r="AM247" s="771"/>
      <c r="AN247" s="813"/>
      <c r="AO247" s="813"/>
      <c r="AP247" s="813"/>
      <c r="AQ247" s="813"/>
      <c r="AR247" s="813"/>
      <c r="AS247" s="813"/>
      <c r="AT247" s="813"/>
      <c r="AU247" s="813"/>
      <c r="AV247" s="813"/>
      <c r="AW247" s="813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798"/>
      <c r="BT247" s="798"/>
      <c r="BU247" s="798"/>
      <c r="BV247" s="798"/>
      <c r="BW247" s="798"/>
      <c r="BX247" s="798"/>
      <c r="BY247" s="798"/>
      <c r="BZ247" s="798"/>
      <c r="CA247" s="798"/>
      <c r="CB247" s="798"/>
      <c r="CC247" s="798"/>
      <c r="CD247" s="798"/>
      <c r="CE247" s="798"/>
      <c r="CF247" s="798"/>
      <c r="CG247" s="798"/>
      <c r="CH247" s="798"/>
      <c r="CI247" s="774"/>
      <c r="CJ247" s="774"/>
      <c r="CK247" s="774"/>
      <c r="CL247" s="774"/>
      <c r="CM247" s="774"/>
      <c r="CN247" s="774"/>
      <c r="CO247" s="774"/>
      <c r="CP247" s="774"/>
      <c r="CQ247" s="541"/>
      <c r="CR247" s="541"/>
      <c r="CS247" s="541"/>
      <c r="CT247" s="541"/>
      <c r="CU247" s="36"/>
      <c r="CV247" s="36"/>
      <c r="CW247" s="36"/>
      <c r="CX247" s="36"/>
      <c r="CY247" s="794"/>
      <c r="CZ247" s="794"/>
      <c r="DA247" s="794"/>
      <c r="DB247" s="794"/>
      <c r="DC247" s="794"/>
      <c r="DD247" s="794"/>
      <c r="DE247" s="794"/>
      <c r="DF247" s="794"/>
      <c r="DG247" s="794"/>
      <c r="DH247" s="794"/>
      <c r="DI247" s="794"/>
      <c r="DJ247" s="794"/>
      <c r="DK247" s="789"/>
      <c r="DL247" s="789"/>
      <c r="DM247" s="789"/>
      <c r="DN247" s="789"/>
      <c r="DO247" s="789"/>
      <c r="DP247" s="789"/>
      <c r="DQ247" s="75"/>
      <c r="DR247" s="75"/>
      <c r="DS247" s="100"/>
      <c r="DT247" s="100"/>
      <c r="DU247" s="75"/>
      <c r="DV247" s="75"/>
      <c r="DW247" s="75"/>
      <c r="DX247" s="75"/>
      <c r="DY247" s="75"/>
      <c r="DZ247" s="75"/>
      <c r="EA247" s="75"/>
      <c r="EB247" s="75"/>
      <c r="EC247" s="75"/>
      <c r="ED247" s="75"/>
      <c r="EE247" s="75"/>
      <c r="EF247" s="75"/>
      <c r="EG247" s="75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780" t="s">
        <v>87</v>
      </c>
      <c r="EV247" s="780"/>
      <c r="EW247" s="780"/>
      <c r="EX247" s="780"/>
      <c r="EY247" s="780"/>
      <c r="EZ247" s="780"/>
      <c r="FA247" s="780"/>
      <c r="FB247" s="780"/>
      <c r="FC247" s="780"/>
      <c r="FD247" s="780"/>
      <c r="FE247" s="780"/>
      <c r="FF247" s="780"/>
      <c r="FG247" s="780"/>
      <c r="FH247" s="780"/>
      <c r="FI247" s="780"/>
      <c r="FJ247" s="780"/>
      <c r="FK247" s="780"/>
      <c r="FL247" s="780"/>
      <c r="FM247" s="780"/>
      <c r="FN247" s="780"/>
      <c r="FO247" s="780"/>
      <c r="FP247" s="780"/>
      <c r="FQ247" s="780"/>
      <c r="FR247" s="780"/>
      <c r="FS247" s="780"/>
      <c r="FT247" s="780"/>
      <c r="FU247" s="780"/>
      <c r="FV247" s="780"/>
      <c r="FW247" s="780"/>
      <c r="FX247" s="780"/>
      <c r="FY247" s="780"/>
      <c r="FZ247" s="780"/>
      <c r="GA247" s="780"/>
      <c r="GB247" s="780"/>
      <c r="GC247" s="780"/>
      <c r="GD247" s="780"/>
      <c r="GE247" s="780"/>
      <c r="GF247" s="780"/>
      <c r="GG247" s="780"/>
      <c r="GH247" s="780"/>
      <c r="GI247" s="61"/>
      <c r="GJ247" s="61"/>
      <c r="GK247" s="61"/>
      <c r="GL247" s="61"/>
      <c r="GM247" s="36"/>
      <c r="GN247" s="781"/>
      <c r="GO247" s="781"/>
      <c r="GP247" s="781"/>
      <c r="GQ247" s="781"/>
      <c r="GR247" s="781"/>
      <c r="GS247" s="781"/>
      <c r="GT247" s="781"/>
      <c r="GU247" s="781"/>
      <c r="GV247" s="36"/>
      <c r="II247" s="13"/>
      <c r="IJ247" s="13"/>
      <c r="IK247" s="13"/>
      <c r="IL247" s="13"/>
      <c r="IM247" s="13"/>
      <c r="IN247" s="13"/>
      <c r="IO247" s="13"/>
      <c r="JD247" s="3"/>
      <c r="JE247" s="3"/>
      <c r="JF247" s="3"/>
      <c r="JG247" s="3"/>
      <c r="JH247" s="3"/>
      <c r="JI247" s="3"/>
      <c r="JJ247" s="3"/>
      <c r="JK247" s="3"/>
      <c r="JL247" s="3"/>
      <c r="JM247" s="3"/>
    </row>
    <row r="248" spans="1:273" ht="3" customHeight="1">
      <c r="A248" s="36"/>
      <c r="B248" s="781"/>
      <c r="C248" s="781"/>
      <c r="D248" s="781"/>
      <c r="E248" s="781"/>
      <c r="F248" s="781"/>
      <c r="G248" s="781"/>
      <c r="H248" s="781"/>
      <c r="I248" s="781"/>
      <c r="J248" s="46"/>
      <c r="K248" s="46"/>
      <c r="L248" s="46"/>
      <c r="M248" s="46"/>
      <c r="N248" s="809" t="s">
        <v>88</v>
      </c>
      <c r="O248" s="809"/>
      <c r="P248" s="809"/>
      <c r="Q248" s="809"/>
      <c r="R248" s="809"/>
      <c r="S248" s="809"/>
      <c r="T248" s="809"/>
      <c r="U248" s="809"/>
      <c r="V248" s="809"/>
      <c r="W248" s="809"/>
      <c r="X248" s="809"/>
      <c r="Y248" s="809"/>
      <c r="Z248" s="809"/>
      <c r="AA248" s="809"/>
      <c r="AB248" s="809"/>
      <c r="AC248" s="771">
        <f>②結果判定表!J18</f>
        <v>0</v>
      </c>
      <c r="AD248" s="771"/>
      <c r="AE248" s="771"/>
      <c r="AF248" s="771"/>
      <c r="AG248" s="771"/>
      <c r="AH248" s="771"/>
      <c r="AI248" s="771"/>
      <c r="AJ248" s="771"/>
      <c r="AK248" s="771"/>
      <c r="AL248" s="771"/>
      <c r="AM248" s="771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799" t="s">
        <v>4867</v>
      </c>
      <c r="BT248" s="799"/>
      <c r="BU248" s="799"/>
      <c r="BV248" s="799"/>
      <c r="BW248" s="799"/>
      <c r="BX248" s="799"/>
      <c r="BY248" s="799"/>
      <c r="BZ248" s="799"/>
      <c r="CA248" s="799">
        <f>②結果判定表!J12</f>
        <v>0</v>
      </c>
      <c r="CB248" s="799"/>
      <c r="CC248" s="799"/>
      <c r="CD248" s="799"/>
      <c r="CE248" s="799"/>
      <c r="CF248" s="799"/>
      <c r="CG248" s="799"/>
      <c r="CH248" s="799"/>
      <c r="CI248" s="859" t="s">
        <v>4869</v>
      </c>
      <c r="CJ248" s="859"/>
      <c r="CK248" s="859"/>
      <c r="CL248" s="859"/>
      <c r="CM248" s="859"/>
      <c r="CN248" s="859"/>
      <c r="CO248" s="859"/>
      <c r="CP248" s="540"/>
      <c r="CQ248" s="541"/>
      <c r="CR248" s="541"/>
      <c r="CS248" s="541"/>
      <c r="CT248" s="541"/>
      <c r="CU248" s="36"/>
      <c r="CV248" s="36"/>
      <c r="CW248" s="36"/>
      <c r="CX248" s="36"/>
      <c r="CY248" s="794"/>
      <c r="CZ248" s="794"/>
      <c r="DA248" s="794"/>
      <c r="DB248" s="794"/>
      <c r="DC248" s="794"/>
      <c r="DD248" s="794"/>
      <c r="DE248" s="794"/>
      <c r="DF248" s="794"/>
      <c r="DG248" s="794"/>
      <c r="DH248" s="794"/>
      <c r="DI248" s="794"/>
      <c r="DJ248" s="794"/>
      <c r="DK248" s="789" t="s">
        <v>80</v>
      </c>
      <c r="DL248" s="789"/>
      <c r="DM248" s="789"/>
      <c r="DN248" s="789"/>
      <c r="DO248" s="789"/>
      <c r="DP248" s="789"/>
      <c r="DQ248" s="796" t="str">
        <f>IF(HLOOKUP("性別ID",全情報ビュー,2,FALSE)=1,21%,IF(HLOOKUP("性別ID",全情報ビュー,2,FALSE)=2,26%,""))</f>
        <v/>
      </c>
      <c r="DR248" s="796"/>
      <c r="DS248" s="796"/>
      <c r="DT248" s="796"/>
      <c r="DU248" s="796"/>
      <c r="DV248" s="796"/>
      <c r="DW248" s="796"/>
      <c r="DX248" s="853" t="s">
        <v>81</v>
      </c>
      <c r="DY248" s="853"/>
      <c r="DZ248" s="853"/>
      <c r="EA248" s="853"/>
      <c r="EB248" s="853"/>
      <c r="EC248" s="853"/>
      <c r="ED248" s="853"/>
      <c r="EE248" s="853"/>
      <c r="EF248" s="853"/>
      <c r="EG248" s="105"/>
      <c r="EH248" s="101"/>
      <c r="EI248" s="101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780"/>
      <c r="EV248" s="780"/>
      <c r="EW248" s="780"/>
      <c r="EX248" s="780"/>
      <c r="EY248" s="780"/>
      <c r="EZ248" s="780"/>
      <c r="FA248" s="780"/>
      <c r="FB248" s="780"/>
      <c r="FC248" s="780"/>
      <c r="FD248" s="780"/>
      <c r="FE248" s="780"/>
      <c r="FF248" s="780"/>
      <c r="FG248" s="780"/>
      <c r="FH248" s="780"/>
      <c r="FI248" s="780"/>
      <c r="FJ248" s="780"/>
      <c r="FK248" s="780"/>
      <c r="FL248" s="780"/>
      <c r="FM248" s="780"/>
      <c r="FN248" s="780"/>
      <c r="FO248" s="780"/>
      <c r="FP248" s="780"/>
      <c r="FQ248" s="780"/>
      <c r="FR248" s="780"/>
      <c r="FS248" s="780"/>
      <c r="FT248" s="780"/>
      <c r="FU248" s="780"/>
      <c r="FV248" s="780"/>
      <c r="FW248" s="780"/>
      <c r="FX248" s="780"/>
      <c r="FY248" s="780"/>
      <c r="FZ248" s="780"/>
      <c r="GA248" s="780"/>
      <c r="GB248" s="780"/>
      <c r="GC248" s="780"/>
      <c r="GD248" s="780"/>
      <c r="GE248" s="780"/>
      <c r="GF248" s="780"/>
      <c r="GG248" s="780"/>
      <c r="GH248" s="780"/>
      <c r="GI248" s="61"/>
      <c r="GJ248" s="61"/>
      <c r="GK248" s="61"/>
      <c r="GL248" s="61"/>
      <c r="GM248" s="36"/>
      <c r="GN248" s="781"/>
      <c r="GO248" s="781"/>
      <c r="GP248" s="781"/>
      <c r="GQ248" s="781"/>
      <c r="GR248" s="781"/>
      <c r="GS248" s="781"/>
      <c r="GT248" s="781"/>
      <c r="GU248" s="781"/>
      <c r="GV248" s="36"/>
      <c r="II248" s="13"/>
      <c r="IJ248" s="13"/>
      <c r="IK248" s="13"/>
      <c r="IL248" s="13"/>
      <c r="IM248" s="13"/>
      <c r="IN248" s="13"/>
      <c r="IO248" s="13"/>
      <c r="JD248" s="3"/>
      <c r="JE248" s="3"/>
      <c r="JF248" s="3"/>
      <c r="JG248" s="3"/>
      <c r="JH248" s="3"/>
      <c r="JI248" s="3"/>
      <c r="JJ248" s="3"/>
      <c r="JK248" s="3"/>
      <c r="JL248" s="3"/>
      <c r="JM248" s="3"/>
    </row>
    <row r="249" spans="1:273" ht="3" customHeight="1">
      <c r="A249" s="36"/>
      <c r="B249" s="781"/>
      <c r="C249" s="781"/>
      <c r="D249" s="781"/>
      <c r="E249" s="781"/>
      <c r="F249" s="781"/>
      <c r="G249" s="781"/>
      <c r="H249" s="781"/>
      <c r="I249" s="781"/>
      <c r="J249" s="46"/>
      <c r="K249" s="46"/>
      <c r="L249" s="46"/>
      <c r="M249" s="46"/>
      <c r="N249" s="809"/>
      <c r="O249" s="809"/>
      <c r="P249" s="809"/>
      <c r="Q249" s="809"/>
      <c r="R249" s="809"/>
      <c r="S249" s="809"/>
      <c r="T249" s="809"/>
      <c r="U249" s="809"/>
      <c r="V249" s="809"/>
      <c r="W249" s="809"/>
      <c r="X249" s="809"/>
      <c r="Y249" s="809"/>
      <c r="Z249" s="809"/>
      <c r="AA249" s="809"/>
      <c r="AB249" s="809"/>
      <c r="AC249" s="771"/>
      <c r="AD249" s="771"/>
      <c r="AE249" s="771"/>
      <c r="AF249" s="771"/>
      <c r="AG249" s="771"/>
      <c r="AH249" s="771"/>
      <c r="AI249" s="771"/>
      <c r="AJ249" s="771"/>
      <c r="AK249" s="771"/>
      <c r="AL249" s="771"/>
      <c r="AM249" s="771"/>
      <c r="AN249" s="813" t="s">
        <v>1565</v>
      </c>
      <c r="AO249" s="813"/>
      <c r="AP249" s="813"/>
      <c r="AQ249" s="813"/>
      <c r="AR249" s="813"/>
      <c r="AS249" s="813"/>
      <c r="AT249" s="813"/>
      <c r="AU249" s="813"/>
      <c r="AV249" s="813"/>
      <c r="AW249" s="813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799"/>
      <c r="BT249" s="799"/>
      <c r="BU249" s="799"/>
      <c r="BV249" s="799"/>
      <c r="BW249" s="799"/>
      <c r="BX249" s="799"/>
      <c r="BY249" s="799"/>
      <c r="BZ249" s="799"/>
      <c r="CA249" s="799"/>
      <c r="CB249" s="799"/>
      <c r="CC249" s="799"/>
      <c r="CD249" s="799"/>
      <c r="CE249" s="799"/>
      <c r="CF249" s="799"/>
      <c r="CG249" s="799"/>
      <c r="CH249" s="799"/>
      <c r="CI249" s="859"/>
      <c r="CJ249" s="859"/>
      <c r="CK249" s="859"/>
      <c r="CL249" s="859"/>
      <c r="CM249" s="859"/>
      <c r="CN249" s="859"/>
      <c r="CO249" s="859"/>
      <c r="CP249" s="540"/>
      <c r="CQ249" s="541"/>
      <c r="CR249" s="541"/>
      <c r="CS249" s="541"/>
      <c r="CT249" s="541"/>
      <c r="CU249" s="36"/>
      <c r="CV249" s="36"/>
      <c r="CW249" s="36"/>
      <c r="CX249" s="36"/>
      <c r="CY249" s="794"/>
      <c r="CZ249" s="794"/>
      <c r="DA249" s="794"/>
      <c r="DB249" s="794"/>
      <c r="DC249" s="794"/>
      <c r="DD249" s="794"/>
      <c r="DE249" s="794"/>
      <c r="DF249" s="794"/>
      <c r="DG249" s="794"/>
      <c r="DH249" s="794"/>
      <c r="DI249" s="794"/>
      <c r="DJ249" s="794"/>
      <c r="DK249" s="789"/>
      <c r="DL249" s="789"/>
      <c r="DM249" s="789"/>
      <c r="DN249" s="789"/>
      <c r="DO249" s="789"/>
      <c r="DP249" s="789"/>
      <c r="DQ249" s="796"/>
      <c r="DR249" s="796"/>
      <c r="DS249" s="796"/>
      <c r="DT249" s="796"/>
      <c r="DU249" s="796"/>
      <c r="DV249" s="796"/>
      <c r="DW249" s="796"/>
      <c r="DX249" s="853"/>
      <c r="DY249" s="853"/>
      <c r="DZ249" s="853"/>
      <c r="EA249" s="853"/>
      <c r="EB249" s="853"/>
      <c r="EC249" s="853"/>
      <c r="ED249" s="853"/>
      <c r="EE249" s="853"/>
      <c r="EF249" s="853"/>
      <c r="EG249" s="105"/>
      <c r="EH249" s="101"/>
      <c r="EI249" s="101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780"/>
      <c r="EV249" s="780"/>
      <c r="EW249" s="780"/>
      <c r="EX249" s="780"/>
      <c r="EY249" s="780"/>
      <c r="EZ249" s="780"/>
      <c r="FA249" s="780"/>
      <c r="FB249" s="780"/>
      <c r="FC249" s="780"/>
      <c r="FD249" s="780"/>
      <c r="FE249" s="780"/>
      <c r="FF249" s="780"/>
      <c r="FG249" s="780"/>
      <c r="FH249" s="780"/>
      <c r="FI249" s="780"/>
      <c r="FJ249" s="780"/>
      <c r="FK249" s="780"/>
      <c r="FL249" s="780"/>
      <c r="FM249" s="780"/>
      <c r="FN249" s="780"/>
      <c r="FO249" s="780"/>
      <c r="FP249" s="780"/>
      <c r="FQ249" s="780"/>
      <c r="FR249" s="780"/>
      <c r="FS249" s="780"/>
      <c r="FT249" s="780"/>
      <c r="FU249" s="780"/>
      <c r="FV249" s="780"/>
      <c r="FW249" s="780"/>
      <c r="FX249" s="780"/>
      <c r="FY249" s="780"/>
      <c r="FZ249" s="780"/>
      <c r="GA249" s="780"/>
      <c r="GB249" s="780"/>
      <c r="GC249" s="780"/>
      <c r="GD249" s="780"/>
      <c r="GE249" s="780"/>
      <c r="GF249" s="780"/>
      <c r="GG249" s="780"/>
      <c r="GH249" s="780"/>
      <c r="GI249" s="61"/>
      <c r="GJ249" s="61"/>
      <c r="GK249" s="61"/>
      <c r="GL249" s="61"/>
      <c r="GM249" s="36"/>
      <c r="GN249" s="781"/>
      <c r="GO249" s="781"/>
      <c r="GP249" s="781"/>
      <c r="GQ249" s="781"/>
      <c r="GR249" s="781"/>
      <c r="GS249" s="781"/>
      <c r="GT249" s="781"/>
      <c r="GU249" s="781"/>
      <c r="GV249" s="36"/>
      <c r="II249" s="13"/>
      <c r="IJ249" s="13"/>
      <c r="IK249" s="13"/>
      <c r="IL249" s="13"/>
      <c r="IM249" s="13"/>
      <c r="IN249" s="13"/>
      <c r="IO249" s="13"/>
      <c r="JD249" s="3"/>
      <c r="JE249" s="3"/>
      <c r="JF249" s="3"/>
      <c r="JG249" s="3"/>
      <c r="JH249" s="3"/>
      <c r="JI249" s="3"/>
      <c r="JJ249" s="3"/>
      <c r="JK249" s="3"/>
      <c r="JL249" s="3"/>
      <c r="JM249" s="3"/>
    </row>
    <row r="250" spans="1:273" ht="3" customHeight="1">
      <c r="A250" s="36"/>
      <c r="B250" s="781"/>
      <c r="C250" s="781"/>
      <c r="D250" s="781"/>
      <c r="E250" s="781"/>
      <c r="F250" s="781"/>
      <c r="G250" s="781"/>
      <c r="H250" s="781"/>
      <c r="I250" s="781"/>
      <c r="J250" s="46"/>
      <c r="K250" s="46"/>
      <c r="L250" s="46"/>
      <c r="M250" s="46"/>
      <c r="N250" s="809"/>
      <c r="O250" s="809"/>
      <c r="P250" s="809"/>
      <c r="Q250" s="809"/>
      <c r="R250" s="809"/>
      <c r="S250" s="809"/>
      <c r="T250" s="809"/>
      <c r="U250" s="809"/>
      <c r="V250" s="809"/>
      <c r="W250" s="809"/>
      <c r="X250" s="809"/>
      <c r="Y250" s="809"/>
      <c r="Z250" s="809"/>
      <c r="AA250" s="809"/>
      <c r="AB250" s="809"/>
      <c r="AC250" s="771"/>
      <c r="AD250" s="771"/>
      <c r="AE250" s="771"/>
      <c r="AF250" s="771"/>
      <c r="AG250" s="771"/>
      <c r="AH250" s="771"/>
      <c r="AI250" s="771"/>
      <c r="AJ250" s="771"/>
      <c r="AK250" s="771"/>
      <c r="AL250" s="771"/>
      <c r="AM250" s="771"/>
      <c r="AN250" s="813"/>
      <c r="AO250" s="813"/>
      <c r="AP250" s="813"/>
      <c r="AQ250" s="813"/>
      <c r="AR250" s="813"/>
      <c r="AS250" s="813"/>
      <c r="AT250" s="813"/>
      <c r="AU250" s="813"/>
      <c r="AV250" s="813"/>
      <c r="AW250" s="813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799"/>
      <c r="BT250" s="799"/>
      <c r="BU250" s="799"/>
      <c r="BV250" s="799"/>
      <c r="BW250" s="799"/>
      <c r="BX250" s="799"/>
      <c r="BY250" s="799"/>
      <c r="BZ250" s="799"/>
      <c r="CA250" s="799"/>
      <c r="CB250" s="799"/>
      <c r="CC250" s="799"/>
      <c r="CD250" s="799"/>
      <c r="CE250" s="799"/>
      <c r="CF250" s="799"/>
      <c r="CG250" s="799"/>
      <c r="CH250" s="799"/>
      <c r="CI250" s="859"/>
      <c r="CJ250" s="859"/>
      <c r="CK250" s="859"/>
      <c r="CL250" s="859"/>
      <c r="CM250" s="859"/>
      <c r="CN250" s="859"/>
      <c r="CO250" s="859"/>
      <c r="CP250" s="540"/>
      <c r="CQ250" s="64"/>
      <c r="CR250" s="64"/>
      <c r="CS250" s="64"/>
      <c r="CT250" s="64"/>
      <c r="CU250" s="64"/>
      <c r="CV250" s="64"/>
      <c r="CW250" s="64"/>
      <c r="CX250" s="64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  <c r="DK250" s="789"/>
      <c r="DL250" s="789"/>
      <c r="DM250" s="789"/>
      <c r="DN250" s="789"/>
      <c r="DO250" s="789"/>
      <c r="DP250" s="789"/>
      <c r="DQ250" s="796"/>
      <c r="DR250" s="796"/>
      <c r="DS250" s="796"/>
      <c r="DT250" s="796"/>
      <c r="DU250" s="796"/>
      <c r="DV250" s="796"/>
      <c r="DW250" s="796"/>
      <c r="DX250" s="853"/>
      <c r="DY250" s="853"/>
      <c r="DZ250" s="853"/>
      <c r="EA250" s="853"/>
      <c r="EB250" s="853"/>
      <c r="EC250" s="853"/>
      <c r="ED250" s="853"/>
      <c r="EE250" s="853"/>
      <c r="EF250" s="853"/>
      <c r="EG250" s="105"/>
      <c r="EH250" s="101"/>
      <c r="EI250" s="101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780"/>
      <c r="EV250" s="780"/>
      <c r="EW250" s="780"/>
      <c r="EX250" s="780"/>
      <c r="EY250" s="780"/>
      <c r="EZ250" s="780"/>
      <c r="FA250" s="780"/>
      <c r="FB250" s="780"/>
      <c r="FC250" s="780"/>
      <c r="FD250" s="780"/>
      <c r="FE250" s="780"/>
      <c r="FF250" s="780"/>
      <c r="FG250" s="780"/>
      <c r="FH250" s="780"/>
      <c r="FI250" s="780"/>
      <c r="FJ250" s="780"/>
      <c r="FK250" s="780"/>
      <c r="FL250" s="780"/>
      <c r="FM250" s="780"/>
      <c r="FN250" s="780"/>
      <c r="FO250" s="780"/>
      <c r="FP250" s="780"/>
      <c r="FQ250" s="780"/>
      <c r="FR250" s="780"/>
      <c r="FS250" s="780"/>
      <c r="FT250" s="780"/>
      <c r="FU250" s="780"/>
      <c r="FV250" s="780"/>
      <c r="FW250" s="780"/>
      <c r="FX250" s="780"/>
      <c r="FY250" s="780"/>
      <c r="FZ250" s="780"/>
      <c r="GA250" s="780"/>
      <c r="GB250" s="780"/>
      <c r="GC250" s="780"/>
      <c r="GD250" s="780"/>
      <c r="GE250" s="780"/>
      <c r="GF250" s="780"/>
      <c r="GG250" s="780"/>
      <c r="GH250" s="780"/>
      <c r="GI250" s="61"/>
      <c r="GJ250" s="61"/>
      <c r="GK250" s="61"/>
      <c r="GL250" s="61"/>
      <c r="GM250" s="36"/>
      <c r="GN250" s="781"/>
      <c r="GO250" s="781"/>
      <c r="GP250" s="781"/>
      <c r="GQ250" s="781"/>
      <c r="GR250" s="781"/>
      <c r="GS250" s="781"/>
      <c r="GT250" s="781"/>
      <c r="GU250" s="781"/>
      <c r="GV250" s="36"/>
      <c r="II250" s="13"/>
      <c r="IJ250" s="13"/>
      <c r="IK250" s="13"/>
      <c r="IL250" s="13"/>
      <c r="IM250" s="13"/>
      <c r="IN250" s="13"/>
      <c r="IO250" s="13"/>
      <c r="JD250" s="3"/>
      <c r="JE250" s="3"/>
      <c r="JF250" s="3"/>
      <c r="JG250" s="3"/>
      <c r="JH250" s="3"/>
      <c r="JI250" s="3"/>
      <c r="JJ250" s="3"/>
      <c r="JK250" s="3"/>
      <c r="JL250" s="3"/>
      <c r="JM250" s="3"/>
    </row>
    <row r="251" spans="1:273" ht="3" customHeight="1">
      <c r="A251" s="36"/>
      <c r="B251" s="781"/>
      <c r="C251" s="781"/>
      <c r="D251" s="781"/>
      <c r="E251" s="781"/>
      <c r="F251" s="781"/>
      <c r="G251" s="781"/>
      <c r="H251" s="781"/>
      <c r="I251" s="781"/>
      <c r="J251" s="46"/>
      <c r="K251" s="46"/>
      <c r="L251" s="46"/>
      <c r="M251" s="46"/>
      <c r="N251" s="809"/>
      <c r="O251" s="809"/>
      <c r="P251" s="809"/>
      <c r="Q251" s="809"/>
      <c r="R251" s="809"/>
      <c r="S251" s="809"/>
      <c r="T251" s="809"/>
      <c r="U251" s="809"/>
      <c r="V251" s="809"/>
      <c r="W251" s="809"/>
      <c r="X251" s="809"/>
      <c r="Y251" s="809"/>
      <c r="Z251" s="809"/>
      <c r="AA251" s="809"/>
      <c r="AB251" s="809"/>
      <c r="AC251" s="771"/>
      <c r="AD251" s="771"/>
      <c r="AE251" s="771"/>
      <c r="AF251" s="771"/>
      <c r="AG251" s="771"/>
      <c r="AH251" s="771"/>
      <c r="AI251" s="771"/>
      <c r="AJ251" s="771"/>
      <c r="AK251" s="771"/>
      <c r="AL251" s="771"/>
      <c r="AM251" s="771"/>
      <c r="AN251" s="813"/>
      <c r="AO251" s="813"/>
      <c r="AP251" s="813"/>
      <c r="AQ251" s="813"/>
      <c r="AR251" s="813"/>
      <c r="AS251" s="813"/>
      <c r="AT251" s="813"/>
      <c r="AU251" s="813"/>
      <c r="AV251" s="813"/>
      <c r="AW251" s="813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799"/>
      <c r="BT251" s="799"/>
      <c r="BU251" s="799"/>
      <c r="BV251" s="799"/>
      <c r="BW251" s="799"/>
      <c r="BX251" s="799"/>
      <c r="BY251" s="799"/>
      <c r="BZ251" s="799"/>
      <c r="CA251" s="799"/>
      <c r="CB251" s="799"/>
      <c r="CC251" s="799"/>
      <c r="CD251" s="799"/>
      <c r="CE251" s="799"/>
      <c r="CF251" s="799"/>
      <c r="CG251" s="799"/>
      <c r="CH251" s="799"/>
      <c r="CI251" s="859"/>
      <c r="CJ251" s="859"/>
      <c r="CK251" s="859"/>
      <c r="CL251" s="859"/>
      <c r="CM251" s="859"/>
      <c r="CN251" s="859"/>
      <c r="CO251" s="859"/>
      <c r="CP251" s="540"/>
      <c r="CQ251" s="107"/>
      <c r="CR251" s="107"/>
      <c r="CS251" s="107"/>
      <c r="CT251" s="107"/>
      <c r="CU251" s="107"/>
      <c r="CV251" s="107"/>
      <c r="CW251" s="107"/>
      <c r="CX251" s="107"/>
      <c r="CY251" s="795"/>
      <c r="CZ251" s="795"/>
      <c r="DA251" s="795"/>
      <c r="DB251" s="795"/>
      <c r="DC251" s="795"/>
      <c r="DD251" s="795"/>
      <c r="DE251" s="795"/>
      <c r="DF251" s="795"/>
      <c r="DG251" s="795"/>
      <c r="DH251" s="795"/>
      <c r="DI251" s="795"/>
      <c r="DJ251" s="795"/>
      <c r="DK251" s="789" t="s">
        <v>82</v>
      </c>
      <c r="DL251" s="789"/>
      <c r="DM251" s="789"/>
      <c r="DN251" s="789"/>
      <c r="DO251" s="789"/>
      <c r="DP251" s="789"/>
      <c r="DQ251" s="796" t="str">
        <f>IF(HLOOKUP("性別ID",全情報ビュー,2,FALSE)=1,15%,IF(HLOOKUP("性別ID",全情報ビュー,2,FALSE)=2,20%,""))</f>
        <v/>
      </c>
      <c r="DR251" s="796"/>
      <c r="DS251" s="796"/>
      <c r="DT251" s="796"/>
      <c r="DU251" s="796"/>
      <c r="DV251" s="796"/>
      <c r="DW251" s="796"/>
      <c r="DX251" s="857" t="s">
        <v>110</v>
      </c>
      <c r="DY251" s="857"/>
      <c r="DZ251" s="857"/>
      <c r="EA251" s="796" t="str">
        <f>IF(HLOOKUP("性別ID",全情報ビュー,2,FALSE)=1,20.9%,IF(HLOOKUP("性別ID",全情報ビュー,2,FALSE)=2,25.9%,""))</f>
        <v/>
      </c>
      <c r="EB251" s="796"/>
      <c r="EC251" s="796"/>
      <c r="ED251" s="796"/>
      <c r="EE251" s="796"/>
      <c r="EF251" s="796"/>
      <c r="EG251" s="796"/>
      <c r="EH251" s="108"/>
      <c r="EI251" s="108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6"/>
      <c r="GC251" s="36"/>
      <c r="GD251" s="36"/>
      <c r="GE251" s="36"/>
      <c r="GF251" s="36"/>
      <c r="GG251" s="36"/>
      <c r="GH251" s="36"/>
      <c r="GI251" s="36"/>
      <c r="GJ251" s="36"/>
      <c r="GK251" s="36"/>
      <c r="GL251" s="36"/>
      <c r="GM251" s="36"/>
      <c r="GN251" s="781"/>
      <c r="GO251" s="781"/>
      <c r="GP251" s="781"/>
      <c r="GQ251" s="781"/>
      <c r="GR251" s="781"/>
      <c r="GS251" s="781"/>
      <c r="GT251" s="781"/>
      <c r="GU251" s="781"/>
      <c r="GV251" s="36"/>
      <c r="HY251" s="14"/>
      <c r="HZ251" s="14"/>
      <c r="IA251" s="14"/>
      <c r="IC251" s="14"/>
      <c r="JD251" s="3"/>
      <c r="JE251" s="3"/>
      <c r="JF251" s="3"/>
      <c r="JG251" s="3"/>
      <c r="JH251" s="3"/>
      <c r="JI251" s="3"/>
      <c r="JJ251" s="3"/>
      <c r="JK251" s="3"/>
      <c r="JL251" s="3"/>
      <c r="JM251" s="3"/>
    </row>
    <row r="252" spans="1:273" ht="3" customHeight="1">
      <c r="A252" s="36"/>
      <c r="B252" s="781"/>
      <c r="C252" s="781"/>
      <c r="D252" s="781"/>
      <c r="E252" s="781"/>
      <c r="F252" s="781"/>
      <c r="G252" s="781"/>
      <c r="H252" s="781"/>
      <c r="I252" s="781"/>
      <c r="J252" s="46"/>
      <c r="K252" s="46"/>
      <c r="L252" s="46"/>
      <c r="M252" s="46"/>
      <c r="N252" s="809"/>
      <c r="O252" s="809"/>
      <c r="P252" s="809"/>
      <c r="Q252" s="809"/>
      <c r="R252" s="809"/>
      <c r="S252" s="809"/>
      <c r="T252" s="809"/>
      <c r="U252" s="809"/>
      <c r="V252" s="809"/>
      <c r="W252" s="809"/>
      <c r="X252" s="809"/>
      <c r="Y252" s="809"/>
      <c r="Z252" s="809"/>
      <c r="AA252" s="809"/>
      <c r="AB252" s="809"/>
      <c r="AC252" s="771"/>
      <c r="AD252" s="771"/>
      <c r="AE252" s="771"/>
      <c r="AF252" s="771"/>
      <c r="AG252" s="771"/>
      <c r="AH252" s="771"/>
      <c r="AI252" s="771"/>
      <c r="AJ252" s="771"/>
      <c r="AK252" s="771"/>
      <c r="AL252" s="771"/>
      <c r="AM252" s="771"/>
      <c r="AN252" s="813"/>
      <c r="AO252" s="813"/>
      <c r="AP252" s="813"/>
      <c r="AQ252" s="813"/>
      <c r="AR252" s="813"/>
      <c r="AS252" s="813"/>
      <c r="AT252" s="813"/>
      <c r="AU252" s="813"/>
      <c r="AV252" s="813"/>
      <c r="AW252" s="813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799" t="s">
        <v>4868</v>
      </c>
      <c r="BT252" s="799"/>
      <c r="BU252" s="799"/>
      <c r="BV252" s="799"/>
      <c r="BW252" s="799"/>
      <c r="BX252" s="799"/>
      <c r="BY252" s="799"/>
      <c r="BZ252" s="799"/>
      <c r="CA252" s="799">
        <f>②結果判定表!J13</f>
        <v>0</v>
      </c>
      <c r="CB252" s="799"/>
      <c r="CC252" s="799"/>
      <c r="CD252" s="799"/>
      <c r="CE252" s="799"/>
      <c r="CF252" s="799"/>
      <c r="CG252" s="799"/>
      <c r="CH252" s="799"/>
      <c r="CI252" s="860" t="s">
        <v>4870</v>
      </c>
      <c r="CJ252" s="860"/>
      <c r="CK252" s="860"/>
      <c r="CL252" s="860"/>
      <c r="CM252" s="860"/>
      <c r="CN252" s="860"/>
      <c r="CO252" s="860"/>
      <c r="CP252" s="858" t="s">
        <v>89</v>
      </c>
      <c r="CQ252" s="858"/>
      <c r="CR252" s="858"/>
      <c r="CS252" s="858"/>
      <c r="CT252" s="858"/>
      <c r="CU252" s="858"/>
      <c r="CV252" s="858"/>
      <c r="CW252" s="858"/>
      <c r="CX252" s="858"/>
      <c r="CY252" s="795"/>
      <c r="CZ252" s="795"/>
      <c r="DA252" s="795"/>
      <c r="DB252" s="795"/>
      <c r="DC252" s="795"/>
      <c r="DD252" s="795"/>
      <c r="DE252" s="795"/>
      <c r="DF252" s="795"/>
      <c r="DG252" s="795"/>
      <c r="DH252" s="795"/>
      <c r="DI252" s="795"/>
      <c r="DJ252" s="795"/>
      <c r="DK252" s="789"/>
      <c r="DL252" s="789"/>
      <c r="DM252" s="789"/>
      <c r="DN252" s="789"/>
      <c r="DO252" s="789"/>
      <c r="DP252" s="789"/>
      <c r="DQ252" s="796"/>
      <c r="DR252" s="796"/>
      <c r="DS252" s="796"/>
      <c r="DT252" s="796"/>
      <c r="DU252" s="796"/>
      <c r="DV252" s="796"/>
      <c r="DW252" s="796"/>
      <c r="DX252" s="857"/>
      <c r="DY252" s="857"/>
      <c r="DZ252" s="857"/>
      <c r="EA252" s="796"/>
      <c r="EB252" s="796"/>
      <c r="EC252" s="796"/>
      <c r="ED252" s="796"/>
      <c r="EE252" s="796"/>
      <c r="EF252" s="796"/>
      <c r="EG252" s="796"/>
      <c r="EH252" s="108"/>
      <c r="EI252" s="108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  <c r="FY252" s="36"/>
      <c r="FZ252" s="36"/>
      <c r="GA252" s="36"/>
      <c r="GB252" s="36"/>
      <c r="GC252" s="36"/>
      <c r="GD252" s="36"/>
      <c r="GE252" s="36"/>
      <c r="GF252" s="36"/>
      <c r="GG252" s="36"/>
      <c r="GH252" s="36"/>
      <c r="GI252" s="36"/>
      <c r="GJ252" s="36"/>
      <c r="GK252" s="36"/>
      <c r="GL252" s="36"/>
      <c r="GM252" s="36"/>
      <c r="GN252" s="781"/>
      <c r="GO252" s="781"/>
      <c r="GP252" s="781"/>
      <c r="GQ252" s="781"/>
      <c r="GR252" s="781"/>
      <c r="GS252" s="781"/>
      <c r="GT252" s="781"/>
      <c r="GU252" s="781"/>
      <c r="GV252" s="36"/>
      <c r="HY252" s="14"/>
      <c r="HZ252" s="14"/>
      <c r="IA252" s="14"/>
      <c r="IC252" s="14"/>
      <c r="JD252" s="3"/>
      <c r="JE252" s="3"/>
      <c r="JF252" s="3"/>
      <c r="JG252" s="3"/>
      <c r="JH252" s="3"/>
      <c r="JI252" s="3"/>
      <c r="JJ252" s="3"/>
      <c r="JK252" s="3"/>
      <c r="JL252" s="3"/>
      <c r="JM252" s="3"/>
    </row>
    <row r="253" spans="1:273" ht="3" customHeight="1">
      <c r="A253" s="36"/>
      <c r="B253" s="781"/>
      <c r="C253" s="781"/>
      <c r="D253" s="781"/>
      <c r="E253" s="781"/>
      <c r="F253" s="781"/>
      <c r="G253" s="781"/>
      <c r="H253" s="781"/>
      <c r="I253" s="781"/>
      <c r="J253" s="46"/>
      <c r="K253" s="46"/>
      <c r="L253" s="46"/>
      <c r="M253" s="46"/>
      <c r="N253" s="830" t="s">
        <v>116</v>
      </c>
      <c r="O253" s="830"/>
      <c r="P253" s="830"/>
      <c r="Q253" s="830"/>
      <c r="R253" s="830"/>
      <c r="S253" s="830"/>
      <c r="T253" s="830"/>
      <c r="U253" s="830"/>
      <c r="V253" s="830"/>
      <c r="W253" s="830"/>
      <c r="X253" s="830"/>
      <c r="Y253" s="830"/>
      <c r="Z253" s="830"/>
      <c r="AA253" s="830"/>
      <c r="AB253" s="830"/>
      <c r="AC253" s="771">
        <f>②結果判定表!J19</f>
        <v>0</v>
      </c>
      <c r="AD253" s="771"/>
      <c r="AE253" s="771"/>
      <c r="AF253" s="771"/>
      <c r="AG253" s="771"/>
      <c r="AH253" s="771"/>
      <c r="AI253" s="771"/>
      <c r="AJ253" s="771"/>
      <c r="AK253" s="771"/>
      <c r="AL253" s="771"/>
      <c r="AM253" s="771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799"/>
      <c r="BT253" s="799"/>
      <c r="BU253" s="799"/>
      <c r="BV253" s="799"/>
      <c r="BW253" s="799"/>
      <c r="BX253" s="799"/>
      <c r="BY253" s="799"/>
      <c r="BZ253" s="799"/>
      <c r="CA253" s="799"/>
      <c r="CB253" s="799"/>
      <c r="CC253" s="799"/>
      <c r="CD253" s="799"/>
      <c r="CE253" s="799"/>
      <c r="CF253" s="799"/>
      <c r="CG253" s="799"/>
      <c r="CH253" s="799"/>
      <c r="CI253" s="860"/>
      <c r="CJ253" s="860"/>
      <c r="CK253" s="860"/>
      <c r="CL253" s="860"/>
      <c r="CM253" s="860"/>
      <c r="CN253" s="860"/>
      <c r="CO253" s="860"/>
      <c r="CP253" s="858"/>
      <c r="CQ253" s="858"/>
      <c r="CR253" s="858"/>
      <c r="CS253" s="858"/>
      <c r="CT253" s="858"/>
      <c r="CU253" s="858"/>
      <c r="CV253" s="858"/>
      <c r="CW253" s="858"/>
      <c r="CX253" s="858"/>
      <c r="CY253" s="795"/>
      <c r="CZ253" s="795"/>
      <c r="DA253" s="795"/>
      <c r="DB253" s="795"/>
      <c r="DC253" s="795"/>
      <c r="DD253" s="795"/>
      <c r="DE253" s="795"/>
      <c r="DF253" s="795"/>
      <c r="DG253" s="795"/>
      <c r="DH253" s="795"/>
      <c r="DI253" s="795"/>
      <c r="DJ253" s="795"/>
      <c r="DK253" s="789"/>
      <c r="DL253" s="789"/>
      <c r="DM253" s="789"/>
      <c r="DN253" s="789"/>
      <c r="DO253" s="789"/>
      <c r="DP253" s="789"/>
      <c r="DQ253" s="796"/>
      <c r="DR253" s="796"/>
      <c r="DS253" s="796"/>
      <c r="DT253" s="796"/>
      <c r="DU253" s="796"/>
      <c r="DV253" s="796"/>
      <c r="DW253" s="796"/>
      <c r="DX253" s="857"/>
      <c r="DY253" s="857"/>
      <c r="DZ253" s="857"/>
      <c r="EA253" s="796"/>
      <c r="EB253" s="796"/>
      <c r="EC253" s="796"/>
      <c r="ED253" s="796"/>
      <c r="EE253" s="796"/>
      <c r="EF253" s="796"/>
      <c r="EG253" s="796"/>
      <c r="EH253" s="108"/>
      <c r="EI253" s="108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  <c r="FY253" s="36"/>
      <c r="FZ253" s="36"/>
      <c r="GA253" s="36"/>
      <c r="GB253" s="36"/>
      <c r="GC253" s="36"/>
      <c r="GD253" s="36"/>
      <c r="GE253" s="36"/>
      <c r="GF253" s="36"/>
      <c r="GG253" s="36"/>
      <c r="GH253" s="36"/>
      <c r="GI253" s="36"/>
      <c r="GJ253" s="36"/>
      <c r="GK253" s="36"/>
      <c r="GL253" s="36"/>
      <c r="GM253" s="36"/>
      <c r="GN253" s="781"/>
      <c r="GO253" s="781"/>
      <c r="GP253" s="781"/>
      <c r="GQ253" s="781"/>
      <c r="GR253" s="781"/>
      <c r="GS253" s="781"/>
      <c r="GT253" s="781"/>
      <c r="GU253" s="781"/>
      <c r="GV253" s="36"/>
      <c r="HY253" s="14"/>
      <c r="HZ253" s="14"/>
      <c r="IA253" s="14"/>
      <c r="IB253" s="15"/>
      <c r="IC253" s="15"/>
      <c r="ID253" s="15"/>
      <c r="IE253" s="15"/>
      <c r="IF253" s="15"/>
      <c r="IG253" s="15"/>
      <c r="IH253" s="14"/>
      <c r="II253" s="14"/>
      <c r="IJ253" s="14"/>
      <c r="IK253" s="14"/>
      <c r="IL253" s="14"/>
      <c r="IM253" s="14"/>
      <c r="JD253" s="3"/>
      <c r="JE253" s="3"/>
      <c r="JF253" s="3"/>
      <c r="JG253" s="3"/>
      <c r="JH253" s="3"/>
      <c r="JI253" s="3"/>
      <c r="JJ253" s="3"/>
      <c r="JK253" s="3"/>
      <c r="JL253" s="3"/>
      <c r="JM253" s="3"/>
    </row>
    <row r="254" spans="1:273" ht="3" customHeight="1">
      <c r="A254" s="36"/>
      <c r="B254" s="781"/>
      <c r="C254" s="781"/>
      <c r="D254" s="781"/>
      <c r="E254" s="781"/>
      <c r="F254" s="781"/>
      <c r="G254" s="781"/>
      <c r="H254" s="781"/>
      <c r="I254" s="781"/>
      <c r="J254" s="46"/>
      <c r="K254" s="46"/>
      <c r="L254" s="46"/>
      <c r="M254" s="46"/>
      <c r="N254" s="830"/>
      <c r="O254" s="830"/>
      <c r="P254" s="830"/>
      <c r="Q254" s="830"/>
      <c r="R254" s="830"/>
      <c r="S254" s="830"/>
      <c r="T254" s="830"/>
      <c r="U254" s="830"/>
      <c r="V254" s="830"/>
      <c r="W254" s="830"/>
      <c r="X254" s="830"/>
      <c r="Y254" s="830"/>
      <c r="Z254" s="830"/>
      <c r="AA254" s="830"/>
      <c r="AB254" s="830"/>
      <c r="AC254" s="771"/>
      <c r="AD254" s="771"/>
      <c r="AE254" s="771"/>
      <c r="AF254" s="771"/>
      <c r="AG254" s="771"/>
      <c r="AH254" s="771"/>
      <c r="AI254" s="771"/>
      <c r="AJ254" s="771"/>
      <c r="AK254" s="771"/>
      <c r="AL254" s="771"/>
      <c r="AM254" s="771"/>
      <c r="AN254" s="813" t="s">
        <v>1566</v>
      </c>
      <c r="AO254" s="813"/>
      <c r="AP254" s="813"/>
      <c r="AQ254" s="813"/>
      <c r="AR254" s="813"/>
      <c r="AS254" s="813"/>
      <c r="AT254" s="813"/>
      <c r="AU254" s="813"/>
      <c r="AV254" s="813"/>
      <c r="AW254" s="813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799"/>
      <c r="BT254" s="799"/>
      <c r="BU254" s="799"/>
      <c r="BV254" s="799"/>
      <c r="BW254" s="799"/>
      <c r="BX254" s="799"/>
      <c r="BY254" s="799"/>
      <c r="BZ254" s="799"/>
      <c r="CA254" s="799"/>
      <c r="CB254" s="799"/>
      <c r="CC254" s="799"/>
      <c r="CD254" s="799"/>
      <c r="CE254" s="799"/>
      <c r="CF254" s="799"/>
      <c r="CG254" s="799"/>
      <c r="CH254" s="799"/>
      <c r="CI254" s="860"/>
      <c r="CJ254" s="860"/>
      <c r="CK254" s="860"/>
      <c r="CL254" s="860"/>
      <c r="CM254" s="860"/>
      <c r="CN254" s="860"/>
      <c r="CO254" s="860"/>
      <c r="CP254" s="858"/>
      <c r="CQ254" s="858"/>
      <c r="CR254" s="858"/>
      <c r="CS254" s="858"/>
      <c r="CT254" s="858"/>
      <c r="CU254" s="858"/>
      <c r="CV254" s="858"/>
      <c r="CW254" s="858"/>
      <c r="CX254" s="858"/>
      <c r="CY254" s="795"/>
      <c r="CZ254" s="795"/>
      <c r="DA254" s="795"/>
      <c r="DB254" s="795"/>
      <c r="DC254" s="795"/>
      <c r="DD254" s="795"/>
      <c r="DE254" s="795"/>
      <c r="DF254" s="795"/>
      <c r="DG254" s="795"/>
      <c r="DH254" s="795"/>
      <c r="DI254" s="795"/>
      <c r="DJ254" s="795"/>
      <c r="DK254" s="789" t="s">
        <v>84</v>
      </c>
      <c r="DL254" s="789"/>
      <c r="DM254" s="789"/>
      <c r="DN254" s="789"/>
      <c r="DO254" s="789"/>
      <c r="DP254" s="789"/>
      <c r="DQ254" s="796" t="str">
        <f>IF(HLOOKUP("性別ID",全情報ビュー,2,FALSE)=1,14.9%,IF(HLOOKUP("性別ID",全情報ビュー,2,FALSE)=2,19.9%,""))</f>
        <v/>
      </c>
      <c r="DR254" s="796"/>
      <c r="DS254" s="796"/>
      <c r="DT254" s="796"/>
      <c r="DU254" s="796"/>
      <c r="DV254" s="796"/>
      <c r="DW254" s="796"/>
      <c r="DX254" s="853" t="s">
        <v>111</v>
      </c>
      <c r="DY254" s="853"/>
      <c r="DZ254" s="853"/>
      <c r="EA254" s="853"/>
      <c r="EB254" s="853"/>
      <c r="EC254" s="853"/>
      <c r="ED254" s="853"/>
      <c r="EE254" s="853"/>
      <c r="EF254" s="853"/>
      <c r="EG254" s="105"/>
      <c r="EH254" s="101"/>
      <c r="EI254" s="101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6"/>
      <c r="GC254" s="36"/>
      <c r="GD254" s="36"/>
      <c r="GE254" s="36"/>
      <c r="GF254" s="36"/>
      <c r="GG254" s="36"/>
      <c r="GH254" s="36"/>
      <c r="GI254" s="36"/>
      <c r="GJ254" s="36"/>
      <c r="GK254" s="36"/>
      <c r="GL254" s="36"/>
      <c r="GM254" s="36"/>
      <c r="GN254" s="781"/>
      <c r="GO254" s="781"/>
      <c r="GP254" s="781"/>
      <c r="GQ254" s="781"/>
      <c r="GR254" s="781"/>
      <c r="GS254" s="781"/>
      <c r="GT254" s="781"/>
      <c r="GU254" s="781"/>
      <c r="GV254" s="36"/>
      <c r="HY254" s="14"/>
      <c r="HZ254" s="14"/>
      <c r="IA254" s="14"/>
      <c r="IB254" s="15"/>
      <c r="IC254" s="15"/>
      <c r="ID254" s="15"/>
      <c r="IE254" s="15"/>
      <c r="IF254" s="15"/>
      <c r="IG254" s="15"/>
      <c r="IH254" s="14"/>
      <c r="II254" s="14"/>
      <c r="IJ254" s="14"/>
      <c r="IK254" s="14"/>
      <c r="IL254" s="14"/>
      <c r="IM254" s="14"/>
      <c r="JD254" s="3"/>
      <c r="JE254" s="3"/>
      <c r="JF254" s="3"/>
      <c r="JG254" s="3"/>
      <c r="JH254" s="3"/>
      <c r="JI254" s="3"/>
      <c r="JJ254" s="3"/>
      <c r="JK254" s="3"/>
      <c r="JL254" s="3"/>
      <c r="JM254" s="3"/>
    </row>
    <row r="255" spans="1:273" ht="3" customHeight="1">
      <c r="A255" s="36"/>
      <c r="B255" s="781"/>
      <c r="C255" s="781"/>
      <c r="D255" s="781"/>
      <c r="E255" s="781"/>
      <c r="F255" s="781"/>
      <c r="G255" s="781"/>
      <c r="H255" s="781"/>
      <c r="I255" s="781"/>
      <c r="J255" s="46"/>
      <c r="K255" s="46"/>
      <c r="L255" s="46"/>
      <c r="M255" s="46"/>
      <c r="N255" s="830"/>
      <c r="O255" s="830"/>
      <c r="P255" s="830"/>
      <c r="Q255" s="830"/>
      <c r="R255" s="830"/>
      <c r="S255" s="830"/>
      <c r="T255" s="830"/>
      <c r="U255" s="830"/>
      <c r="V255" s="830"/>
      <c r="W255" s="830"/>
      <c r="X255" s="830"/>
      <c r="Y255" s="830"/>
      <c r="Z255" s="830"/>
      <c r="AA255" s="830"/>
      <c r="AB255" s="830"/>
      <c r="AC255" s="771"/>
      <c r="AD255" s="771"/>
      <c r="AE255" s="771"/>
      <c r="AF255" s="771"/>
      <c r="AG255" s="771"/>
      <c r="AH255" s="771"/>
      <c r="AI255" s="771"/>
      <c r="AJ255" s="771"/>
      <c r="AK255" s="771"/>
      <c r="AL255" s="771"/>
      <c r="AM255" s="771"/>
      <c r="AN255" s="813"/>
      <c r="AO255" s="813"/>
      <c r="AP255" s="813"/>
      <c r="AQ255" s="813"/>
      <c r="AR255" s="813"/>
      <c r="AS255" s="813"/>
      <c r="AT255" s="813"/>
      <c r="AU255" s="813"/>
      <c r="AV255" s="813"/>
      <c r="AW255" s="813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799"/>
      <c r="BT255" s="799"/>
      <c r="BU255" s="799"/>
      <c r="BV255" s="799"/>
      <c r="BW255" s="799"/>
      <c r="BX255" s="799"/>
      <c r="BY255" s="799"/>
      <c r="BZ255" s="799"/>
      <c r="CA255" s="799"/>
      <c r="CB255" s="799"/>
      <c r="CC255" s="799"/>
      <c r="CD255" s="799"/>
      <c r="CE255" s="799"/>
      <c r="CF255" s="799"/>
      <c r="CG255" s="799"/>
      <c r="CH255" s="799"/>
      <c r="CI255" s="860"/>
      <c r="CJ255" s="860"/>
      <c r="CK255" s="860"/>
      <c r="CL255" s="860"/>
      <c r="CM255" s="860"/>
      <c r="CN255" s="860"/>
      <c r="CO255" s="860"/>
      <c r="CP255" s="858"/>
      <c r="CQ255" s="858"/>
      <c r="CR255" s="858"/>
      <c r="CS255" s="858"/>
      <c r="CT255" s="858"/>
      <c r="CU255" s="858"/>
      <c r="CV255" s="858"/>
      <c r="CW255" s="858"/>
      <c r="CX255" s="858"/>
      <c r="CY255" s="795"/>
      <c r="CZ255" s="795"/>
      <c r="DA255" s="795"/>
      <c r="DB255" s="795"/>
      <c r="DC255" s="795"/>
      <c r="DD255" s="795"/>
      <c r="DE255" s="795"/>
      <c r="DF255" s="795"/>
      <c r="DG255" s="795"/>
      <c r="DH255" s="795"/>
      <c r="DI255" s="795"/>
      <c r="DJ255" s="795"/>
      <c r="DK255" s="789"/>
      <c r="DL255" s="789"/>
      <c r="DM255" s="789"/>
      <c r="DN255" s="789"/>
      <c r="DO255" s="789"/>
      <c r="DP255" s="789"/>
      <c r="DQ255" s="796"/>
      <c r="DR255" s="796"/>
      <c r="DS255" s="796"/>
      <c r="DT255" s="796"/>
      <c r="DU255" s="796"/>
      <c r="DV255" s="796"/>
      <c r="DW255" s="796"/>
      <c r="DX255" s="853"/>
      <c r="DY255" s="853"/>
      <c r="DZ255" s="853"/>
      <c r="EA255" s="853"/>
      <c r="EB255" s="853"/>
      <c r="EC255" s="853"/>
      <c r="ED255" s="853"/>
      <c r="EE255" s="853"/>
      <c r="EF255" s="853"/>
      <c r="EG255" s="105"/>
      <c r="EH255" s="101"/>
      <c r="EI255" s="101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781"/>
      <c r="GO255" s="781"/>
      <c r="GP255" s="781"/>
      <c r="GQ255" s="781"/>
      <c r="GR255" s="781"/>
      <c r="GS255" s="781"/>
      <c r="GT255" s="781"/>
      <c r="GU255" s="781"/>
      <c r="GV255" s="36"/>
      <c r="HY255" s="14"/>
      <c r="HZ255" s="14"/>
      <c r="IA255" s="14"/>
      <c r="IB255" s="16"/>
      <c r="IC255" s="16"/>
      <c r="ID255" s="16"/>
      <c r="IE255" s="16"/>
      <c r="IF255" s="16"/>
      <c r="IG255" s="16"/>
      <c r="IH255" s="17"/>
      <c r="II255" s="17"/>
      <c r="IJ255" s="18"/>
      <c r="IK255" s="18"/>
      <c r="IL255" s="18"/>
      <c r="IM255" s="18"/>
      <c r="IN255" s="18"/>
      <c r="IO255" s="18"/>
      <c r="JD255" s="3"/>
      <c r="JE255" s="3"/>
      <c r="JF255" s="3"/>
      <c r="JG255" s="3"/>
      <c r="JH255" s="3"/>
      <c r="JI255" s="3"/>
      <c r="JJ255" s="3"/>
      <c r="JK255" s="3"/>
      <c r="JL255" s="3"/>
      <c r="JM255" s="3"/>
    </row>
    <row r="256" spans="1:273" ht="3" customHeight="1">
      <c r="A256" s="36"/>
      <c r="B256" s="781"/>
      <c r="C256" s="781"/>
      <c r="D256" s="781"/>
      <c r="E256" s="781"/>
      <c r="F256" s="781"/>
      <c r="G256" s="781"/>
      <c r="H256" s="781"/>
      <c r="I256" s="781"/>
      <c r="J256" s="46"/>
      <c r="K256" s="46"/>
      <c r="L256" s="46"/>
      <c r="M256" s="46"/>
      <c r="N256" s="831" t="s">
        <v>117</v>
      </c>
      <c r="O256" s="831"/>
      <c r="P256" s="831"/>
      <c r="Q256" s="831"/>
      <c r="R256" s="831"/>
      <c r="S256" s="831"/>
      <c r="T256" s="831"/>
      <c r="U256" s="831"/>
      <c r="V256" s="831"/>
      <c r="W256" s="831"/>
      <c r="X256" s="831"/>
      <c r="Y256" s="831"/>
      <c r="Z256" s="831"/>
      <c r="AA256" s="831"/>
      <c r="AB256" s="831"/>
      <c r="AC256" s="771"/>
      <c r="AD256" s="771"/>
      <c r="AE256" s="771"/>
      <c r="AF256" s="771"/>
      <c r="AG256" s="771"/>
      <c r="AH256" s="771"/>
      <c r="AI256" s="771"/>
      <c r="AJ256" s="771"/>
      <c r="AK256" s="771"/>
      <c r="AL256" s="771"/>
      <c r="AM256" s="771"/>
      <c r="AN256" s="813"/>
      <c r="AO256" s="813"/>
      <c r="AP256" s="813"/>
      <c r="AQ256" s="813"/>
      <c r="AR256" s="813"/>
      <c r="AS256" s="813"/>
      <c r="AT256" s="813"/>
      <c r="AU256" s="813"/>
      <c r="AV256" s="813"/>
      <c r="AW256" s="813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81"/>
      <c r="BV256" s="81"/>
      <c r="BW256" s="81"/>
      <c r="BX256" s="81"/>
      <c r="BY256" s="81"/>
      <c r="BZ256" s="81"/>
      <c r="CA256" s="81"/>
      <c r="CB256" s="81"/>
      <c r="CC256" s="81"/>
      <c r="CD256" s="81"/>
      <c r="CE256" s="81"/>
      <c r="CF256" s="81"/>
      <c r="CG256" s="81"/>
      <c r="CH256" s="81"/>
      <c r="CI256" s="106"/>
      <c r="CJ256" s="106"/>
      <c r="CK256" s="106"/>
      <c r="CL256" s="106"/>
      <c r="CM256" s="106"/>
      <c r="CN256" s="106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98"/>
      <c r="CZ256" s="98"/>
      <c r="DA256" s="98"/>
      <c r="DB256" s="98"/>
      <c r="DC256" s="98"/>
      <c r="DD256" s="98"/>
      <c r="DE256" s="98"/>
      <c r="DF256" s="98"/>
      <c r="DG256" s="98"/>
      <c r="DH256" s="98"/>
      <c r="DI256" s="98"/>
      <c r="DJ256" s="98"/>
      <c r="DK256" s="789"/>
      <c r="DL256" s="789"/>
      <c r="DM256" s="789"/>
      <c r="DN256" s="789"/>
      <c r="DO256" s="789"/>
      <c r="DP256" s="789"/>
      <c r="DQ256" s="796"/>
      <c r="DR256" s="796"/>
      <c r="DS256" s="796"/>
      <c r="DT256" s="796"/>
      <c r="DU256" s="796"/>
      <c r="DV256" s="796"/>
      <c r="DW256" s="796"/>
      <c r="DX256" s="853"/>
      <c r="DY256" s="853"/>
      <c r="DZ256" s="853"/>
      <c r="EA256" s="853"/>
      <c r="EB256" s="853"/>
      <c r="EC256" s="853"/>
      <c r="ED256" s="853"/>
      <c r="EE256" s="853"/>
      <c r="EF256" s="853"/>
      <c r="EG256" s="105"/>
      <c r="EH256" s="101"/>
      <c r="EI256" s="101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6"/>
      <c r="GC256" s="36"/>
      <c r="GD256" s="36"/>
      <c r="GE256" s="36"/>
      <c r="GF256" s="36"/>
      <c r="GG256" s="36"/>
      <c r="GH256" s="36"/>
      <c r="GI256" s="36"/>
      <c r="GJ256" s="36"/>
      <c r="GK256" s="36"/>
      <c r="GL256" s="36"/>
      <c r="GM256" s="36"/>
      <c r="GN256" s="781"/>
      <c r="GO256" s="781"/>
      <c r="GP256" s="781"/>
      <c r="GQ256" s="781"/>
      <c r="GR256" s="781"/>
      <c r="GS256" s="781"/>
      <c r="GT256" s="781"/>
      <c r="GU256" s="781"/>
      <c r="GV256" s="36"/>
      <c r="HY256" s="14"/>
      <c r="HZ256" s="14"/>
      <c r="IA256" s="14"/>
      <c r="IB256" s="16"/>
      <c r="IC256" s="16"/>
      <c r="ID256" s="16"/>
      <c r="IE256" s="16"/>
      <c r="IF256" s="16"/>
      <c r="IG256" s="16"/>
      <c r="IH256" s="17"/>
      <c r="II256" s="17"/>
      <c r="IJ256" s="18"/>
      <c r="IK256" s="18"/>
      <c r="IL256" s="18"/>
      <c r="IM256" s="18"/>
      <c r="IN256" s="18"/>
      <c r="IO256" s="18"/>
      <c r="JD256" s="3"/>
      <c r="JE256" s="3"/>
      <c r="JF256" s="3"/>
      <c r="JG256" s="3"/>
      <c r="JH256" s="3"/>
      <c r="JI256" s="3"/>
      <c r="JJ256" s="3"/>
      <c r="JK256" s="3"/>
      <c r="JL256" s="3"/>
      <c r="JM256" s="3"/>
    </row>
    <row r="257" spans="1:273" ht="3" customHeight="1">
      <c r="A257" s="36"/>
      <c r="B257" s="781"/>
      <c r="C257" s="781"/>
      <c r="D257" s="781"/>
      <c r="E257" s="781"/>
      <c r="F257" s="781"/>
      <c r="G257" s="781"/>
      <c r="H257" s="781"/>
      <c r="I257" s="781"/>
      <c r="J257" s="46"/>
      <c r="K257" s="46"/>
      <c r="L257" s="46"/>
      <c r="M257" s="46"/>
      <c r="N257" s="831"/>
      <c r="O257" s="831"/>
      <c r="P257" s="831"/>
      <c r="Q257" s="831"/>
      <c r="R257" s="831"/>
      <c r="S257" s="831"/>
      <c r="T257" s="831"/>
      <c r="U257" s="831"/>
      <c r="V257" s="831"/>
      <c r="W257" s="831"/>
      <c r="X257" s="831"/>
      <c r="Y257" s="831"/>
      <c r="Z257" s="831"/>
      <c r="AA257" s="831"/>
      <c r="AB257" s="831"/>
      <c r="AC257" s="771"/>
      <c r="AD257" s="771"/>
      <c r="AE257" s="771"/>
      <c r="AF257" s="771"/>
      <c r="AG257" s="771"/>
      <c r="AH257" s="771"/>
      <c r="AI257" s="771"/>
      <c r="AJ257" s="771"/>
      <c r="AK257" s="771"/>
      <c r="AL257" s="771"/>
      <c r="AM257" s="771"/>
      <c r="AN257" s="813"/>
      <c r="AO257" s="813"/>
      <c r="AP257" s="813"/>
      <c r="AQ257" s="813"/>
      <c r="AR257" s="813"/>
      <c r="AS257" s="813"/>
      <c r="AT257" s="813"/>
      <c r="AU257" s="813"/>
      <c r="AV257" s="813"/>
      <c r="AW257" s="813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787" t="s">
        <v>90</v>
      </c>
      <c r="BS257" s="787"/>
      <c r="BT257" s="787"/>
      <c r="BU257" s="787"/>
      <c r="BV257" s="787"/>
      <c r="BW257" s="787"/>
      <c r="BX257" s="787"/>
      <c r="BY257" s="787"/>
      <c r="BZ257" s="787"/>
      <c r="CA257" s="787"/>
      <c r="CB257" s="787"/>
      <c r="CC257" s="787"/>
      <c r="CD257" s="787"/>
      <c r="CE257" s="787"/>
      <c r="CF257" s="787"/>
      <c r="CG257" s="787"/>
      <c r="CH257" s="787"/>
      <c r="CI257" s="787"/>
      <c r="CJ257" s="787"/>
      <c r="CK257" s="797" t="s">
        <v>91</v>
      </c>
      <c r="CL257" s="797"/>
      <c r="CM257" s="797"/>
      <c r="CN257" s="797"/>
      <c r="CO257" s="797"/>
      <c r="CP257" s="797"/>
      <c r="CQ257" s="797"/>
      <c r="CR257" s="797"/>
      <c r="CS257" s="797"/>
      <c r="CT257" s="797"/>
      <c r="CU257" s="797"/>
      <c r="CV257" s="797"/>
      <c r="CW257" s="797"/>
      <c r="CX257" s="797"/>
      <c r="CY257" s="797"/>
      <c r="CZ257" s="797"/>
      <c r="DA257" s="797"/>
      <c r="DB257" s="797"/>
      <c r="DC257" s="797"/>
      <c r="DD257" s="797"/>
      <c r="DE257" s="797"/>
      <c r="DF257" s="797"/>
      <c r="DG257" s="797"/>
      <c r="DH257" s="797"/>
      <c r="DI257" s="787" t="s">
        <v>92</v>
      </c>
      <c r="DJ257" s="787"/>
      <c r="DK257" s="787"/>
      <c r="DL257" s="790">
        <f>②結果判定表!J9</f>
        <v>0</v>
      </c>
      <c r="DM257" s="790"/>
      <c r="DN257" s="790"/>
      <c r="DO257" s="790"/>
      <c r="DP257" s="790"/>
      <c r="DQ257" s="790"/>
      <c r="DR257" s="790"/>
      <c r="DS257" s="790"/>
      <c r="DT257" s="790"/>
      <c r="DU257" s="790"/>
      <c r="DV257" s="790"/>
      <c r="DW257" s="790"/>
      <c r="DX257" s="790"/>
      <c r="DY257" s="791" t="s">
        <v>93</v>
      </c>
      <c r="DZ257" s="791"/>
      <c r="EA257" s="791"/>
      <c r="EB257" s="791"/>
      <c r="EC257" s="791"/>
      <c r="ED257" s="791"/>
      <c r="EE257" s="791"/>
      <c r="EF257" s="791"/>
      <c r="EG257" s="791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6"/>
      <c r="GC257" s="36"/>
      <c r="GD257" s="36"/>
      <c r="GE257" s="36"/>
      <c r="GF257" s="36"/>
      <c r="GG257" s="36"/>
      <c r="GH257" s="36"/>
      <c r="GI257" s="36"/>
      <c r="GJ257" s="36"/>
      <c r="GK257" s="36"/>
      <c r="GL257" s="36"/>
      <c r="GM257" s="36"/>
      <c r="GN257" s="781"/>
      <c r="GO257" s="781"/>
      <c r="GP257" s="781"/>
      <c r="GQ257" s="781"/>
      <c r="GR257" s="781"/>
      <c r="GS257" s="781"/>
      <c r="GT257" s="781"/>
      <c r="GU257" s="781"/>
      <c r="GV257" s="36"/>
      <c r="HY257" s="14"/>
      <c r="HZ257" s="14"/>
      <c r="IA257" s="14"/>
      <c r="IB257" s="16"/>
      <c r="IC257" s="16"/>
      <c r="ID257" s="16"/>
      <c r="IE257" s="16"/>
      <c r="IF257" s="16"/>
      <c r="IG257" s="16"/>
      <c r="IH257" s="14"/>
      <c r="II257" s="14"/>
      <c r="IJ257" s="14"/>
      <c r="IK257" s="14"/>
      <c r="IL257" s="14"/>
      <c r="IM257" s="14"/>
      <c r="JD257" s="3"/>
      <c r="JE257" s="3"/>
      <c r="JF257" s="3"/>
      <c r="JG257" s="3"/>
      <c r="JH257" s="3"/>
      <c r="JI257" s="3"/>
      <c r="JJ257" s="3"/>
      <c r="JK257" s="3"/>
      <c r="JL257" s="3"/>
      <c r="JM257" s="3"/>
    </row>
    <row r="258" spans="1:273" ht="3" customHeight="1">
      <c r="A258" s="36"/>
      <c r="B258" s="781"/>
      <c r="C258" s="781"/>
      <c r="D258" s="781"/>
      <c r="E258" s="781"/>
      <c r="F258" s="781"/>
      <c r="G258" s="781"/>
      <c r="H258" s="781"/>
      <c r="I258" s="781"/>
      <c r="J258" s="46"/>
      <c r="K258" s="46"/>
      <c r="L258" s="46"/>
      <c r="M258" s="46"/>
      <c r="N258" s="831"/>
      <c r="O258" s="831"/>
      <c r="P258" s="831"/>
      <c r="Q258" s="831"/>
      <c r="R258" s="831"/>
      <c r="S258" s="831"/>
      <c r="T258" s="831"/>
      <c r="U258" s="831"/>
      <c r="V258" s="831"/>
      <c r="W258" s="831"/>
      <c r="X258" s="831"/>
      <c r="Y258" s="831"/>
      <c r="Z258" s="831"/>
      <c r="AA258" s="831"/>
      <c r="AB258" s="831"/>
      <c r="AC258" s="771"/>
      <c r="AD258" s="771"/>
      <c r="AE258" s="771"/>
      <c r="AF258" s="771"/>
      <c r="AG258" s="771"/>
      <c r="AH258" s="771"/>
      <c r="AI258" s="771"/>
      <c r="AJ258" s="771"/>
      <c r="AK258" s="771"/>
      <c r="AL258" s="771"/>
      <c r="AM258" s="771"/>
      <c r="AN258" s="109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787"/>
      <c r="BS258" s="787"/>
      <c r="BT258" s="787"/>
      <c r="BU258" s="787"/>
      <c r="BV258" s="787"/>
      <c r="BW258" s="787"/>
      <c r="BX258" s="787"/>
      <c r="BY258" s="787"/>
      <c r="BZ258" s="787"/>
      <c r="CA258" s="787"/>
      <c r="CB258" s="787"/>
      <c r="CC258" s="787"/>
      <c r="CD258" s="787"/>
      <c r="CE258" s="787"/>
      <c r="CF258" s="787"/>
      <c r="CG258" s="787"/>
      <c r="CH258" s="787"/>
      <c r="CI258" s="787"/>
      <c r="CJ258" s="787"/>
      <c r="CK258" s="797"/>
      <c r="CL258" s="797"/>
      <c r="CM258" s="797"/>
      <c r="CN258" s="797"/>
      <c r="CO258" s="797"/>
      <c r="CP258" s="797"/>
      <c r="CQ258" s="797"/>
      <c r="CR258" s="797"/>
      <c r="CS258" s="797"/>
      <c r="CT258" s="797"/>
      <c r="CU258" s="797"/>
      <c r="CV258" s="797"/>
      <c r="CW258" s="797"/>
      <c r="CX258" s="797"/>
      <c r="CY258" s="797"/>
      <c r="CZ258" s="797"/>
      <c r="DA258" s="797"/>
      <c r="DB258" s="797"/>
      <c r="DC258" s="797"/>
      <c r="DD258" s="797"/>
      <c r="DE258" s="797"/>
      <c r="DF258" s="797"/>
      <c r="DG258" s="797"/>
      <c r="DH258" s="797"/>
      <c r="DI258" s="787"/>
      <c r="DJ258" s="787"/>
      <c r="DK258" s="787"/>
      <c r="DL258" s="790"/>
      <c r="DM258" s="790"/>
      <c r="DN258" s="790"/>
      <c r="DO258" s="790"/>
      <c r="DP258" s="790"/>
      <c r="DQ258" s="790"/>
      <c r="DR258" s="790"/>
      <c r="DS258" s="790"/>
      <c r="DT258" s="790"/>
      <c r="DU258" s="790"/>
      <c r="DV258" s="790"/>
      <c r="DW258" s="790"/>
      <c r="DX258" s="790"/>
      <c r="DY258" s="791"/>
      <c r="DZ258" s="791"/>
      <c r="EA258" s="791"/>
      <c r="EB258" s="791"/>
      <c r="EC258" s="791"/>
      <c r="ED258" s="791"/>
      <c r="EE258" s="791"/>
      <c r="EF258" s="791"/>
      <c r="EG258" s="791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  <c r="FY258" s="36"/>
      <c r="FZ258" s="36"/>
      <c r="GA258" s="36"/>
      <c r="GB258" s="36"/>
      <c r="GC258" s="36"/>
      <c r="GD258" s="36"/>
      <c r="GE258" s="36"/>
      <c r="GF258" s="36"/>
      <c r="GG258" s="36"/>
      <c r="GH258" s="36"/>
      <c r="GI258" s="36"/>
      <c r="GJ258" s="36"/>
      <c r="GK258" s="36"/>
      <c r="GL258" s="36"/>
      <c r="GM258" s="36"/>
      <c r="GN258" s="781"/>
      <c r="GO258" s="781"/>
      <c r="GP258" s="781"/>
      <c r="GQ258" s="781"/>
      <c r="GR258" s="781"/>
      <c r="GS258" s="781"/>
      <c r="GT258" s="781"/>
      <c r="GU258" s="781"/>
      <c r="GV258" s="36"/>
      <c r="HY258" s="14"/>
      <c r="HZ258" s="14"/>
      <c r="IA258" s="14"/>
      <c r="IB258" s="16"/>
      <c r="IC258" s="16"/>
      <c r="ID258" s="16"/>
      <c r="IE258" s="16"/>
      <c r="IF258" s="16"/>
      <c r="IG258" s="16"/>
      <c r="IH258" s="14"/>
      <c r="II258" s="14"/>
      <c r="IJ258" s="14"/>
      <c r="IK258" s="14"/>
      <c r="IL258" s="14"/>
      <c r="IM258" s="14"/>
      <c r="JD258" s="3"/>
      <c r="JE258" s="3"/>
      <c r="JF258" s="3"/>
      <c r="JG258" s="3"/>
      <c r="JH258" s="3"/>
      <c r="JI258" s="3"/>
      <c r="JJ258" s="3"/>
      <c r="JK258" s="3"/>
      <c r="JL258" s="3"/>
      <c r="JM258" s="3"/>
    </row>
    <row r="259" spans="1:273" ht="3" customHeight="1">
      <c r="A259" s="36"/>
      <c r="B259" s="781"/>
      <c r="C259" s="781"/>
      <c r="D259" s="781"/>
      <c r="E259" s="781"/>
      <c r="F259" s="781"/>
      <c r="G259" s="781"/>
      <c r="H259" s="781"/>
      <c r="I259" s="781"/>
      <c r="J259" s="46"/>
      <c r="K259" s="46"/>
      <c r="L259" s="46"/>
      <c r="M259" s="46"/>
      <c r="N259" s="46"/>
      <c r="O259" s="46"/>
      <c r="P259" s="46"/>
      <c r="Q259" s="36"/>
      <c r="R259" s="110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787"/>
      <c r="BS259" s="787"/>
      <c r="BT259" s="787"/>
      <c r="BU259" s="787"/>
      <c r="BV259" s="787"/>
      <c r="BW259" s="787"/>
      <c r="BX259" s="787"/>
      <c r="BY259" s="787"/>
      <c r="BZ259" s="787"/>
      <c r="CA259" s="787"/>
      <c r="CB259" s="787"/>
      <c r="CC259" s="787"/>
      <c r="CD259" s="787"/>
      <c r="CE259" s="787"/>
      <c r="CF259" s="787"/>
      <c r="CG259" s="787"/>
      <c r="CH259" s="787"/>
      <c r="CI259" s="787"/>
      <c r="CJ259" s="787"/>
      <c r="CK259" s="797"/>
      <c r="CL259" s="797"/>
      <c r="CM259" s="797"/>
      <c r="CN259" s="797"/>
      <c r="CO259" s="797"/>
      <c r="CP259" s="797"/>
      <c r="CQ259" s="797"/>
      <c r="CR259" s="797"/>
      <c r="CS259" s="797"/>
      <c r="CT259" s="797"/>
      <c r="CU259" s="797"/>
      <c r="CV259" s="797"/>
      <c r="CW259" s="797"/>
      <c r="CX259" s="797"/>
      <c r="CY259" s="797"/>
      <c r="CZ259" s="797"/>
      <c r="DA259" s="797"/>
      <c r="DB259" s="797"/>
      <c r="DC259" s="797"/>
      <c r="DD259" s="797"/>
      <c r="DE259" s="797"/>
      <c r="DF259" s="797"/>
      <c r="DG259" s="797"/>
      <c r="DH259" s="797"/>
      <c r="DI259" s="787"/>
      <c r="DJ259" s="787"/>
      <c r="DK259" s="787"/>
      <c r="DL259" s="790"/>
      <c r="DM259" s="790"/>
      <c r="DN259" s="790"/>
      <c r="DO259" s="790"/>
      <c r="DP259" s="790"/>
      <c r="DQ259" s="790"/>
      <c r="DR259" s="790"/>
      <c r="DS259" s="790"/>
      <c r="DT259" s="790"/>
      <c r="DU259" s="790"/>
      <c r="DV259" s="790"/>
      <c r="DW259" s="790"/>
      <c r="DX259" s="790"/>
      <c r="DY259" s="791"/>
      <c r="DZ259" s="791"/>
      <c r="EA259" s="791"/>
      <c r="EB259" s="791"/>
      <c r="EC259" s="791"/>
      <c r="ED259" s="791"/>
      <c r="EE259" s="791"/>
      <c r="EF259" s="791"/>
      <c r="EG259" s="791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  <c r="FY259" s="36"/>
      <c r="FZ259" s="36"/>
      <c r="GA259" s="36"/>
      <c r="GB259" s="36"/>
      <c r="GC259" s="36"/>
      <c r="GD259" s="36"/>
      <c r="GE259" s="36"/>
      <c r="GF259" s="36"/>
      <c r="GG259" s="36"/>
      <c r="GH259" s="36"/>
      <c r="GI259" s="36"/>
      <c r="GJ259" s="36"/>
      <c r="GK259" s="36"/>
      <c r="GL259" s="36"/>
      <c r="GM259" s="36"/>
      <c r="GN259" s="781"/>
      <c r="GO259" s="781"/>
      <c r="GP259" s="781"/>
      <c r="GQ259" s="781"/>
      <c r="GR259" s="781"/>
      <c r="GS259" s="781"/>
      <c r="GT259" s="781"/>
      <c r="GU259" s="781"/>
      <c r="GV259" s="55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I259" s="12"/>
      <c r="HJ259" s="12"/>
      <c r="HK259" s="12"/>
      <c r="HL259" s="12"/>
      <c r="HM259" s="12"/>
      <c r="HN259" s="12"/>
      <c r="HY259" s="14"/>
      <c r="HZ259" s="14"/>
      <c r="IA259" s="14"/>
      <c r="IC259" s="14"/>
      <c r="ID259" s="12"/>
      <c r="JD259" s="3"/>
      <c r="JE259" s="3"/>
      <c r="JF259" s="3"/>
      <c r="JG259" s="3"/>
      <c r="JH259" s="3"/>
      <c r="JI259" s="3"/>
      <c r="JJ259" s="3"/>
      <c r="JK259" s="3"/>
      <c r="JL259" s="3"/>
      <c r="JM259" s="3"/>
    </row>
    <row r="260" spans="1:273" ht="3" customHeight="1">
      <c r="A260" s="36"/>
      <c r="B260" s="781"/>
      <c r="C260" s="781"/>
      <c r="D260" s="781"/>
      <c r="E260" s="781"/>
      <c r="F260" s="781"/>
      <c r="G260" s="781"/>
      <c r="H260" s="781"/>
      <c r="I260" s="781"/>
      <c r="J260" s="46"/>
      <c r="K260" s="46"/>
      <c r="L260" s="46"/>
      <c r="M260" s="46"/>
      <c r="N260" s="46"/>
      <c r="O260" s="46"/>
      <c r="P260" s="46"/>
      <c r="Q260" s="36"/>
      <c r="R260" s="110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787"/>
      <c r="BS260" s="787"/>
      <c r="BT260" s="787"/>
      <c r="BU260" s="787"/>
      <c r="BV260" s="787"/>
      <c r="BW260" s="787"/>
      <c r="BX260" s="787"/>
      <c r="BY260" s="787"/>
      <c r="BZ260" s="787"/>
      <c r="CA260" s="787"/>
      <c r="CB260" s="787"/>
      <c r="CC260" s="787"/>
      <c r="CD260" s="787"/>
      <c r="CE260" s="787"/>
      <c r="CF260" s="787"/>
      <c r="CG260" s="787"/>
      <c r="CH260" s="787"/>
      <c r="CI260" s="787"/>
      <c r="CJ260" s="787"/>
      <c r="CK260" s="797"/>
      <c r="CL260" s="797"/>
      <c r="CM260" s="797"/>
      <c r="CN260" s="797"/>
      <c r="CO260" s="797"/>
      <c r="CP260" s="797"/>
      <c r="CQ260" s="797"/>
      <c r="CR260" s="797"/>
      <c r="CS260" s="797"/>
      <c r="CT260" s="797"/>
      <c r="CU260" s="797"/>
      <c r="CV260" s="797"/>
      <c r="CW260" s="797"/>
      <c r="CX260" s="797"/>
      <c r="CY260" s="797"/>
      <c r="CZ260" s="797"/>
      <c r="DA260" s="797"/>
      <c r="DB260" s="797"/>
      <c r="DC260" s="797"/>
      <c r="DD260" s="797"/>
      <c r="DE260" s="797"/>
      <c r="DF260" s="797"/>
      <c r="DG260" s="797"/>
      <c r="DH260" s="797"/>
      <c r="DI260" s="787"/>
      <c r="DJ260" s="787"/>
      <c r="DK260" s="787"/>
      <c r="DL260" s="790"/>
      <c r="DM260" s="790"/>
      <c r="DN260" s="790"/>
      <c r="DO260" s="790"/>
      <c r="DP260" s="790"/>
      <c r="DQ260" s="790"/>
      <c r="DR260" s="790"/>
      <c r="DS260" s="790"/>
      <c r="DT260" s="790"/>
      <c r="DU260" s="790"/>
      <c r="DV260" s="790"/>
      <c r="DW260" s="790"/>
      <c r="DX260" s="790"/>
      <c r="DY260" s="791"/>
      <c r="DZ260" s="791"/>
      <c r="EA260" s="791"/>
      <c r="EB260" s="791"/>
      <c r="EC260" s="791"/>
      <c r="ED260" s="791"/>
      <c r="EE260" s="791"/>
      <c r="EF260" s="791"/>
      <c r="EG260" s="791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  <c r="FY260" s="36"/>
      <c r="FZ260" s="36"/>
      <c r="GA260" s="36"/>
      <c r="GB260" s="36"/>
      <c r="GC260" s="36"/>
      <c r="GD260" s="36"/>
      <c r="GE260" s="36"/>
      <c r="GF260" s="36"/>
      <c r="GG260" s="36"/>
      <c r="GH260" s="36"/>
      <c r="GI260" s="36"/>
      <c r="GJ260" s="36"/>
      <c r="GK260" s="36"/>
      <c r="GL260" s="36"/>
      <c r="GM260" s="36"/>
      <c r="GN260" s="781"/>
      <c r="GO260" s="781"/>
      <c r="GP260" s="781"/>
      <c r="GQ260" s="781"/>
      <c r="GR260" s="781"/>
      <c r="GS260" s="781"/>
      <c r="GT260" s="781"/>
      <c r="GU260" s="781"/>
      <c r="GV260" s="55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I260" s="12"/>
      <c r="HJ260" s="12"/>
      <c r="HK260" s="12"/>
      <c r="HL260" s="12"/>
      <c r="HM260" s="12"/>
      <c r="HN260" s="12"/>
      <c r="HY260" s="14"/>
      <c r="HZ260" s="14"/>
      <c r="IA260" s="14"/>
      <c r="IC260" s="14"/>
      <c r="ID260" s="12"/>
      <c r="JD260" s="3"/>
      <c r="JE260" s="3"/>
      <c r="JF260" s="3"/>
      <c r="JG260" s="3"/>
      <c r="JH260" s="3"/>
      <c r="JI260" s="3"/>
      <c r="JJ260" s="3"/>
      <c r="JK260" s="3"/>
      <c r="JL260" s="3"/>
      <c r="JM260" s="3"/>
    </row>
    <row r="261" spans="1:273" ht="3" customHeight="1">
      <c r="A261" s="36"/>
      <c r="B261" s="781"/>
      <c r="C261" s="781"/>
      <c r="D261" s="781"/>
      <c r="E261" s="781"/>
      <c r="F261" s="781"/>
      <c r="G261" s="781"/>
      <c r="H261" s="781"/>
      <c r="I261" s="781"/>
      <c r="J261" s="46"/>
      <c r="K261" s="46"/>
      <c r="L261" s="46"/>
      <c r="M261" s="46"/>
      <c r="N261" s="46"/>
      <c r="O261" s="46"/>
      <c r="P261" s="46"/>
      <c r="Q261" s="36"/>
      <c r="R261" s="110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787"/>
      <c r="BS261" s="787"/>
      <c r="BT261" s="787"/>
      <c r="BU261" s="787"/>
      <c r="BV261" s="787"/>
      <c r="BW261" s="787"/>
      <c r="BX261" s="787"/>
      <c r="BY261" s="787"/>
      <c r="BZ261" s="787"/>
      <c r="CA261" s="787"/>
      <c r="CB261" s="787"/>
      <c r="CC261" s="787"/>
      <c r="CD261" s="787"/>
      <c r="CE261" s="787"/>
      <c r="CF261" s="787"/>
      <c r="CG261" s="787"/>
      <c r="CH261" s="787"/>
      <c r="CI261" s="787"/>
      <c r="CJ261" s="787"/>
      <c r="CK261" s="797"/>
      <c r="CL261" s="797"/>
      <c r="CM261" s="797"/>
      <c r="CN261" s="797"/>
      <c r="CO261" s="797"/>
      <c r="CP261" s="797"/>
      <c r="CQ261" s="797"/>
      <c r="CR261" s="797"/>
      <c r="CS261" s="797"/>
      <c r="CT261" s="797"/>
      <c r="CU261" s="797"/>
      <c r="CV261" s="797"/>
      <c r="CW261" s="797"/>
      <c r="CX261" s="797"/>
      <c r="CY261" s="797"/>
      <c r="CZ261" s="797"/>
      <c r="DA261" s="797"/>
      <c r="DB261" s="797"/>
      <c r="DC261" s="797"/>
      <c r="DD261" s="797"/>
      <c r="DE261" s="797"/>
      <c r="DF261" s="797"/>
      <c r="DG261" s="797"/>
      <c r="DH261" s="797"/>
      <c r="DI261" s="787"/>
      <c r="DJ261" s="787"/>
      <c r="DK261" s="787"/>
      <c r="DL261" s="790"/>
      <c r="DM261" s="790"/>
      <c r="DN261" s="790"/>
      <c r="DO261" s="790"/>
      <c r="DP261" s="790"/>
      <c r="DQ261" s="790"/>
      <c r="DR261" s="790"/>
      <c r="DS261" s="790"/>
      <c r="DT261" s="790"/>
      <c r="DU261" s="790"/>
      <c r="DV261" s="790"/>
      <c r="DW261" s="790"/>
      <c r="DX261" s="790"/>
      <c r="DY261" s="791"/>
      <c r="DZ261" s="791"/>
      <c r="EA261" s="791"/>
      <c r="EB261" s="791"/>
      <c r="EC261" s="791"/>
      <c r="ED261" s="791"/>
      <c r="EE261" s="791"/>
      <c r="EF261" s="791"/>
      <c r="EG261" s="791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  <c r="FY261" s="36"/>
      <c r="FZ261" s="36"/>
      <c r="GA261" s="36"/>
      <c r="GB261" s="36"/>
      <c r="GC261" s="36"/>
      <c r="GD261" s="36"/>
      <c r="GE261" s="36"/>
      <c r="GF261" s="36"/>
      <c r="GG261" s="36"/>
      <c r="GH261" s="36"/>
      <c r="GI261" s="36"/>
      <c r="GJ261" s="36"/>
      <c r="GK261" s="36"/>
      <c r="GL261" s="36"/>
      <c r="GM261" s="36"/>
      <c r="GN261" s="781"/>
      <c r="GO261" s="781"/>
      <c r="GP261" s="781"/>
      <c r="GQ261" s="781"/>
      <c r="GR261" s="781"/>
      <c r="GS261" s="781"/>
      <c r="GT261" s="781"/>
      <c r="GU261" s="781"/>
      <c r="GV261" s="55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I261" s="12"/>
      <c r="HJ261" s="12"/>
      <c r="HK261" s="12"/>
      <c r="HL261" s="12"/>
      <c r="HM261" s="12"/>
      <c r="HN261" s="12"/>
      <c r="HY261" s="14"/>
      <c r="HZ261" s="14"/>
      <c r="IA261" s="14"/>
      <c r="IB261" s="19"/>
      <c r="IC261" s="19"/>
      <c r="ID261" s="19"/>
      <c r="IE261" s="19"/>
      <c r="IF261" s="19"/>
      <c r="IG261" s="19"/>
      <c r="IH261" s="14"/>
      <c r="II261" s="14"/>
      <c r="IJ261" s="14"/>
      <c r="IK261" s="14"/>
      <c r="IL261" s="14"/>
      <c r="IM261" s="14"/>
      <c r="JD261" s="3"/>
      <c r="JE261" s="3"/>
      <c r="JF261" s="3"/>
      <c r="JG261" s="3"/>
      <c r="JH261" s="3"/>
      <c r="JI261" s="3"/>
      <c r="JJ261" s="3"/>
      <c r="JK261" s="3"/>
      <c r="JL261" s="3"/>
      <c r="JM261" s="3"/>
    </row>
    <row r="262" spans="1:273" ht="3" customHeight="1">
      <c r="A262" s="36"/>
      <c r="B262" s="781"/>
      <c r="C262" s="781"/>
      <c r="D262" s="781"/>
      <c r="E262" s="781"/>
      <c r="F262" s="781"/>
      <c r="G262" s="781"/>
      <c r="H262" s="781"/>
      <c r="I262" s="781"/>
      <c r="J262" s="46"/>
      <c r="K262" s="46"/>
      <c r="L262" s="46"/>
      <c r="M262" s="46"/>
      <c r="N262" s="46"/>
      <c r="O262" s="46"/>
      <c r="P262" s="46"/>
      <c r="Q262" s="36"/>
      <c r="R262" s="110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787"/>
      <c r="BS262" s="787"/>
      <c r="BT262" s="787"/>
      <c r="BU262" s="787"/>
      <c r="BV262" s="787"/>
      <c r="BW262" s="787"/>
      <c r="BX262" s="787"/>
      <c r="BY262" s="787"/>
      <c r="BZ262" s="787"/>
      <c r="CA262" s="787"/>
      <c r="CB262" s="787"/>
      <c r="CC262" s="787"/>
      <c r="CD262" s="787"/>
      <c r="CE262" s="787"/>
      <c r="CF262" s="787"/>
      <c r="CG262" s="787"/>
      <c r="CH262" s="787"/>
      <c r="CI262" s="787"/>
      <c r="CJ262" s="787"/>
      <c r="CK262" s="797"/>
      <c r="CL262" s="797"/>
      <c r="CM262" s="797"/>
      <c r="CN262" s="797"/>
      <c r="CO262" s="797"/>
      <c r="CP262" s="797"/>
      <c r="CQ262" s="797"/>
      <c r="CR262" s="797"/>
      <c r="CS262" s="797"/>
      <c r="CT262" s="797"/>
      <c r="CU262" s="797"/>
      <c r="CV262" s="797"/>
      <c r="CW262" s="797"/>
      <c r="CX262" s="797"/>
      <c r="CY262" s="797"/>
      <c r="CZ262" s="797"/>
      <c r="DA262" s="797"/>
      <c r="DB262" s="797"/>
      <c r="DC262" s="797"/>
      <c r="DD262" s="797"/>
      <c r="DE262" s="797"/>
      <c r="DF262" s="797"/>
      <c r="DG262" s="797"/>
      <c r="DH262" s="797"/>
      <c r="DI262" s="787"/>
      <c r="DJ262" s="787"/>
      <c r="DK262" s="787"/>
      <c r="DL262" s="790"/>
      <c r="DM262" s="790"/>
      <c r="DN262" s="790"/>
      <c r="DO262" s="790"/>
      <c r="DP262" s="790"/>
      <c r="DQ262" s="790"/>
      <c r="DR262" s="790"/>
      <c r="DS262" s="790"/>
      <c r="DT262" s="790"/>
      <c r="DU262" s="790"/>
      <c r="DV262" s="790"/>
      <c r="DW262" s="790"/>
      <c r="DX262" s="790"/>
      <c r="DY262" s="791"/>
      <c r="DZ262" s="791"/>
      <c r="EA262" s="791"/>
      <c r="EB262" s="791"/>
      <c r="EC262" s="791"/>
      <c r="ED262" s="791"/>
      <c r="EE262" s="791"/>
      <c r="EF262" s="791"/>
      <c r="EG262" s="791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  <c r="FY262" s="36"/>
      <c r="FZ262" s="36"/>
      <c r="GA262" s="36"/>
      <c r="GB262" s="36"/>
      <c r="GC262" s="36"/>
      <c r="GD262" s="36"/>
      <c r="GE262" s="36"/>
      <c r="GF262" s="36"/>
      <c r="GG262" s="36"/>
      <c r="GH262" s="36"/>
      <c r="GI262" s="36"/>
      <c r="GJ262" s="36"/>
      <c r="GK262" s="36"/>
      <c r="GL262" s="36"/>
      <c r="GM262" s="36"/>
      <c r="GN262" s="781"/>
      <c r="GO262" s="781"/>
      <c r="GP262" s="781"/>
      <c r="GQ262" s="781"/>
      <c r="GR262" s="781"/>
      <c r="GS262" s="781"/>
      <c r="GT262" s="781"/>
      <c r="GU262" s="781"/>
      <c r="GV262" s="55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I262" s="12"/>
      <c r="HJ262" s="12"/>
      <c r="HK262" s="12"/>
      <c r="HL262" s="12"/>
      <c r="HM262" s="12"/>
      <c r="HN262" s="12"/>
      <c r="HY262" s="14"/>
      <c r="HZ262" s="14"/>
      <c r="IA262" s="14"/>
      <c r="IB262" s="19"/>
      <c r="IC262" s="19"/>
      <c r="ID262" s="19"/>
      <c r="IE262" s="19"/>
      <c r="IF262" s="19"/>
      <c r="IG262" s="19"/>
      <c r="IH262" s="14"/>
      <c r="II262" s="14"/>
      <c r="IJ262" s="14"/>
      <c r="IK262" s="14"/>
      <c r="IL262" s="14"/>
      <c r="IM262" s="14"/>
      <c r="JD262" s="3"/>
      <c r="JE262" s="3"/>
      <c r="JF262" s="3"/>
      <c r="JG262" s="3"/>
      <c r="JH262" s="3"/>
      <c r="JI262" s="3"/>
      <c r="JJ262" s="3"/>
      <c r="JK262" s="3"/>
      <c r="JL262" s="3"/>
      <c r="JM262" s="3"/>
    </row>
    <row r="263" spans="1:273" ht="3" customHeight="1">
      <c r="A263" s="36"/>
      <c r="B263" s="781"/>
      <c r="C263" s="781"/>
      <c r="D263" s="781"/>
      <c r="E263" s="781"/>
      <c r="F263" s="781"/>
      <c r="G263" s="781"/>
      <c r="H263" s="781"/>
      <c r="I263" s="781"/>
      <c r="J263" s="46"/>
      <c r="K263" s="46"/>
      <c r="L263" s="46"/>
      <c r="M263" s="46"/>
      <c r="N263" s="46"/>
      <c r="O263" s="46"/>
      <c r="P263" s="46"/>
      <c r="Q263" s="36"/>
      <c r="R263" s="110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787" t="s">
        <v>709</v>
      </c>
      <c r="BS263" s="787"/>
      <c r="BT263" s="787"/>
      <c r="BU263" s="787"/>
      <c r="BV263" s="787"/>
      <c r="BW263" s="787"/>
      <c r="BX263" s="787"/>
      <c r="BY263" s="787"/>
      <c r="BZ263" s="787"/>
      <c r="CA263" s="787"/>
      <c r="CB263" s="787"/>
      <c r="CC263" s="787"/>
      <c r="CD263" s="787"/>
      <c r="CE263" s="787"/>
      <c r="CF263" s="787"/>
      <c r="CG263" s="787"/>
      <c r="CH263" s="787"/>
      <c r="CI263" s="787"/>
      <c r="CJ263" s="787"/>
      <c r="CK263" s="787"/>
      <c r="CL263" s="787"/>
      <c r="CM263" s="787"/>
      <c r="CN263" s="790"/>
      <c r="CO263" s="790"/>
      <c r="CP263" s="790"/>
      <c r="CQ263" s="790"/>
      <c r="CR263" s="790"/>
      <c r="CS263" s="790"/>
      <c r="CT263" s="790"/>
      <c r="CU263" s="790"/>
      <c r="CV263" s="790"/>
      <c r="CW263" s="790"/>
      <c r="CX263" s="790"/>
      <c r="CY263" s="790"/>
      <c r="CZ263" s="790"/>
      <c r="DA263" s="791" t="s">
        <v>93</v>
      </c>
      <c r="DB263" s="791"/>
      <c r="DC263" s="791"/>
      <c r="DD263" s="791"/>
      <c r="DE263" s="791"/>
      <c r="DF263" s="791"/>
      <c r="DG263" s="791"/>
      <c r="DH263" s="791"/>
      <c r="DI263" s="787" t="s">
        <v>92</v>
      </c>
      <c r="DJ263" s="787"/>
      <c r="DK263" s="787"/>
      <c r="DL263" s="792"/>
      <c r="DM263" s="792"/>
      <c r="DN263" s="792"/>
      <c r="DO263" s="792"/>
      <c r="DP263" s="792"/>
      <c r="DQ263" s="792"/>
      <c r="DR263" s="792"/>
      <c r="DS263" s="792"/>
      <c r="DT263" s="792"/>
      <c r="DU263" s="792"/>
      <c r="DV263" s="793" t="s">
        <v>94</v>
      </c>
      <c r="DW263" s="793"/>
      <c r="DX263" s="793"/>
      <c r="DY263" s="793"/>
      <c r="DZ263" s="793"/>
      <c r="EA263" s="793"/>
      <c r="EB263" s="793"/>
      <c r="EC263" s="793"/>
      <c r="ED263" s="793"/>
      <c r="EE263" s="793"/>
      <c r="EF263" s="793"/>
      <c r="EG263" s="793"/>
      <c r="EH263" s="111"/>
      <c r="EI263" s="36"/>
      <c r="EJ263" s="36"/>
      <c r="EK263" s="112"/>
      <c r="EL263" s="112"/>
      <c r="EM263" s="111"/>
      <c r="EN263" s="111"/>
      <c r="EO263" s="111"/>
      <c r="EP263" s="111"/>
      <c r="EQ263" s="111"/>
      <c r="ER263" s="111"/>
      <c r="ES263" s="111"/>
      <c r="ET263" s="111"/>
      <c r="EU263" s="111"/>
      <c r="EV263" s="111"/>
      <c r="EW263" s="113"/>
      <c r="EX263" s="113"/>
      <c r="EY263" s="113"/>
      <c r="EZ263" s="113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  <c r="FY263" s="36"/>
      <c r="FZ263" s="36"/>
      <c r="GA263" s="36"/>
      <c r="GB263" s="36"/>
      <c r="GC263" s="36"/>
      <c r="GD263" s="36"/>
      <c r="GE263" s="36"/>
      <c r="GF263" s="36"/>
      <c r="GG263" s="36"/>
      <c r="GH263" s="36"/>
      <c r="GI263" s="36"/>
      <c r="GJ263" s="36"/>
      <c r="GK263" s="36"/>
      <c r="GL263" s="36"/>
      <c r="GM263" s="36"/>
      <c r="GN263" s="781"/>
      <c r="GO263" s="781"/>
      <c r="GP263" s="781"/>
      <c r="GQ263" s="781"/>
      <c r="GR263" s="781"/>
      <c r="GS263" s="781"/>
      <c r="GT263" s="781"/>
      <c r="GU263" s="781"/>
      <c r="GV263" s="114"/>
      <c r="GW263" s="15"/>
      <c r="GX263" s="15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Y263" s="14"/>
      <c r="HZ263" s="14"/>
      <c r="IA263" s="14"/>
      <c r="IH263" s="17"/>
      <c r="II263" s="17"/>
      <c r="IJ263" s="18"/>
      <c r="IK263" s="18"/>
      <c r="IL263" s="18"/>
      <c r="IM263" s="18"/>
      <c r="IN263" s="18"/>
      <c r="IO263" s="18"/>
      <c r="JD263" s="3"/>
      <c r="JE263" s="3"/>
      <c r="JF263" s="3"/>
      <c r="JG263" s="3"/>
      <c r="JH263" s="3"/>
      <c r="JI263" s="3"/>
      <c r="JJ263" s="3"/>
      <c r="JK263" s="3"/>
      <c r="JL263" s="3"/>
      <c r="JM263" s="3"/>
    </row>
    <row r="264" spans="1:273" ht="3" customHeight="1">
      <c r="A264" s="36"/>
      <c r="B264" s="781"/>
      <c r="C264" s="781"/>
      <c r="D264" s="781"/>
      <c r="E264" s="781"/>
      <c r="F264" s="781"/>
      <c r="G264" s="781"/>
      <c r="H264" s="781"/>
      <c r="I264" s="781"/>
      <c r="J264" s="46"/>
      <c r="K264" s="46"/>
      <c r="L264" s="46"/>
      <c r="M264" s="46"/>
      <c r="N264" s="46"/>
      <c r="O264" s="46"/>
      <c r="P264" s="46"/>
      <c r="Q264" s="36"/>
      <c r="R264" s="110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537" t="str">
        <f>IF(HLOOKUP("性別ID",全情報ビュー,2,FALSE)=1,85,IF(HLOOKUP("性別ID",全情報ビュー,2,FALSE)=2,90,""))</f>
        <v/>
      </c>
      <c r="AS264" s="537"/>
      <c r="AT264" s="537"/>
      <c r="AU264" s="537"/>
      <c r="AV264" s="537"/>
      <c r="AW264" s="537"/>
      <c r="AX264" s="537"/>
      <c r="AY264" s="537"/>
      <c r="AZ264" s="537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787"/>
      <c r="BS264" s="787"/>
      <c r="BT264" s="787"/>
      <c r="BU264" s="787"/>
      <c r="BV264" s="787"/>
      <c r="BW264" s="787"/>
      <c r="BX264" s="787"/>
      <c r="BY264" s="787"/>
      <c r="BZ264" s="787"/>
      <c r="CA264" s="787"/>
      <c r="CB264" s="787"/>
      <c r="CC264" s="787"/>
      <c r="CD264" s="787"/>
      <c r="CE264" s="787"/>
      <c r="CF264" s="787"/>
      <c r="CG264" s="787"/>
      <c r="CH264" s="787"/>
      <c r="CI264" s="787"/>
      <c r="CJ264" s="787"/>
      <c r="CK264" s="787"/>
      <c r="CL264" s="787"/>
      <c r="CM264" s="787"/>
      <c r="CN264" s="790"/>
      <c r="CO264" s="790"/>
      <c r="CP264" s="790"/>
      <c r="CQ264" s="790"/>
      <c r="CR264" s="790"/>
      <c r="CS264" s="790"/>
      <c r="CT264" s="790"/>
      <c r="CU264" s="790"/>
      <c r="CV264" s="790"/>
      <c r="CW264" s="790"/>
      <c r="CX264" s="790"/>
      <c r="CY264" s="790"/>
      <c r="CZ264" s="790"/>
      <c r="DA264" s="791"/>
      <c r="DB264" s="791"/>
      <c r="DC264" s="791"/>
      <c r="DD264" s="791"/>
      <c r="DE264" s="791"/>
      <c r="DF264" s="791"/>
      <c r="DG264" s="791"/>
      <c r="DH264" s="791"/>
      <c r="DI264" s="787"/>
      <c r="DJ264" s="787"/>
      <c r="DK264" s="787"/>
      <c r="DL264" s="792"/>
      <c r="DM264" s="792"/>
      <c r="DN264" s="792"/>
      <c r="DO264" s="792"/>
      <c r="DP264" s="792"/>
      <c r="DQ264" s="792"/>
      <c r="DR264" s="792"/>
      <c r="DS264" s="792"/>
      <c r="DT264" s="792"/>
      <c r="DU264" s="792"/>
      <c r="DV264" s="793"/>
      <c r="DW264" s="793"/>
      <c r="DX264" s="793"/>
      <c r="DY264" s="793"/>
      <c r="DZ264" s="793"/>
      <c r="EA264" s="793"/>
      <c r="EB264" s="793"/>
      <c r="EC264" s="793"/>
      <c r="ED264" s="793"/>
      <c r="EE264" s="793"/>
      <c r="EF264" s="793"/>
      <c r="EG264" s="793"/>
      <c r="EH264" s="111"/>
      <c r="EI264" s="36"/>
      <c r="EJ264" s="36"/>
      <c r="EK264" s="112"/>
      <c r="EL264" s="112"/>
      <c r="EM264" s="111"/>
      <c r="EN264" s="111"/>
      <c r="EO264" s="111"/>
      <c r="EP264" s="111"/>
      <c r="EQ264" s="111"/>
      <c r="ER264" s="111"/>
      <c r="ES264" s="111"/>
      <c r="ET264" s="111"/>
      <c r="EU264" s="111"/>
      <c r="EV264" s="111"/>
      <c r="EW264" s="113"/>
      <c r="EX264" s="113"/>
      <c r="EY264" s="113"/>
      <c r="EZ264" s="113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  <c r="FY264" s="36"/>
      <c r="FZ264" s="36"/>
      <c r="GA264" s="36"/>
      <c r="GB264" s="36"/>
      <c r="GC264" s="36"/>
      <c r="GD264" s="36"/>
      <c r="GE264" s="36"/>
      <c r="GF264" s="36"/>
      <c r="GG264" s="36"/>
      <c r="GH264" s="36"/>
      <c r="GI264" s="36"/>
      <c r="GJ264" s="36"/>
      <c r="GK264" s="36"/>
      <c r="GL264" s="36"/>
      <c r="GM264" s="36"/>
      <c r="GN264" s="781"/>
      <c r="GO264" s="781"/>
      <c r="GP264" s="781"/>
      <c r="GQ264" s="781"/>
      <c r="GR264" s="781"/>
      <c r="GS264" s="781"/>
      <c r="GT264" s="781"/>
      <c r="GU264" s="781"/>
      <c r="GV264" s="114"/>
      <c r="GW264" s="15"/>
      <c r="GX264" s="15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Y264" s="14"/>
      <c r="HZ264" s="14"/>
      <c r="IA264" s="14"/>
      <c r="IH264" s="17"/>
      <c r="II264" s="17"/>
      <c r="IJ264" s="18"/>
      <c r="IK264" s="18"/>
      <c r="IL264" s="18"/>
      <c r="IM264" s="18"/>
      <c r="IN264" s="18"/>
      <c r="IO264" s="18"/>
      <c r="JD264" s="3"/>
      <c r="JE264" s="3"/>
      <c r="JF264" s="3"/>
      <c r="JG264" s="3"/>
      <c r="JH264" s="3"/>
      <c r="JI264" s="3"/>
      <c r="JJ264" s="3"/>
      <c r="JK264" s="3"/>
      <c r="JL264" s="3"/>
      <c r="JM264" s="3"/>
    </row>
    <row r="265" spans="1:273" ht="3" customHeight="1">
      <c r="A265" s="36"/>
      <c r="B265" s="781"/>
      <c r="C265" s="781"/>
      <c r="D265" s="781"/>
      <c r="E265" s="781"/>
      <c r="F265" s="781"/>
      <c r="G265" s="781"/>
      <c r="H265" s="781"/>
      <c r="I265" s="781"/>
      <c r="J265" s="46"/>
      <c r="K265" s="46"/>
      <c r="L265" s="46"/>
      <c r="M265" s="46"/>
      <c r="N265" s="46"/>
      <c r="O265" s="46"/>
      <c r="P265" s="46"/>
      <c r="Q265" s="36"/>
      <c r="R265" s="110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537"/>
      <c r="AS265" s="537"/>
      <c r="AT265" s="537"/>
      <c r="AU265" s="537"/>
      <c r="AV265" s="537"/>
      <c r="AW265" s="537"/>
      <c r="AX265" s="537"/>
      <c r="AY265" s="537"/>
      <c r="AZ265" s="537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787"/>
      <c r="BS265" s="787"/>
      <c r="BT265" s="787"/>
      <c r="BU265" s="787"/>
      <c r="BV265" s="787"/>
      <c r="BW265" s="787"/>
      <c r="BX265" s="787"/>
      <c r="BY265" s="787"/>
      <c r="BZ265" s="787"/>
      <c r="CA265" s="787"/>
      <c r="CB265" s="787"/>
      <c r="CC265" s="787"/>
      <c r="CD265" s="787"/>
      <c r="CE265" s="787"/>
      <c r="CF265" s="787"/>
      <c r="CG265" s="787"/>
      <c r="CH265" s="787"/>
      <c r="CI265" s="787"/>
      <c r="CJ265" s="787"/>
      <c r="CK265" s="787"/>
      <c r="CL265" s="787"/>
      <c r="CM265" s="787"/>
      <c r="CN265" s="790"/>
      <c r="CO265" s="790"/>
      <c r="CP265" s="790"/>
      <c r="CQ265" s="790"/>
      <c r="CR265" s="790"/>
      <c r="CS265" s="790"/>
      <c r="CT265" s="790"/>
      <c r="CU265" s="790"/>
      <c r="CV265" s="790"/>
      <c r="CW265" s="790"/>
      <c r="CX265" s="790"/>
      <c r="CY265" s="790"/>
      <c r="CZ265" s="790"/>
      <c r="DA265" s="791"/>
      <c r="DB265" s="791"/>
      <c r="DC265" s="791"/>
      <c r="DD265" s="791"/>
      <c r="DE265" s="791"/>
      <c r="DF265" s="791"/>
      <c r="DG265" s="791"/>
      <c r="DH265" s="791"/>
      <c r="DI265" s="787"/>
      <c r="DJ265" s="787"/>
      <c r="DK265" s="787"/>
      <c r="DL265" s="792"/>
      <c r="DM265" s="792"/>
      <c r="DN265" s="792"/>
      <c r="DO265" s="792"/>
      <c r="DP265" s="792"/>
      <c r="DQ265" s="792"/>
      <c r="DR265" s="792"/>
      <c r="DS265" s="792"/>
      <c r="DT265" s="792"/>
      <c r="DU265" s="792"/>
      <c r="DV265" s="793"/>
      <c r="DW265" s="793"/>
      <c r="DX265" s="793"/>
      <c r="DY265" s="793"/>
      <c r="DZ265" s="793"/>
      <c r="EA265" s="793"/>
      <c r="EB265" s="793"/>
      <c r="EC265" s="793"/>
      <c r="ED265" s="793"/>
      <c r="EE265" s="793"/>
      <c r="EF265" s="793"/>
      <c r="EG265" s="793"/>
      <c r="EH265" s="111"/>
      <c r="EI265" s="36"/>
      <c r="EJ265" s="36"/>
      <c r="EK265" s="112"/>
      <c r="EL265" s="112"/>
      <c r="EM265" s="111"/>
      <c r="EN265" s="111"/>
      <c r="EO265" s="111"/>
      <c r="EP265" s="111"/>
      <c r="EQ265" s="111"/>
      <c r="ER265" s="111"/>
      <c r="ES265" s="111"/>
      <c r="ET265" s="111"/>
      <c r="EU265" s="111"/>
      <c r="EV265" s="111"/>
      <c r="EW265" s="113"/>
      <c r="EX265" s="113"/>
      <c r="EY265" s="113"/>
      <c r="EZ265" s="113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  <c r="FY265" s="36"/>
      <c r="FZ265" s="36"/>
      <c r="GA265" s="36"/>
      <c r="GB265" s="36"/>
      <c r="GC265" s="36"/>
      <c r="GD265" s="36"/>
      <c r="GE265" s="36"/>
      <c r="GF265" s="36"/>
      <c r="GG265" s="36"/>
      <c r="GH265" s="36"/>
      <c r="GI265" s="36"/>
      <c r="GJ265" s="36"/>
      <c r="GK265" s="36"/>
      <c r="GL265" s="36"/>
      <c r="GM265" s="36"/>
      <c r="GN265" s="781"/>
      <c r="GO265" s="781"/>
      <c r="GP265" s="781"/>
      <c r="GQ265" s="781"/>
      <c r="GR265" s="781"/>
      <c r="GS265" s="781"/>
      <c r="GT265" s="781"/>
      <c r="GU265" s="781"/>
      <c r="GV265" s="114"/>
      <c r="GW265" s="15"/>
      <c r="GX265" s="15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Y265" s="14"/>
      <c r="HZ265" s="14"/>
      <c r="IA265" s="14"/>
      <c r="IH265" s="14"/>
      <c r="II265" s="14"/>
      <c r="IJ265" s="14"/>
      <c r="IK265" s="14"/>
      <c r="IL265" s="14"/>
      <c r="IM265" s="14"/>
      <c r="JD265" s="3"/>
      <c r="JE265" s="3"/>
      <c r="JF265" s="3"/>
      <c r="JG265" s="3"/>
      <c r="JH265" s="3"/>
      <c r="JI265" s="3"/>
      <c r="JJ265" s="3"/>
      <c r="JK265" s="3"/>
      <c r="JL265" s="3"/>
      <c r="JM265" s="3"/>
    </row>
    <row r="266" spans="1:273" ht="3" customHeight="1">
      <c r="A266" s="36"/>
      <c r="B266" s="781"/>
      <c r="C266" s="781"/>
      <c r="D266" s="781"/>
      <c r="E266" s="781"/>
      <c r="F266" s="781"/>
      <c r="G266" s="781"/>
      <c r="H266" s="781"/>
      <c r="I266" s="781"/>
      <c r="J266" s="46"/>
      <c r="K266" s="46"/>
      <c r="L266" s="46"/>
      <c r="M266" s="46"/>
      <c r="N266" s="46"/>
      <c r="O266" s="46"/>
      <c r="P266" s="46"/>
      <c r="Q266" s="36"/>
      <c r="R266" s="110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537"/>
      <c r="AS266" s="537"/>
      <c r="AT266" s="537"/>
      <c r="AU266" s="537"/>
      <c r="AV266" s="537"/>
      <c r="AW266" s="537"/>
      <c r="AX266" s="537"/>
      <c r="AY266" s="537"/>
      <c r="AZ266" s="537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787"/>
      <c r="BS266" s="787"/>
      <c r="BT266" s="787"/>
      <c r="BU266" s="787"/>
      <c r="BV266" s="787"/>
      <c r="BW266" s="787"/>
      <c r="BX266" s="787"/>
      <c r="BY266" s="787"/>
      <c r="BZ266" s="787"/>
      <c r="CA266" s="787"/>
      <c r="CB266" s="787"/>
      <c r="CC266" s="787"/>
      <c r="CD266" s="787"/>
      <c r="CE266" s="787"/>
      <c r="CF266" s="787"/>
      <c r="CG266" s="787"/>
      <c r="CH266" s="787"/>
      <c r="CI266" s="787"/>
      <c r="CJ266" s="787"/>
      <c r="CK266" s="787"/>
      <c r="CL266" s="787"/>
      <c r="CM266" s="787"/>
      <c r="CN266" s="790"/>
      <c r="CO266" s="790"/>
      <c r="CP266" s="790"/>
      <c r="CQ266" s="790"/>
      <c r="CR266" s="790"/>
      <c r="CS266" s="790"/>
      <c r="CT266" s="790"/>
      <c r="CU266" s="790"/>
      <c r="CV266" s="790"/>
      <c r="CW266" s="790"/>
      <c r="CX266" s="790"/>
      <c r="CY266" s="790"/>
      <c r="CZ266" s="790"/>
      <c r="DA266" s="791"/>
      <c r="DB266" s="791"/>
      <c r="DC266" s="791"/>
      <c r="DD266" s="791"/>
      <c r="DE266" s="791"/>
      <c r="DF266" s="791"/>
      <c r="DG266" s="791"/>
      <c r="DH266" s="791"/>
      <c r="DI266" s="787"/>
      <c r="DJ266" s="787"/>
      <c r="DK266" s="787"/>
      <c r="DL266" s="792"/>
      <c r="DM266" s="792"/>
      <c r="DN266" s="792"/>
      <c r="DO266" s="792"/>
      <c r="DP266" s="792"/>
      <c r="DQ266" s="792"/>
      <c r="DR266" s="792"/>
      <c r="DS266" s="792"/>
      <c r="DT266" s="792"/>
      <c r="DU266" s="792"/>
      <c r="DV266" s="793"/>
      <c r="DW266" s="793"/>
      <c r="DX266" s="793"/>
      <c r="DY266" s="793"/>
      <c r="DZ266" s="793"/>
      <c r="EA266" s="793"/>
      <c r="EB266" s="793"/>
      <c r="EC266" s="793"/>
      <c r="ED266" s="793"/>
      <c r="EE266" s="793"/>
      <c r="EF266" s="793"/>
      <c r="EG266" s="793"/>
      <c r="EH266" s="111"/>
      <c r="EI266" s="36"/>
      <c r="EJ266" s="36"/>
      <c r="EK266" s="112"/>
      <c r="EL266" s="112"/>
      <c r="EM266" s="111"/>
      <c r="EN266" s="111"/>
      <c r="EO266" s="111"/>
      <c r="EP266" s="111"/>
      <c r="EQ266" s="111"/>
      <c r="ER266" s="111"/>
      <c r="ES266" s="111"/>
      <c r="ET266" s="111"/>
      <c r="EU266" s="111"/>
      <c r="EV266" s="111"/>
      <c r="EW266" s="113"/>
      <c r="EX266" s="113"/>
      <c r="EY266" s="113"/>
      <c r="EZ266" s="113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  <c r="FY266" s="36"/>
      <c r="FZ266" s="36"/>
      <c r="GA266" s="36"/>
      <c r="GB266" s="36"/>
      <c r="GC266" s="36"/>
      <c r="GD266" s="36"/>
      <c r="GE266" s="36"/>
      <c r="GF266" s="36"/>
      <c r="GG266" s="36"/>
      <c r="GH266" s="36"/>
      <c r="GI266" s="36"/>
      <c r="GJ266" s="36"/>
      <c r="GK266" s="36"/>
      <c r="GL266" s="36"/>
      <c r="GM266" s="36"/>
      <c r="GN266" s="781"/>
      <c r="GO266" s="781"/>
      <c r="GP266" s="781"/>
      <c r="GQ266" s="781"/>
      <c r="GR266" s="781"/>
      <c r="GS266" s="781"/>
      <c r="GT266" s="781"/>
      <c r="GU266" s="781"/>
      <c r="GV266" s="114"/>
      <c r="GW266" s="15"/>
      <c r="GX266" s="15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Y266" s="14"/>
      <c r="HZ266" s="14"/>
      <c r="IA266" s="14"/>
      <c r="IH266" s="14"/>
      <c r="II266" s="14"/>
      <c r="IJ266" s="14"/>
      <c r="IK266" s="14"/>
      <c r="IL266" s="14"/>
      <c r="IM266" s="14"/>
      <c r="JD266" s="3"/>
      <c r="JE266" s="3"/>
      <c r="JF266" s="3"/>
      <c r="JG266" s="3"/>
      <c r="JH266" s="3"/>
      <c r="JI266" s="3"/>
      <c r="JJ266" s="3"/>
      <c r="JK266" s="3"/>
      <c r="JL266" s="3"/>
      <c r="JM266" s="3"/>
    </row>
    <row r="267" spans="1:273" ht="3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110"/>
      <c r="P267" s="110"/>
      <c r="Q267" s="110"/>
      <c r="R267" s="110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537"/>
      <c r="AS267" s="537"/>
      <c r="AT267" s="537"/>
      <c r="AU267" s="537"/>
      <c r="AV267" s="537"/>
      <c r="AW267" s="537"/>
      <c r="AX267" s="537"/>
      <c r="AY267" s="537"/>
      <c r="AZ267" s="537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787"/>
      <c r="BS267" s="787"/>
      <c r="BT267" s="787"/>
      <c r="BU267" s="787"/>
      <c r="BV267" s="787"/>
      <c r="BW267" s="787"/>
      <c r="BX267" s="787"/>
      <c r="BY267" s="787"/>
      <c r="BZ267" s="787"/>
      <c r="CA267" s="787"/>
      <c r="CB267" s="787"/>
      <c r="CC267" s="787"/>
      <c r="CD267" s="787"/>
      <c r="CE267" s="787"/>
      <c r="CF267" s="787"/>
      <c r="CG267" s="787"/>
      <c r="CH267" s="787"/>
      <c r="CI267" s="787"/>
      <c r="CJ267" s="787"/>
      <c r="CK267" s="787"/>
      <c r="CL267" s="787"/>
      <c r="CM267" s="787"/>
      <c r="CN267" s="790"/>
      <c r="CO267" s="790"/>
      <c r="CP267" s="790"/>
      <c r="CQ267" s="790"/>
      <c r="CR267" s="790"/>
      <c r="CS267" s="790"/>
      <c r="CT267" s="790"/>
      <c r="CU267" s="790"/>
      <c r="CV267" s="790"/>
      <c r="CW267" s="790"/>
      <c r="CX267" s="790"/>
      <c r="CY267" s="790"/>
      <c r="CZ267" s="790"/>
      <c r="DA267" s="791"/>
      <c r="DB267" s="791"/>
      <c r="DC267" s="791"/>
      <c r="DD267" s="791"/>
      <c r="DE267" s="791"/>
      <c r="DF267" s="791"/>
      <c r="DG267" s="791"/>
      <c r="DH267" s="791"/>
      <c r="DI267" s="787"/>
      <c r="DJ267" s="787"/>
      <c r="DK267" s="787"/>
      <c r="DL267" s="792"/>
      <c r="DM267" s="792"/>
      <c r="DN267" s="792"/>
      <c r="DO267" s="792"/>
      <c r="DP267" s="792"/>
      <c r="DQ267" s="792"/>
      <c r="DR267" s="792"/>
      <c r="DS267" s="792"/>
      <c r="DT267" s="792"/>
      <c r="DU267" s="792"/>
      <c r="DV267" s="793"/>
      <c r="DW267" s="793"/>
      <c r="DX267" s="793"/>
      <c r="DY267" s="793"/>
      <c r="DZ267" s="793"/>
      <c r="EA267" s="793"/>
      <c r="EB267" s="793"/>
      <c r="EC267" s="793"/>
      <c r="ED267" s="793"/>
      <c r="EE267" s="793"/>
      <c r="EF267" s="793"/>
      <c r="EG267" s="793"/>
      <c r="EH267" s="111"/>
      <c r="EI267" s="36"/>
      <c r="EJ267" s="36"/>
      <c r="EK267" s="112"/>
      <c r="EL267" s="112"/>
      <c r="EM267" s="111"/>
      <c r="EN267" s="111"/>
      <c r="EO267" s="111"/>
      <c r="EP267" s="111"/>
      <c r="EQ267" s="111"/>
      <c r="ER267" s="111"/>
      <c r="ES267" s="111"/>
      <c r="ET267" s="111"/>
      <c r="EU267" s="111"/>
      <c r="EV267" s="111"/>
      <c r="EW267" s="113"/>
      <c r="EX267" s="113"/>
      <c r="EY267" s="113"/>
      <c r="EZ267" s="113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  <c r="FY267" s="36"/>
      <c r="FZ267" s="36"/>
      <c r="GA267" s="36"/>
      <c r="GB267" s="36"/>
      <c r="GC267" s="36"/>
      <c r="GD267" s="36"/>
      <c r="GE267" s="36"/>
      <c r="GF267" s="36"/>
      <c r="GG267" s="36"/>
      <c r="GH267" s="36"/>
      <c r="GI267" s="36"/>
      <c r="GJ267" s="36"/>
      <c r="GK267" s="36"/>
      <c r="GL267" s="36"/>
      <c r="GM267" s="36"/>
      <c r="GN267" s="36"/>
      <c r="GO267" s="36"/>
      <c r="GP267" s="36"/>
      <c r="GQ267" s="55"/>
      <c r="GR267" s="55"/>
      <c r="GS267" s="55"/>
      <c r="GT267" s="55"/>
      <c r="GU267" s="55"/>
      <c r="GV267" s="115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7"/>
      <c r="HR267" s="7"/>
      <c r="HS267" s="7"/>
      <c r="HT267" s="7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21"/>
      <c r="II267" s="21"/>
      <c r="IJ267" s="21"/>
      <c r="IK267" s="21"/>
      <c r="IL267" s="21"/>
      <c r="IM267" s="21"/>
      <c r="IN267" s="21"/>
      <c r="IR267" s="3"/>
      <c r="IS267" s="3"/>
      <c r="IT267" s="3"/>
      <c r="IU267" s="3"/>
      <c r="IV267" s="3"/>
      <c r="IW267" s="3"/>
      <c r="IX267" s="3"/>
      <c r="IY267" s="3"/>
      <c r="IZ267" s="3"/>
      <c r="JA267" s="3"/>
    </row>
    <row r="268" spans="1:273" ht="3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110"/>
      <c r="P268" s="110"/>
      <c r="Q268" s="110"/>
      <c r="R268" s="110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537"/>
      <c r="AS268" s="537"/>
      <c r="AT268" s="537"/>
      <c r="AU268" s="537"/>
      <c r="AV268" s="537"/>
      <c r="AW268" s="537"/>
      <c r="AX268" s="537"/>
      <c r="AY268" s="537"/>
      <c r="AZ268" s="537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787"/>
      <c r="BS268" s="787"/>
      <c r="BT268" s="787"/>
      <c r="BU268" s="787"/>
      <c r="BV268" s="787"/>
      <c r="BW268" s="787"/>
      <c r="BX268" s="787"/>
      <c r="BY268" s="787"/>
      <c r="BZ268" s="787"/>
      <c r="CA268" s="787"/>
      <c r="CB268" s="787"/>
      <c r="CC268" s="787"/>
      <c r="CD268" s="787"/>
      <c r="CE268" s="787"/>
      <c r="CF268" s="787"/>
      <c r="CG268" s="787"/>
      <c r="CH268" s="787"/>
      <c r="CI268" s="787"/>
      <c r="CJ268" s="787"/>
      <c r="CK268" s="787"/>
      <c r="CL268" s="787"/>
      <c r="CM268" s="787"/>
      <c r="CN268" s="790"/>
      <c r="CO268" s="790"/>
      <c r="CP268" s="790"/>
      <c r="CQ268" s="790"/>
      <c r="CR268" s="790"/>
      <c r="CS268" s="790"/>
      <c r="CT268" s="790"/>
      <c r="CU268" s="790"/>
      <c r="CV268" s="790"/>
      <c r="CW268" s="790"/>
      <c r="CX268" s="790"/>
      <c r="CY268" s="790"/>
      <c r="CZ268" s="790"/>
      <c r="DA268" s="791"/>
      <c r="DB268" s="791"/>
      <c r="DC268" s="791"/>
      <c r="DD268" s="791"/>
      <c r="DE268" s="791"/>
      <c r="DF268" s="791"/>
      <c r="DG268" s="791"/>
      <c r="DH268" s="791"/>
      <c r="DI268" s="787"/>
      <c r="DJ268" s="787"/>
      <c r="DK268" s="787"/>
      <c r="DL268" s="792"/>
      <c r="DM268" s="792"/>
      <c r="DN268" s="792"/>
      <c r="DO268" s="792"/>
      <c r="DP268" s="792"/>
      <c r="DQ268" s="792"/>
      <c r="DR268" s="792"/>
      <c r="DS268" s="792"/>
      <c r="DT268" s="792"/>
      <c r="DU268" s="792"/>
      <c r="DV268" s="793"/>
      <c r="DW268" s="793"/>
      <c r="DX268" s="793"/>
      <c r="DY268" s="793"/>
      <c r="DZ268" s="793"/>
      <c r="EA268" s="793"/>
      <c r="EB268" s="793"/>
      <c r="EC268" s="793"/>
      <c r="ED268" s="793"/>
      <c r="EE268" s="793"/>
      <c r="EF268" s="793"/>
      <c r="EG268" s="793"/>
      <c r="EH268" s="111"/>
      <c r="EI268" s="36"/>
      <c r="EJ268" s="36"/>
      <c r="EK268" s="112"/>
      <c r="EL268" s="112"/>
      <c r="EM268" s="111"/>
      <c r="EN268" s="111"/>
      <c r="EO268" s="111"/>
      <c r="EP268" s="111"/>
      <c r="EQ268" s="111"/>
      <c r="ER268" s="111"/>
      <c r="ES268" s="111"/>
      <c r="ET268" s="111"/>
      <c r="EU268" s="111"/>
      <c r="EV268" s="111"/>
      <c r="EW268" s="113"/>
      <c r="EX268" s="113"/>
      <c r="EY268" s="113"/>
      <c r="EZ268" s="113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  <c r="FY268" s="36"/>
      <c r="FZ268" s="36"/>
      <c r="GA268" s="36"/>
      <c r="GB268" s="36"/>
      <c r="GC268" s="36"/>
      <c r="GD268" s="36"/>
      <c r="GE268" s="36"/>
      <c r="GF268" s="36"/>
      <c r="GG268" s="36"/>
      <c r="GH268" s="36"/>
      <c r="GI268" s="36"/>
      <c r="GJ268" s="36"/>
      <c r="GK268" s="36"/>
      <c r="GL268" s="36"/>
      <c r="GM268" s="36"/>
      <c r="GN268" s="36"/>
      <c r="GO268" s="36"/>
      <c r="GP268" s="36"/>
      <c r="GQ268" s="55"/>
      <c r="GR268" s="55"/>
      <c r="GS268" s="55"/>
      <c r="GT268" s="55"/>
      <c r="GU268" s="55"/>
      <c r="GV268" s="115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7"/>
      <c r="HR268" s="7"/>
      <c r="HS268" s="7"/>
      <c r="HT268" s="7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21"/>
      <c r="II268" s="21"/>
      <c r="IJ268" s="21"/>
      <c r="IK268" s="21"/>
      <c r="IL268" s="21"/>
      <c r="IM268" s="21"/>
      <c r="IN268" s="21"/>
      <c r="IR268" s="3"/>
      <c r="IS268" s="3"/>
      <c r="IT268" s="3"/>
      <c r="IU268" s="3"/>
      <c r="IV268" s="3"/>
      <c r="IW268" s="3"/>
      <c r="IX268" s="3"/>
      <c r="IY268" s="3"/>
      <c r="IZ268" s="3"/>
      <c r="JA268" s="3"/>
    </row>
    <row r="269" spans="1:273" ht="3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110"/>
      <c r="P269" s="110"/>
      <c r="Q269" s="110"/>
      <c r="R269" s="110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  <c r="FY269" s="36"/>
      <c r="FZ269" s="36"/>
      <c r="GA269" s="36"/>
      <c r="GB269" s="36"/>
      <c r="GC269" s="36"/>
      <c r="GD269" s="36"/>
      <c r="GE269" s="36"/>
      <c r="GF269" s="36"/>
      <c r="GG269" s="36"/>
      <c r="GH269" s="36"/>
      <c r="GI269" s="36"/>
      <c r="GJ269" s="36"/>
      <c r="GK269" s="36"/>
      <c r="GL269" s="36"/>
      <c r="GM269" s="36"/>
      <c r="GN269" s="36"/>
      <c r="GO269" s="36"/>
      <c r="GP269" s="36"/>
      <c r="GQ269" s="55"/>
      <c r="GR269" s="55"/>
      <c r="GS269" s="55"/>
      <c r="GT269" s="55"/>
      <c r="GU269" s="55"/>
      <c r="GV269" s="115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7"/>
      <c r="HR269" s="7"/>
      <c r="HS269" s="7"/>
      <c r="HT269" s="7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21"/>
      <c r="II269" s="21"/>
      <c r="IJ269" s="21"/>
      <c r="IK269" s="21"/>
      <c r="IL269" s="21"/>
      <c r="IM269" s="21"/>
      <c r="IN269" s="21"/>
      <c r="IR269" s="3"/>
      <c r="IS269" s="3"/>
      <c r="IT269" s="3"/>
      <c r="IU269" s="3"/>
      <c r="IV269" s="3"/>
      <c r="IW269" s="3"/>
      <c r="IX269" s="3"/>
      <c r="IY269" s="3"/>
      <c r="IZ269" s="3"/>
      <c r="JA269" s="3"/>
    </row>
    <row r="270" spans="1:273" ht="3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110"/>
      <c r="P270" s="110"/>
      <c r="Q270" s="110"/>
      <c r="R270" s="110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  <c r="FY270" s="36"/>
      <c r="FZ270" s="36"/>
      <c r="GA270" s="36"/>
      <c r="GB270" s="36"/>
      <c r="GC270" s="36"/>
      <c r="GD270" s="36"/>
      <c r="GE270" s="36"/>
      <c r="GF270" s="36"/>
      <c r="GG270" s="36"/>
      <c r="GH270" s="36"/>
      <c r="GI270" s="36"/>
      <c r="GJ270" s="36"/>
      <c r="GK270" s="36"/>
      <c r="GL270" s="36"/>
      <c r="GM270" s="36"/>
      <c r="GN270" s="36"/>
      <c r="GO270" s="36"/>
      <c r="GP270" s="36"/>
      <c r="GQ270" s="55"/>
      <c r="GR270" s="55"/>
      <c r="GS270" s="55"/>
      <c r="GT270" s="55"/>
      <c r="GU270" s="55"/>
      <c r="GV270" s="115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7"/>
      <c r="HR270" s="7"/>
      <c r="HS270" s="7"/>
      <c r="HT270" s="7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21"/>
      <c r="II270" s="21"/>
      <c r="IJ270" s="21"/>
      <c r="IK270" s="21"/>
      <c r="IL270" s="21"/>
      <c r="IM270" s="21"/>
      <c r="IN270" s="21"/>
    </row>
    <row r="271" spans="1:273" ht="3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110"/>
      <c r="P271" s="110"/>
      <c r="Q271" s="110"/>
      <c r="R271" s="110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  <c r="DY271" s="36"/>
      <c r="DZ271" s="36"/>
      <c r="EA271" s="36"/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  <c r="FY271" s="36"/>
      <c r="FZ271" s="36"/>
      <c r="GA271" s="36"/>
      <c r="GB271" s="36"/>
      <c r="GC271" s="36"/>
      <c r="GD271" s="36"/>
      <c r="GE271" s="36"/>
      <c r="GF271" s="36"/>
      <c r="GG271" s="36"/>
      <c r="GH271" s="36"/>
      <c r="GI271" s="36"/>
      <c r="GJ271" s="36"/>
      <c r="GK271" s="36"/>
      <c r="GL271" s="36"/>
      <c r="GM271" s="36"/>
      <c r="GN271" s="36"/>
      <c r="GO271" s="36"/>
      <c r="GP271" s="36"/>
      <c r="GQ271" s="36"/>
      <c r="GR271" s="36"/>
      <c r="GS271" s="36"/>
      <c r="GT271" s="36"/>
      <c r="GU271" s="36"/>
      <c r="GV271" s="56"/>
      <c r="GW271" s="7"/>
      <c r="GX271" s="7"/>
      <c r="GY271" s="7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7"/>
      <c r="HU271" s="7"/>
      <c r="HV271" s="7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</row>
    <row r="272" spans="1:273" ht="3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  <c r="FY272" s="36"/>
      <c r="FZ272" s="36"/>
      <c r="GA272" s="36"/>
      <c r="GB272" s="36"/>
      <c r="GC272" s="36"/>
      <c r="GD272" s="36"/>
      <c r="GE272" s="36"/>
      <c r="GF272" s="36"/>
      <c r="GG272" s="36"/>
      <c r="GH272" s="36"/>
      <c r="GI272" s="36"/>
      <c r="GJ272" s="36"/>
      <c r="GK272" s="36"/>
      <c r="GL272" s="36"/>
      <c r="GM272" s="36"/>
      <c r="GN272" s="36"/>
      <c r="GO272" s="36"/>
      <c r="GP272" s="36"/>
      <c r="GQ272" s="36"/>
      <c r="GR272" s="36"/>
      <c r="GS272" s="36"/>
      <c r="GT272" s="36"/>
      <c r="GU272" s="36"/>
      <c r="GV272" s="56"/>
      <c r="GW272" s="7"/>
      <c r="GX272" s="7"/>
      <c r="GY272" s="7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7"/>
      <c r="HU272" s="7"/>
      <c r="HV272" s="7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</row>
    <row r="273" spans="1:249" ht="3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  <c r="FY273" s="36"/>
      <c r="FZ273" s="36"/>
      <c r="GA273" s="36"/>
      <c r="GB273" s="36"/>
      <c r="GC273" s="36"/>
      <c r="GD273" s="36"/>
      <c r="GE273" s="36"/>
      <c r="GF273" s="36"/>
      <c r="GG273" s="36"/>
      <c r="GH273" s="36"/>
      <c r="GI273" s="36"/>
      <c r="GJ273" s="36"/>
      <c r="GK273" s="36"/>
      <c r="GL273" s="36"/>
      <c r="GM273" s="36"/>
      <c r="GN273" s="36"/>
      <c r="GO273" s="36"/>
      <c r="GP273" s="36"/>
      <c r="GQ273" s="36"/>
      <c r="GR273" s="36"/>
      <c r="GS273" s="36"/>
      <c r="GT273" s="36"/>
      <c r="GU273" s="36"/>
      <c r="GV273" s="56"/>
      <c r="GW273" s="7"/>
      <c r="GX273" s="7"/>
      <c r="GY273" s="7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7"/>
      <c r="HU273" s="7"/>
      <c r="HV273" s="7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</row>
    <row r="274" spans="1:249" ht="3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  <c r="FY274" s="36"/>
      <c r="FZ274" s="36"/>
      <c r="GA274" s="36"/>
      <c r="GB274" s="36"/>
      <c r="GC274" s="36"/>
      <c r="GD274" s="36"/>
      <c r="GE274" s="36"/>
      <c r="GF274" s="36"/>
      <c r="GG274" s="36"/>
      <c r="GH274" s="36"/>
      <c r="GI274" s="36"/>
      <c r="GJ274" s="36"/>
      <c r="GK274" s="36"/>
      <c r="GL274" s="36"/>
      <c r="GM274" s="36"/>
      <c r="GN274" s="36"/>
      <c r="GO274" s="36"/>
      <c r="GP274" s="36"/>
      <c r="GQ274" s="36"/>
      <c r="GR274" s="36"/>
      <c r="GS274" s="36"/>
      <c r="GT274" s="36"/>
      <c r="GU274" s="36"/>
      <c r="GV274" s="56"/>
      <c r="GW274" s="7"/>
      <c r="GX274" s="7"/>
      <c r="GY274" s="7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7"/>
      <c r="HU274" s="7"/>
      <c r="HV274" s="7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</row>
    <row r="275" spans="1:249" ht="3" customHeigh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6"/>
      <c r="GC275" s="36"/>
      <c r="GD275" s="36"/>
      <c r="GE275" s="36"/>
      <c r="GF275" s="36"/>
      <c r="GG275" s="36"/>
      <c r="GH275" s="36"/>
      <c r="GI275" s="36"/>
      <c r="GJ275" s="36"/>
      <c r="GK275" s="36"/>
      <c r="GL275" s="36"/>
      <c r="GM275" s="36"/>
      <c r="GN275" s="36"/>
      <c r="GO275" s="36"/>
      <c r="GP275" s="36"/>
      <c r="GQ275" s="36"/>
      <c r="GR275" s="36"/>
      <c r="GS275" s="36"/>
      <c r="GT275" s="36"/>
      <c r="GU275" s="36"/>
      <c r="GV275" s="36"/>
    </row>
    <row r="276" spans="1:249" ht="3" customHeigh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  <c r="FY276" s="36"/>
      <c r="FZ276" s="36"/>
      <c r="GA276" s="36"/>
      <c r="GB276" s="36"/>
      <c r="GC276" s="36"/>
      <c r="GD276" s="36"/>
      <c r="GE276" s="36"/>
      <c r="GF276" s="36"/>
      <c r="GG276" s="36"/>
      <c r="GH276" s="36"/>
      <c r="GI276" s="36"/>
      <c r="GJ276" s="36"/>
      <c r="GK276" s="36"/>
      <c r="GL276" s="36"/>
      <c r="GM276" s="36"/>
      <c r="GN276" s="36"/>
      <c r="GO276" s="36"/>
      <c r="GP276" s="36"/>
      <c r="GQ276" s="36"/>
      <c r="GR276" s="36"/>
      <c r="GS276" s="36"/>
      <c r="GT276" s="36"/>
      <c r="GU276" s="36"/>
      <c r="GV276" s="36"/>
    </row>
    <row r="277" spans="1:249" ht="3" customHeigh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6"/>
      <c r="GC277" s="36"/>
      <c r="GD277" s="36"/>
      <c r="GE277" s="36"/>
      <c r="GF277" s="36"/>
      <c r="GG277" s="36"/>
      <c r="GH277" s="36"/>
      <c r="GI277" s="36"/>
      <c r="GJ277" s="36"/>
      <c r="GK277" s="36"/>
      <c r="GL277" s="36"/>
      <c r="GM277" s="36"/>
      <c r="GN277" s="36"/>
      <c r="GO277" s="36"/>
      <c r="GP277" s="36"/>
      <c r="GQ277" s="36"/>
      <c r="GR277" s="36"/>
      <c r="GS277" s="36"/>
      <c r="GT277" s="36"/>
      <c r="GU277" s="36"/>
      <c r="GV277" s="36"/>
    </row>
    <row r="278" spans="1:249" ht="3" customHeight="1">
      <c r="A278" s="36"/>
      <c r="B278" s="777" t="s">
        <v>95</v>
      </c>
      <c r="C278" s="777"/>
      <c r="D278" s="777"/>
      <c r="E278" s="777"/>
      <c r="F278" s="776" t="s">
        <v>96</v>
      </c>
      <c r="G278" s="776"/>
      <c r="H278" s="776"/>
      <c r="I278" s="776"/>
      <c r="J278" s="116"/>
      <c r="K278" s="36"/>
      <c r="L278" s="36"/>
      <c r="M278" s="782" t="s">
        <v>97</v>
      </c>
      <c r="N278" s="782"/>
      <c r="O278" s="782"/>
      <c r="P278" s="782"/>
      <c r="Q278" s="782"/>
      <c r="R278" s="782"/>
      <c r="S278" s="782"/>
      <c r="T278" s="782"/>
      <c r="U278" s="782"/>
      <c r="V278" s="783"/>
      <c r="W278" s="783"/>
      <c r="X278" s="783"/>
      <c r="Y278" s="783"/>
      <c r="Z278" s="783"/>
      <c r="AA278" s="783"/>
      <c r="AB278" s="783"/>
      <c r="AC278" s="783"/>
      <c r="AD278" s="783"/>
      <c r="AE278" s="783"/>
      <c r="AF278" s="783"/>
      <c r="AG278" s="783"/>
      <c r="AH278" s="783"/>
      <c r="AI278" s="783"/>
      <c r="AJ278" s="783"/>
      <c r="AK278" s="783"/>
      <c r="AL278" s="783"/>
      <c r="AM278" s="783"/>
      <c r="AN278" s="783"/>
      <c r="AO278" s="783"/>
      <c r="AP278" s="783"/>
      <c r="AQ278" s="783"/>
      <c r="AR278" s="783"/>
      <c r="AS278" s="783"/>
      <c r="AT278" s="783"/>
      <c r="AU278" s="783"/>
      <c r="AV278" s="783"/>
      <c r="AW278" s="783"/>
      <c r="AX278" s="783"/>
      <c r="AY278" s="783"/>
      <c r="AZ278" s="783"/>
      <c r="BA278" s="783"/>
      <c r="BB278" s="783"/>
      <c r="BC278" s="783"/>
      <c r="BD278" s="783"/>
      <c r="BE278" s="783"/>
      <c r="BF278" s="783"/>
      <c r="BG278" s="783"/>
      <c r="BH278" s="783"/>
      <c r="BI278" s="783"/>
      <c r="BJ278" s="783"/>
      <c r="BK278" s="783"/>
      <c r="BL278" s="783"/>
      <c r="BM278" s="783"/>
      <c r="BN278" s="783"/>
      <c r="BO278" s="783"/>
      <c r="BP278" s="783"/>
      <c r="BQ278" s="783"/>
      <c r="BR278" s="117"/>
      <c r="BS278" s="117"/>
      <c r="BT278" s="117"/>
      <c r="BU278" s="117"/>
      <c r="BV278" s="117"/>
      <c r="BW278" s="117"/>
      <c r="BX278" s="117"/>
      <c r="BY278" s="784" t="s">
        <v>98</v>
      </c>
      <c r="BZ278" s="784"/>
      <c r="CA278" s="784"/>
      <c r="CB278" s="784"/>
      <c r="CC278" s="784"/>
      <c r="CD278" s="784"/>
      <c r="CE278" s="784"/>
      <c r="CF278" s="784"/>
      <c r="CG278" s="784"/>
      <c r="CH278" s="784"/>
      <c r="CI278" s="784"/>
      <c r="CJ278" s="784"/>
      <c r="CK278" s="784"/>
      <c r="CL278" s="784"/>
      <c r="CM278" s="784"/>
      <c r="CN278" s="784"/>
      <c r="CO278" s="784"/>
      <c r="CP278" s="784"/>
      <c r="CQ278" s="784"/>
      <c r="CR278" s="784"/>
      <c r="CS278" s="784"/>
      <c r="CT278" s="784"/>
      <c r="CU278" s="784"/>
      <c r="CV278" s="784"/>
      <c r="CW278" s="784"/>
      <c r="CX278" s="784"/>
      <c r="CY278" s="784"/>
      <c r="CZ278" s="784"/>
      <c r="DA278" s="784"/>
      <c r="DB278" s="784"/>
      <c r="DC278" s="784"/>
      <c r="DD278" s="784"/>
      <c r="DE278" s="784"/>
      <c r="DF278" s="784"/>
      <c r="DG278" s="784"/>
      <c r="DH278" s="784"/>
      <c r="DI278" s="784"/>
      <c r="DJ278" s="784"/>
      <c r="DK278" s="784"/>
      <c r="DL278" s="784"/>
      <c r="DM278" s="784"/>
      <c r="DN278" s="784"/>
      <c r="DO278" s="784"/>
      <c r="DP278" s="784"/>
      <c r="DQ278" s="784"/>
      <c r="DR278" s="784"/>
      <c r="DS278" s="784"/>
      <c r="DT278" s="784"/>
      <c r="DU278" s="784"/>
      <c r="DV278" s="784"/>
      <c r="DW278" s="784"/>
      <c r="DX278" s="784"/>
      <c r="DY278" s="784"/>
      <c r="DZ278" s="784"/>
      <c r="EA278" s="784"/>
      <c r="EB278" s="784"/>
      <c r="EC278" s="784"/>
      <c r="ED278" s="784"/>
      <c r="EE278" s="784"/>
      <c r="EF278" s="784"/>
      <c r="EG278" s="784"/>
      <c r="EH278" s="74"/>
      <c r="EI278" s="74"/>
      <c r="EJ278" s="74"/>
      <c r="EK278" s="74"/>
      <c r="EL278" s="74"/>
      <c r="EM278" s="74"/>
      <c r="EN278" s="74"/>
      <c r="EO278" s="784" t="s">
        <v>99</v>
      </c>
      <c r="EP278" s="784"/>
      <c r="EQ278" s="784"/>
      <c r="ER278" s="784"/>
      <c r="ES278" s="784"/>
      <c r="ET278" s="784"/>
      <c r="EU278" s="784"/>
      <c r="EV278" s="784"/>
      <c r="EW278" s="784"/>
      <c r="EX278" s="784"/>
      <c r="EY278" s="784"/>
      <c r="EZ278" s="787" t="s">
        <v>100</v>
      </c>
      <c r="FA278" s="787"/>
      <c r="FB278" s="787"/>
      <c r="FC278" s="782"/>
      <c r="FD278" s="782"/>
      <c r="FE278" s="782"/>
      <c r="FF278" s="782"/>
      <c r="FG278" s="782"/>
      <c r="FH278" s="782"/>
      <c r="FI278" s="782"/>
      <c r="FJ278" s="782"/>
      <c r="FK278" s="782"/>
      <c r="FL278" s="782"/>
      <c r="FM278" s="782"/>
      <c r="FN278" s="782"/>
      <c r="FO278" s="782"/>
      <c r="FP278" s="782"/>
      <c r="FQ278" s="782"/>
      <c r="FR278" s="782"/>
      <c r="FS278" s="782"/>
      <c r="FT278" s="782"/>
      <c r="FU278" s="782"/>
      <c r="FV278" s="782"/>
      <c r="FW278" s="782"/>
      <c r="FX278" s="782"/>
      <c r="FY278" s="784" t="s">
        <v>101</v>
      </c>
      <c r="FZ278" s="784"/>
      <c r="GA278" s="784"/>
      <c r="GB278" s="784"/>
      <c r="GC278" s="784"/>
      <c r="GD278" s="784"/>
      <c r="GE278" s="784"/>
      <c r="GF278" s="784"/>
      <c r="GG278" s="784"/>
      <c r="GH278" s="784"/>
      <c r="GI278" s="784"/>
      <c r="GJ278" s="784"/>
      <c r="GK278" s="784"/>
      <c r="GL278" s="784"/>
      <c r="GM278" s="784"/>
      <c r="GN278" s="74"/>
      <c r="GO278" s="74"/>
      <c r="GP278" s="74"/>
      <c r="GQ278" s="74"/>
      <c r="GR278" s="74"/>
      <c r="GS278" s="74"/>
      <c r="GT278" s="74"/>
      <c r="GU278" s="74"/>
      <c r="GV278" s="36"/>
    </row>
    <row r="279" spans="1:249" ht="3" customHeight="1">
      <c r="A279" s="36"/>
      <c r="B279" s="777"/>
      <c r="C279" s="777"/>
      <c r="D279" s="777"/>
      <c r="E279" s="777"/>
      <c r="F279" s="776"/>
      <c r="G279" s="776"/>
      <c r="H279" s="776"/>
      <c r="I279" s="776"/>
      <c r="J279" s="116"/>
      <c r="K279" s="36"/>
      <c r="L279" s="36"/>
      <c r="M279" s="782"/>
      <c r="N279" s="782"/>
      <c r="O279" s="782"/>
      <c r="P279" s="782"/>
      <c r="Q279" s="782"/>
      <c r="R279" s="782"/>
      <c r="S279" s="782"/>
      <c r="T279" s="782"/>
      <c r="U279" s="782"/>
      <c r="V279" s="783"/>
      <c r="W279" s="783"/>
      <c r="X279" s="783"/>
      <c r="Y279" s="783"/>
      <c r="Z279" s="783"/>
      <c r="AA279" s="783"/>
      <c r="AB279" s="783"/>
      <c r="AC279" s="783"/>
      <c r="AD279" s="783"/>
      <c r="AE279" s="783"/>
      <c r="AF279" s="783"/>
      <c r="AG279" s="783"/>
      <c r="AH279" s="783"/>
      <c r="AI279" s="783"/>
      <c r="AJ279" s="783"/>
      <c r="AK279" s="783"/>
      <c r="AL279" s="783"/>
      <c r="AM279" s="783"/>
      <c r="AN279" s="783"/>
      <c r="AO279" s="783"/>
      <c r="AP279" s="783"/>
      <c r="AQ279" s="783"/>
      <c r="AR279" s="783"/>
      <c r="AS279" s="783"/>
      <c r="AT279" s="783"/>
      <c r="AU279" s="783"/>
      <c r="AV279" s="783"/>
      <c r="AW279" s="783"/>
      <c r="AX279" s="783"/>
      <c r="AY279" s="783"/>
      <c r="AZ279" s="783"/>
      <c r="BA279" s="783"/>
      <c r="BB279" s="783"/>
      <c r="BC279" s="783"/>
      <c r="BD279" s="783"/>
      <c r="BE279" s="783"/>
      <c r="BF279" s="783"/>
      <c r="BG279" s="783"/>
      <c r="BH279" s="783"/>
      <c r="BI279" s="783"/>
      <c r="BJ279" s="783"/>
      <c r="BK279" s="783"/>
      <c r="BL279" s="783"/>
      <c r="BM279" s="783"/>
      <c r="BN279" s="783"/>
      <c r="BO279" s="783"/>
      <c r="BP279" s="783"/>
      <c r="BQ279" s="783"/>
      <c r="BR279" s="117"/>
      <c r="BS279" s="117"/>
      <c r="BT279" s="117"/>
      <c r="BU279" s="117"/>
      <c r="BV279" s="117"/>
      <c r="BW279" s="117"/>
      <c r="BX279" s="117"/>
      <c r="BY279" s="784"/>
      <c r="BZ279" s="784"/>
      <c r="CA279" s="784"/>
      <c r="CB279" s="784"/>
      <c r="CC279" s="784"/>
      <c r="CD279" s="784"/>
      <c r="CE279" s="784"/>
      <c r="CF279" s="784"/>
      <c r="CG279" s="784"/>
      <c r="CH279" s="784"/>
      <c r="CI279" s="784"/>
      <c r="CJ279" s="784"/>
      <c r="CK279" s="784"/>
      <c r="CL279" s="784"/>
      <c r="CM279" s="784"/>
      <c r="CN279" s="784"/>
      <c r="CO279" s="784"/>
      <c r="CP279" s="784"/>
      <c r="CQ279" s="784"/>
      <c r="CR279" s="784"/>
      <c r="CS279" s="784"/>
      <c r="CT279" s="784"/>
      <c r="CU279" s="784"/>
      <c r="CV279" s="784"/>
      <c r="CW279" s="784"/>
      <c r="CX279" s="784"/>
      <c r="CY279" s="784"/>
      <c r="CZ279" s="784"/>
      <c r="DA279" s="784"/>
      <c r="DB279" s="784"/>
      <c r="DC279" s="784"/>
      <c r="DD279" s="784"/>
      <c r="DE279" s="784"/>
      <c r="DF279" s="784"/>
      <c r="DG279" s="784"/>
      <c r="DH279" s="784"/>
      <c r="DI279" s="784"/>
      <c r="DJ279" s="784"/>
      <c r="DK279" s="784"/>
      <c r="DL279" s="784"/>
      <c r="DM279" s="784"/>
      <c r="DN279" s="784"/>
      <c r="DO279" s="784"/>
      <c r="DP279" s="784"/>
      <c r="DQ279" s="784"/>
      <c r="DR279" s="784"/>
      <c r="DS279" s="784"/>
      <c r="DT279" s="784"/>
      <c r="DU279" s="784"/>
      <c r="DV279" s="784"/>
      <c r="DW279" s="784"/>
      <c r="DX279" s="784"/>
      <c r="DY279" s="784"/>
      <c r="DZ279" s="784"/>
      <c r="EA279" s="784"/>
      <c r="EB279" s="784"/>
      <c r="EC279" s="784"/>
      <c r="ED279" s="784"/>
      <c r="EE279" s="784"/>
      <c r="EF279" s="784"/>
      <c r="EG279" s="784"/>
      <c r="EH279" s="74"/>
      <c r="EI279" s="74"/>
      <c r="EJ279" s="74"/>
      <c r="EK279" s="74"/>
      <c r="EL279" s="74"/>
      <c r="EM279" s="74"/>
      <c r="EN279" s="74"/>
      <c r="EO279" s="784"/>
      <c r="EP279" s="784"/>
      <c r="EQ279" s="784"/>
      <c r="ER279" s="784"/>
      <c r="ES279" s="784"/>
      <c r="ET279" s="784"/>
      <c r="EU279" s="784"/>
      <c r="EV279" s="784"/>
      <c r="EW279" s="784"/>
      <c r="EX279" s="784"/>
      <c r="EY279" s="784"/>
      <c r="EZ279" s="787"/>
      <c r="FA279" s="787"/>
      <c r="FB279" s="787"/>
      <c r="FC279" s="782"/>
      <c r="FD279" s="782"/>
      <c r="FE279" s="782"/>
      <c r="FF279" s="782"/>
      <c r="FG279" s="782"/>
      <c r="FH279" s="782"/>
      <c r="FI279" s="782"/>
      <c r="FJ279" s="782"/>
      <c r="FK279" s="782"/>
      <c r="FL279" s="782"/>
      <c r="FM279" s="782"/>
      <c r="FN279" s="782"/>
      <c r="FO279" s="782"/>
      <c r="FP279" s="782"/>
      <c r="FQ279" s="782"/>
      <c r="FR279" s="782"/>
      <c r="FS279" s="782"/>
      <c r="FT279" s="782"/>
      <c r="FU279" s="782"/>
      <c r="FV279" s="782"/>
      <c r="FW279" s="782"/>
      <c r="FX279" s="782"/>
      <c r="FY279" s="784"/>
      <c r="FZ279" s="784"/>
      <c r="GA279" s="784"/>
      <c r="GB279" s="784"/>
      <c r="GC279" s="784"/>
      <c r="GD279" s="784"/>
      <c r="GE279" s="784"/>
      <c r="GF279" s="784"/>
      <c r="GG279" s="784"/>
      <c r="GH279" s="784"/>
      <c r="GI279" s="784"/>
      <c r="GJ279" s="784"/>
      <c r="GK279" s="784"/>
      <c r="GL279" s="784"/>
      <c r="GM279" s="784"/>
      <c r="GN279" s="74"/>
      <c r="GO279" s="74"/>
      <c r="GP279" s="74"/>
      <c r="GQ279" s="74"/>
      <c r="GR279" s="74"/>
      <c r="GS279" s="74"/>
      <c r="GT279" s="74"/>
      <c r="GU279" s="74"/>
      <c r="GV279" s="36"/>
    </row>
    <row r="280" spans="1:249" ht="3" customHeight="1">
      <c r="A280" s="36"/>
      <c r="B280" s="777"/>
      <c r="C280" s="777"/>
      <c r="D280" s="777"/>
      <c r="E280" s="777"/>
      <c r="F280" s="776"/>
      <c r="G280" s="776"/>
      <c r="H280" s="776"/>
      <c r="I280" s="776"/>
      <c r="J280" s="116"/>
      <c r="K280" s="36"/>
      <c r="L280" s="36"/>
      <c r="M280" s="782"/>
      <c r="N280" s="782"/>
      <c r="O280" s="782"/>
      <c r="P280" s="782"/>
      <c r="Q280" s="782"/>
      <c r="R280" s="782"/>
      <c r="S280" s="782"/>
      <c r="T280" s="782"/>
      <c r="U280" s="782"/>
      <c r="V280" s="783"/>
      <c r="W280" s="783"/>
      <c r="X280" s="783"/>
      <c r="Y280" s="783"/>
      <c r="Z280" s="783"/>
      <c r="AA280" s="783"/>
      <c r="AB280" s="783"/>
      <c r="AC280" s="783"/>
      <c r="AD280" s="783"/>
      <c r="AE280" s="783"/>
      <c r="AF280" s="783"/>
      <c r="AG280" s="783"/>
      <c r="AH280" s="783"/>
      <c r="AI280" s="783"/>
      <c r="AJ280" s="783"/>
      <c r="AK280" s="783"/>
      <c r="AL280" s="783"/>
      <c r="AM280" s="783"/>
      <c r="AN280" s="783"/>
      <c r="AO280" s="783"/>
      <c r="AP280" s="783"/>
      <c r="AQ280" s="783"/>
      <c r="AR280" s="783"/>
      <c r="AS280" s="783"/>
      <c r="AT280" s="783"/>
      <c r="AU280" s="783"/>
      <c r="AV280" s="783"/>
      <c r="AW280" s="783"/>
      <c r="AX280" s="783"/>
      <c r="AY280" s="783"/>
      <c r="AZ280" s="783"/>
      <c r="BA280" s="783"/>
      <c r="BB280" s="783"/>
      <c r="BC280" s="783"/>
      <c r="BD280" s="783"/>
      <c r="BE280" s="783"/>
      <c r="BF280" s="783"/>
      <c r="BG280" s="783"/>
      <c r="BH280" s="783"/>
      <c r="BI280" s="783"/>
      <c r="BJ280" s="783"/>
      <c r="BK280" s="783"/>
      <c r="BL280" s="783"/>
      <c r="BM280" s="783"/>
      <c r="BN280" s="783"/>
      <c r="BO280" s="783"/>
      <c r="BP280" s="783"/>
      <c r="BQ280" s="783"/>
      <c r="BR280" s="117"/>
      <c r="BS280" s="117"/>
      <c r="BT280" s="117"/>
      <c r="BU280" s="117"/>
      <c r="BV280" s="117"/>
      <c r="BW280" s="117"/>
      <c r="BX280" s="117"/>
      <c r="BY280" s="784"/>
      <c r="BZ280" s="784"/>
      <c r="CA280" s="784"/>
      <c r="CB280" s="784"/>
      <c r="CC280" s="784"/>
      <c r="CD280" s="784"/>
      <c r="CE280" s="784"/>
      <c r="CF280" s="784"/>
      <c r="CG280" s="784"/>
      <c r="CH280" s="784"/>
      <c r="CI280" s="784"/>
      <c r="CJ280" s="784"/>
      <c r="CK280" s="784"/>
      <c r="CL280" s="784"/>
      <c r="CM280" s="784"/>
      <c r="CN280" s="784"/>
      <c r="CO280" s="784"/>
      <c r="CP280" s="784"/>
      <c r="CQ280" s="784"/>
      <c r="CR280" s="784"/>
      <c r="CS280" s="784"/>
      <c r="CT280" s="784"/>
      <c r="CU280" s="784"/>
      <c r="CV280" s="784"/>
      <c r="CW280" s="784"/>
      <c r="CX280" s="784"/>
      <c r="CY280" s="784"/>
      <c r="CZ280" s="784"/>
      <c r="DA280" s="784"/>
      <c r="DB280" s="784"/>
      <c r="DC280" s="784"/>
      <c r="DD280" s="784"/>
      <c r="DE280" s="784"/>
      <c r="DF280" s="784"/>
      <c r="DG280" s="784"/>
      <c r="DH280" s="784"/>
      <c r="DI280" s="784"/>
      <c r="DJ280" s="784"/>
      <c r="DK280" s="784"/>
      <c r="DL280" s="784"/>
      <c r="DM280" s="784"/>
      <c r="DN280" s="784"/>
      <c r="DO280" s="784"/>
      <c r="DP280" s="784"/>
      <c r="DQ280" s="784"/>
      <c r="DR280" s="784"/>
      <c r="DS280" s="784"/>
      <c r="DT280" s="784"/>
      <c r="DU280" s="784"/>
      <c r="DV280" s="784"/>
      <c r="DW280" s="784"/>
      <c r="DX280" s="784"/>
      <c r="DY280" s="784"/>
      <c r="DZ280" s="784"/>
      <c r="EA280" s="784"/>
      <c r="EB280" s="784"/>
      <c r="EC280" s="784"/>
      <c r="ED280" s="784"/>
      <c r="EE280" s="784"/>
      <c r="EF280" s="784"/>
      <c r="EG280" s="784"/>
      <c r="EH280" s="74"/>
      <c r="EI280" s="74"/>
      <c r="EJ280" s="74"/>
      <c r="EK280" s="74"/>
      <c r="EL280" s="74"/>
      <c r="EM280" s="74"/>
      <c r="EN280" s="74"/>
      <c r="EO280" s="784"/>
      <c r="EP280" s="784"/>
      <c r="EQ280" s="784"/>
      <c r="ER280" s="784"/>
      <c r="ES280" s="784"/>
      <c r="ET280" s="784"/>
      <c r="EU280" s="784"/>
      <c r="EV280" s="784"/>
      <c r="EW280" s="784"/>
      <c r="EX280" s="784"/>
      <c r="EY280" s="784"/>
      <c r="EZ280" s="787"/>
      <c r="FA280" s="787"/>
      <c r="FB280" s="787"/>
      <c r="FC280" s="782"/>
      <c r="FD280" s="782"/>
      <c r="FE280" s="782"/>
      <c r="FF280" s="782"/>
      <c r="FG280" s="782"/>
      <c r="FH280" s="782"/>
      <c r="FI280" s="782"/>
      <c r="FJ280" s="782"/>
      <c r="FK280" s="782"/>
      <c r="FL280" s="782"/>
      <c r="FM280" s="782"/>
      <c r="FN280" s="782"/>
      <c r="FO280" s="782"/>
      <c r="FP280" s="782"/>
      <c r="FQ280" s="782"/>
      <c r="FR280" s="782"/>
      <c r="FS280" s="782"/>
      <c r="FT280" s="782"/>
      <c r="FU280" s="782"/>
      <c r="FV280" s="782"/>
      <c r="FW280" s="782"/>
      <c r="FX280" s="782"/>
      <c r="FY280" s="784"/>
      <c r="FZ280" s="784"/>
      <c r="GA280" s="784"/>
      <c r="GB280" s="784"/>
      <c r="GC280" s="784"/>
      <c r="GD280" s="784"/>
      <c r="GE280" s="784"/>
      <c r="GF280" s="784"/>
      <c r="GG280" s="784"/>
      <c r="GH280" s="784"/>
      <c r="GI280" s="784"/>
      <c r="GJ280" s="784"/>
      <c r="GK280" s="784"/>
      <c r="GL280" s="784"/>
      <c r="GM280" s="784"/>
      <c r="GN280" s="74"/>
      <c r="GO280" s="74"/>
      <c r="GP280" s="74"/>
      <c r="GQ280" s="74"/>
      <c r="GR280" s="74"/>
      <c r="GS280" s="74"/>
      <c r="GT280" s="74"/>
      <c r="GU280" s="74"/>
      <c r="GV280" s="36"/>
    </row>
    <row r="281" spans="1:249" ht="3" customHeight="1">
      <c r="A281" s="36"/>
      <c r="B281" s="777"/>
      <c r="C281" s="777"/>
      <c r="D281" s="777"/>
      <c r="E281" s="777"/>
      <c r="F281" s="776"/>
      <c r="G281" s="776"/>
      <c r="H281" s="776"/>
      <c r="I281" s="776"/>
      <c r="J281" s="116"/>
      <c r="K281" s="36"/>
      <c r="L281" s="36"/>
      <c r="M281" s="782"/>
      <c r="N281" s="782"/>
      <c r="O281" s="782"/>
      <c r="P281" s="782"/>
      <c r="Q281" s="782"/>
      <c r="R281" s="782"/>
      <c r="S281" s="782"/>
      <c r="T281" s="782"/>
      <c r="U281" s="782"/>
      <c r="V281" s="783"/>
      <c r="W281" s="783"/>
      <c r="X281" s="783"/>
      <c r="Y281" s="783"/>
      <c r="Z281" s="783"/>
      <c r="AA281" s="783"/>
      <c r="AB281" s="783"/>
      <c r="AC281" s="783"/>
      <c r="AD281" s="783"/>
      <c r="AE281" s="783"/>
      <c r="AF281" s="783"/>
      <c r="AG281" s="783"/>
      <c r="AH281" s="783"/>
      <c r="AI281" s="783"/>
      <c r="AJ281" s="783"/>
      <c r="AK281" s="783"/>
      <c r="AL281" s="783"/>
      <c r="AM281" s="783"/>
      <c r="AN281" s="783"/>
      <c r="AO281" s="783"/>
      <c r="AP281" s="783"/>
      <c r="AQ281" s="783"/>
      <c r="AR281" s="783"/>
      <c r="AS281" s="783"/>
      <c r="AT281" s="783"/>
      <c r="AU281" s="783"/>
      <c r="AV281" s="783"/>
      <c r="AW281" s="783"/>
      <c r="AX281" s="783"/>
      <c r="AY281" s="783"/>
      <c r="AZ281" s="783"/>
      <c r="BA281" s="783"/>
      <c r="BB281" s="783"/>
      <c r="BC281" s="783"/>
      <c r="BD281" s="783"/>
      <c r="BE281" s="783"/>
      <c r="BF281" s="783"/>
      <c r="BG281" s="783"/>
      <c r="BH281" s="783"/>
      <c r="BI281" s="783"/>
      <c r="BJ281" s="783"/>
      <c r="BK281" s="783"/>
      <c r="BL281" s="783"/>
      <c r="BM281" s="783"/>
      <c r="BN281" s="783"/>
      <c r="BO281" s="783"/>
      <c r="BP281" s="783"/>
      <c r="BQ281" s="783"/>
      <c r="BR281" s="117"/>
      <c r="BS281" s="117"/>
      <c r="BT281" s="117"/>
      <c r="BU281" s="117"/>
      <c r="BV281" s="117"/>
      <c r="BW281" s="117"/>
      <c r="BX281" s="117"/>
      <c r="BY281" s="784"/>
      <c r="BZ281" s="784"/>
      <c r="CA281" s="784"/>
      <c r="CB281" s="784"/>
      <c r="CC281" s="784"/>
      <c r="CD281" s="784"/>
      <c r="CE281" s="784"/>
      <c r="CF281" s="784"/>
      <c r="CG281" s="784"/>
      <c r="CH281" s="784"/>
      <c r="CI281" s="784"/>
      <c r="CJ281" s="784"/>
      <c r="CK281" s="784"/>
      <c r="CL281" s="784"/>
      <c r="CM281" s="784"/>
      <c r="CN281" s="784"/>
      <c r="CO281" s="784"/>
      <c r="CP281" s="784"/>
      <c r="CQ281" s="784"/>
      <c r="CR281" s="784"/>
      <c r="CS281" s="784"/>
      <c r="CT281" s="784"/>
      <c r="CU281" s="784"/>
      <c r="CV281" s="784"/>
      <c r="CW281" s="784"/>
      <c r="CX281" s="784"/>
      <c r="CY281" s="784"/>
      <c r="CZ281" s="784"/>
      <c r="DA281" s="784"/>
      <c r="DB281" s="784"/>
      <c r="DC281" s="784"/>
      <c r="DD281" s="784"/>
      <c r="DE281" s="784"/>
      <c r="DF281" s="784"/>
      <c r="DG281" s="784"/>
      <c r="DH281" s="784"/>
      <c r="DI281" s="784"/>
      <c r="DJ281" s="784"/>
      <c r="DK281" s="784"/>
      <c r="DL281" s="784"/>
      <c r="DM281" s="784"/>
      <c r="DN281" s="784"/>
      <c r="DO281" s="784"/>
      <c r="DP281" s="784"/>
      <c r="DQ281" s="784"/>
      <c r="DR281" s="784"/>
      <c r="DS281" s="784"/>
      <c r="DT281" s="784"/>
      <c r="DU281" s="784"/>
      <c r="DV281" s="784"/>
      <c r="DW281" s="784"/>
      <c r="DX281" s="784"/>
      <c r="DY281" s="784"/>
      <c r="DZ281" s="784"/>
      <c r="EA281" s="784"/>
      <c r="EB281" s="784"/>
      <c r="EC281" s="784"/>
      <c r="ED281" s="784"/>
      <c r="EE281" s="784"/>
      <c r="EF281" s="784"/>
      <c r="EG281" s="784"/>
      <c r="EH281" s="74"/>
      <c r="EI281" s="74"/>
      <c r="EJ281" s="74"/>
      <c r="EK281" s="74"/>
      <c r="EL281" s="74"/>
      <c r="EM281" s="74"/>
      <c r="EN281" s="74"/>
      <c r="EO281" s="784"/>
      <c r="EP281" s="784"/>
      <c r="EQ281" s="784"/>
      <c r="ER281" s="784"/>
      <c r="ES281" s="784"/>
      <c r="ET281" s="784"/>
      <c r="EU281" s="784"/>
      <c r="EV281" s="784"/>
      <c r="EW281" s="784"/>
      <c r="EX281" s="784"/>
      <c r="EY281" s="784"/>
      <c r="EZ281" s="787"/>
      <c r="FA281" s="787"/>
      <c r="FB281" s="787"/>
      <c r="FC281" s="782"/>
      <c r="FD281" s="782"/>
      <c r="FE281" s="782"/>
      <c r="FF281" s="782"/>
      <c r="FG281" s="782"/>
      <c r="FH281" s="782"/>
      <c r="FI281" s="782"/>
      <c r="FJ281" s="782"/>
      <c r="FK281" s="782"/>
      <c r="FL281" s="782"/>
      <c r="FM281" s="782"/>
      <c r="FN281" s="782"/>
      <c r="FO281" s="782"/>
      <c r="FP281" s="782"/>
      <c r="FQ281" s="782"/>
      <c r="FR281" s="782"/>
      <c r="FS281" s="782"/>
      <c r="FT281" s="782"/>
      <c r="FU281" s="782"/>
      <c r="FV281" s="782"/>
      <c r="FW281" s="782"/>
      <c r="FX281" s="782"/>
      <c r="FY281" s="784"/>
      <c r="FZ281" s="784"/>
      <c r="GA281" s="784"/>
      <c r="GB281" s="784"/>
      <c r="GC281" s="784"/>
      <c r="GD281" s="784"/>
      <c r="GE281" s="784"/>
      <c r="GF281" s="784"/>
      <c r="GG281" s="784"/>
      <c r="GH281" s="784"/>
      <c r="GI281" s="784"/>
      <c r="GJ281" s="784"/>
      <c r="GK281" s="784"/>
      <c r="GL281" s="784"/>
      <c r="GM281" s="784"/>
      <c r="GN281" s="74"/>
      <c r="GO281" s="74"/>
      <c r="GP281" s="74"/>
      <c r="GQ281" s="74"/>
      <c r="GR281" s="74"/>
      <c r="GS281" s="74"/>
      <c r="GT281" s="74"/>
      <c r="GU281" s="74"/>
      <c r="GV281" s="36"/>
    </row>
    <row r="282" spans="1:249" ht="3" customHeight="1">
      <c r="A282" s="36"/>
      <c r="B282" s="777"/>
      <c r="C282" s="777"/>
      <c r="D282" s="777"/>
      <c r="E282" s="777"/>
      <c r="F282" s="776"/>
      <c r="G282" s="776"/>
      <c r="H282" s="776"/>
      <c r="I282" s="776"/>
      <c r="J282" s="116"/>
      <c r="K282" s="36"/>
      <c r="L282" s="36"/>
      <c r="M282" s="782"/>
      <c r="N282" s="782"/>
      <c r="O282" s="782"/>
      <c r="P282" s="782"/>
      <c r="Q282" s="782"/>
      <c r="R282" s="782"/>
      <c r="S282" s="782"/>
      <c r="T282" s="782"/>
      <c r="U282" s="782"/>
      <c r="V282" s="783"/>
      <c r="W282" s="783"/>
      <c r="X282" s="783"/>
      <c r="Y282" s="783"/>
      <c r="Z282" s="783"/>
      <c r="AA282" s="783"/>
      <c r="AB282" s="783"/>
      <c r="AC282" s="783"/>
      <c r="AD282" s="783"/>
      <c r="AE282" s="783"/>
      <c r="AF282" s="783"/>
      <c r="AG282" s="783"/>
      <c r="AH282" s="783"/>
      <c r="AI282" s="783"/>
      <c r="AJ282" s="783"/>
      <c r="AK282" s="783"/>
      <c r="AL282" s="783"/>
      <c r="AM282" s="783"/>
      <c r="AN282" s="783"/>
      <c r="AO282" s="783"/>
      <c r="AP282" s="783"/>
      <c r="AQ282" s="783"/>
      <c r="AR282" s="783"/>
      <c r="AS282" s="783"/>
      <c r="AT282" s="783"/>
      <c r="AU282" s="783"/>
      <c r="AV282" s="783"/>
      <c r="AW282" s="783"/>
      <c r="AX282" s="783"/>
      <c r="AY282" s="783"/>
      <c r="AZ282" s="783"/>
      <c r="BA282" s="783"/>
      <c r="BB282" s="783"/>
      <c r="BC282" s="783"/>
      <c r="BD282" s="783"/>
      <c r="BE282" s="783"/>
      <c r="BF282" s="783"/>
      <c r="BG282" s="783"/>
      <c r="BH282" s="783"/>
      <c r="BI282" s="783"/>
      <c r="BJ282" s="783"/>
      <c r="BK282" s="783"/>
      <c r="BL282" s="783"/>
      <c r="BM282" s="783"/>
      <c r="BN282" s="783"/>
      <c r="BO282" s="783"/>
      <c r="BP282" s="783"/>
      <c r="BQ282" s="783"/>
      <c r="BR282" s="117"/>
      <c r="BS282" s="117"/>
      <c r="BT282" s="117"/>
      <c r="BU282" s="117"/>
      <c r="BV282" s="117"/>
      <c r="BW282" s="117"/>
      <c r="BX282" s="117"/>
      <c r="BY282" s="784"/>
      <c r="BZ282" s="784"/>
      <c r="CA282" s="784"/>
      <c r="CB282" s="784"/>
      <c r="CC282" s="784"/>
      <c r="CD282" s="784"/>
      <c r="CE282" s="784"/>
      <c r="CF282" s="784"/>
      <c r="CG282" s="784"/>
      <c r="CH282" s="784"/>
      <c r="CI282" s="784"/>
      <c r="CJ282" s="784"/>
      <c r="CK282" s="784"/>
      <c r="CL282" s="784"/>
      <c r="CM282" s="784"/>
      <c r="CN282" s="784"/>
      <c r="CO282" s="784"/>
      <c r="CP282" s="784"/>
      <c r="CQ282" s="784"/>
      <c r="CR282" s="784"/>
      <c r="CS282" s="784"/>
      <c r="CT282" s="784"/>
      <c r="CU282" s="784"/>
      <c r="CV282" s="784"/>
      <c r="CW282" s="784"/>
      <c r="CX282" s="784"/>
      <c r="CY282" s="784"/>
      <c r="CZ282" s="784"/>
      <c r="DA282" s="784"/>
      <c r="DB282" s="784"/>
      <c r="DC282" s="784"/>
      <c r="DD282" s="784"/>
      <c r="DE282" s="784"/>
      <c r="DF282" s="784"/>
      <c r="DG282" s="784"/>
      <c r="DH282" s="784"/>
      <c r="DI282" s="784"/>
      <c r="DJ282" s="784"/>
      <c r="DK282" s="784"/>
      <c r="DL282" s="784"/>
      <c r="DM282" s="784"/>
      <c r="DN282" s="784"/>
      <c r="DO282" s="784"/>
      <c r="DP282" s="784"/>
      <c r="DQ282" s="784"/>
      <c r="DR282" s="784"/>
      <c r="DS282" s="784"/>
      <c r="DT282" s="784"/>
      <c r="DU282" s="784"/>
      <c r="DV282" s="784"/>
      <c r="DW282" s="784"/>
      <c r="DX282" s="784"/>
      <c r="DY282" s="784"/>
      <c r="DZ282" s="784"/>
      <c r="EA282" s="784"/>
      <c r="EB282" s="784"/>
      <c r="EC282" s="784"/>
      <c r="ED282" s="784"/>
      <c r="EE282" s="784"/>
      <c r="EF282" s="784"/>
      <c r="EG282" s="784"/>
      <c r="EH282" s="74"/>
      <c r="EI282" s="74"/>
      <c r="EJ282" s="74"/>
      <c r="EK282" s="74"/>
      <c r="EL282" s="74"/>
      <c r="EM282" s="74"/>
      <c r="EN282" s="74"/>
      <c r="EO282" s="784"/>
      <c r="EP282" s="784"/>
      <c r="EQ282" s="784"/>
      <c r="ER282" s="784"/>
      <c r="ES282" s="784"/>
      <c r="ET282" s="784"/>
      <c r="EU282" s="784"/>
      <c r="EV282" s="784"/>
      <c r="EW282" s="784"/>
      <c r="EX282" s="784"/>
      <c r="EY282" s="784"/>
      <c r="EZ282" s="787"/>
      <c r="FA282" s="787"/>
      <c r="FB282" s="787"/>
      <c r="FC282" s="782"/>
      <c r="FD282" s="782"/>
      <c r="FE282" s="782"/>
      <c r="FF282" s="782"/>
      <c r="FG282" s="782"/>
      <c r="FH282" s="782"/>
      <c r="FI282" s="782"/>
      <c r="FJ282" s="782"/>
      <c r="FK282" s="782"/>
      <c r="FL282" s="782"/>
      <c r="FM282" s="782"/>
      <c r="FN282" s="782"/>
      <c r="FO282" s="782"/>
      <c r="FP282" s="782"/>
      <c r="FQ282" s="782"/>
      <c r="FR282" s="782"/>
      <c r="FS282" s="782"/>
      <c r="FT282" s="782"/>
      <c r="FU282" s="782"/>
      <c r="FV282" s="782"/>
      <c r="FW282" s="782"/>
      <c r="FX282" s="782"/>
      <c r="FY282" s="784"/>
      <c r="FZ282" s="784"/>
      <c r="GA282" s="784"/>
      <c r="GB282" s="784"/>
      <c r="GC282" s="784"/>
      <c r="GD282" s="784"/>
      <c r="GE282" s="784"/>
      <c r="GF282" s="784"/>
      <c r="GG282" s="784"/>
      <c r="GH282" s="784"/>
      <c r="GI282" s="784"/>
      <c r="GJ282" s="784"/>
      <c r="GK282" s="784"/>
      <c r="GL282" s="784"/>
      <c r="GM282" s="784"/>
      <c r="GN282" s="74"/>
      <c r="GO282" s="74"/>
      <c r="GP282" s="74"/>
      <c r="GQ282" s="74"/>
      <c r="GR282" s="74"/>
      <c r="GS282" s="74"/>
      <c r="GT282" s="74"/>
      <c r="GU282" s="74"/>
      <c r="GV282" s="36"/>
    </row>
    <row r="283" spans="1:249" ht="3" customHeight="1">
      <c r="A283" s="36"/>
      <c r="B283" s="777"/>
      <c r="C283" s="777"/>
      <c r="D283" s="777"/>
      <c r="E283" s="777"/>
      <c r="F283" s="776"/>
      <c r="G283" s="776"/>
      <c r="H283" s="776"/>
      <c r="I283" s="776"/>
      <c r="J283" s="11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783"/>
      <c r="W283" s="783"/>
      <c r="X283" s="783"/>
      <c r="Y283" s="783"/>
      <c r="Z283" s="783"/>
      <c r="AA283" s="783"/>
      <c r="AB283" s="783"/>
      <c r="AC283" s="783"/>
      <c r="AD283" s="783"/>
      <c r="AE283" s="783"/>
      <c r="AF283" s="783"/>
      <c r="AG283" s="783"/>
      <c r="AH283" s="783"/>
      <c r="AI283" s="783"/>
      <c r="AJ283" s="783"/>
      <c r="AK283" s="783"/>
      <c r="AL283" s="783"/>
      <c r="AM283" s="783"/>
      <c r="AN283" s="783"/>
      <c r="AO283" s="783"/>
      <c r="AP283" s="783"/>
      <c r="AQ283" s="783"/>
      <c r="AR283" s="783"/>
      <c r="AS283" s="783"/>
      <c r="AT283" s="783"/>
      <c r="AU283" s="783"/>
      <c r="AV283" s="783"/>
      <c r="AW283" s="783"/>
      <c r="AX283" s="783"/>
      <c r="AY283" s="783"/>
      <c r="AZ283" s="783"/>
      <c r="BA283" s="783"/>
      <c r="BB283" s="783"/>
      <c r="BC283" s="783"/>
      <c r="BD283" s="783"/>
      <c r="BE283" s="783"/>
      <c r="BF283" s="783"/>
      <c r="BG283" s="783"/>
      <c r="BH283" s="783"/>
      <c r="BI283" s="783"/>
      <c r="BJ283" s="783"/>
      <c r="BK283" s="783"/>
      <c r="BL283" s="783"/>
      <c r="BM283" s="783"/>
      <c r="BN283" s="783"/>
      <c r="BO283" s="783"/>
      <c r="BP283" s="783"/>
      <c r="BQ283" s="783"/>
      <c r="BR283" s="117"/>
      <c r="BS283" s="117"/>
      <c r="BT283" s="117"/>
      <c r="BU283" s="117"/>
      <c r="BV283" s="117"/>
      <c r="BW283" s="117"/>
      <c r="BX283" s="117"/>
      <c r="BY283" s="117"/>
      <c r="BZ283" s="117"/>
      <c r="CA283" s="117"/>
      <c r="CB283" s="785"/>
      <c r="CC283" s="785"/>
      <c r="CD283" s="785"/>
      <c r="CE283" s="785"/>
      <c r="CF283" s="785"/>
      <c r="CG283" s="785"/>
      <c r="CH283" s="785"/>
      <c r="CI283" s="785"/>
      <c r="CJ283" s="785"/>
      <c r="CK283" s="785"/>
      <c r="CL283" s="785"/>
      <c r="CM283" s="785"/>
      <c r="CN283" s="785"/>
      <c r="CO283" s="785"/>
      <c r="CP283" s="785"/>
      <c r="CQ283" s="785"/>
      <c r="CR283" s="785"/>
      <c r="CS283" s="785"/>
      <c r="CT283" s="785"/>
      <c r="CU283" s="785"/>
      <c r="CV283" s="785"/>
      <c r="CW283" s="785"/>
      <c r="CX283" s="785"/>
      <c r="CY283" s="785"/>
      <c r="CZ283" s="785"/>
      <c r="DA283" s="785"/>
      <c r="DB283" s="785"/>
      <c r="DC283" s="785"/>
      <c r="DD283" s="785"/>
      <c r="DE283" s="785"/>
      <c r="DF283" s="785"/>
      <c r="DG283" s="785"/>
      <c r="DH283" s="785"/>
      <c r="DI283" s="785"/>
      <c r="DJ283" s="785"/>
      <c r="DK283" s="785"/>
      <c r="DL283" s="785"/>
      <c r="DM283" s="785"/>
      <c r="DN283" s="785"/>
      <c r="DO283" s="785"/>
      <c r="DP283" s="785"/>
      <c r="DQ283" s="785"/>
      <c r="DR283" s="785"/>
      <c r="DS283" s="785"/>
      <c r="DT283" s="785"/>
      <c r="DU283" s="785"/>
      <c r="DV283" s="785"/>
      <c r="DW283" s="785"/>
      <c r="DX283" s="785"/>
      <c r="DY283" s="785"/>
      <c r="DZ283" s="785"/>
      <c r="EA283" s="785"/>
      <c r="EB283" s="785"/>
      <c r="EC283" s="785"/>
      <c r="ED283" s="785"/>
      <c r="EE283" s="785"/>
      <c r="EF283" s="785"/>
      <c r="EG283" s="785"/>
      <c r="EH283" s="118"/>
      <c r="EI283" s="118"/>
      <c r="EJ283" s="118"/>
      <c r="EK283" s="118"/>
      <c r="EL283" s="118"/>
      <c r="EM283" s="118"/>
      <c r="EN283" s="118"/>
      <c r="EO283" s="784"/>
      <c r="EP283" s="784"/>
      <c r="EQ283" s="784"/>
      <c r="ER283" s="784"/>
      <c r="ES283" s="784"/>
      <c r="ET283" s="784"/>
      <c r="EU283" s="784"/>
      <c r="EV283" s="784"/>
      <c r="EW283" s="784"/>
      <c r="EX283" s="784"/>
      <c r="EY283" s="784"/>
      <c r="EZ283" s="787"/>
      <c r="FA283" s="787"/>
      <c r="FB283" s="787"/>
      <c r="FC283" s="782"/>
      <c r="FD283" s="782"/>
      <c r="FE283" s="782"/>
      <c r="FF283" s="782"/>
      <c r="FG283" s="782"/>
      <c r="FH283" s="782"/>
      <c r="FI283" s="782"/>
      <c r="FJ283" s="782"/>
      <c r="FK283" s="782"/>
      <c r="FL283" s="782"/>
      <c r="FM283" s="782"/>
      <c r="FN283" s="782"/>
      <c r="FO283" s="782"/>
      <c r="FP283" s="782"/>
      <c r="FQ283" s="782"/>
      <c r="FR283" s="782"/>
      <c r="FS283" s="782"/>
      <c r="FT283" s="782"/>
      <c r="FU283" s="782"/>
      <c r="FV283" s="782"/>
      <c r="FW283" s="782"/>
      <c r="FX283" s="782"/>
      <c r="FY283" s="784"/>
      <c r="FZ283" s="784"/>
      <c r="GA283" s="784"/>
      <c r="GB283" s="784"/>
      <c r="GC283" s="784"/>
      <c r="GD283" s="784"/>
      <c r="GE283" s="784"/>
      <c r="GF283" s="784"/>
      <c r="GG283" s="784"/>
      <c r="GH283" s="784"/>
      <c r="GI283" s="784"/>
      <c r="GJ283" s="784"/>
      <c r="GK283" s="784"/>
      <c r="GL283" s="784"/>
      <c r="GM283" s="784"/>
      <c r="GN283" s="74"/>
      <c r="GO283" s="74"/>
      <c r="GP283" s="74"/>
      <c r="GQ283" s="74"/>
      <c r="GR283" s="74"/>
      <c r="GS283" s="74"/>
      <c r="GT283" s="74"/>
      <c r="GU283" s="74"/>
      <c r="GV283" s="36"/>
    </row>
    <row r="284" spans="1:249" ht="3" customHeight="1">
      <c r="A284" s="36"/>
      <c r="B284" s="777"/>
      <c r="C284" s="777"/>
      <c r="D284" s="777"/>
      <c r="E284" s="777"/>
      <c r="F284" s="776"/>
      <c r="G284" s="776"/>
      <c r="H284" s="776"/>
      <c r="I284" s="776"/>
      <c r="J284" s="11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783"/>
      <c r="W284" s="783"/>
      <c r="X284" s="783"/>
      <c r="Y284" s="783"/>
      <c r="Z284" s="783"/>
      <c r="AA284" s="783"/>
      <c r="AB284" s="783"/>
      <c r="AC284" s="783"/>
      <c r="AD284" s="783"/>
      <c r="AE284" s="783"/>
      <c r="AF284" s="783"/>
      <c r="AG284" s="783"/>
      <c r="AH284" s="783"/>
      <c r="AI284" s="783"/>
      <c r="AJ284" s="783"/>
      <c r="AK284" s="783"/>
      <c r="AL284" s="783"/>
      <c r="AM284" s="783"/>
      <c r="AN284" s="783"/>
      <c r="AO284" s="783"/>
      <c r="AP284" s="783"/>
      <c r="AQ284" s="783"/>
      <c r="AR284" s="783"/>
      <c r="AS284" s="783"/>
      <c r="AT284" s="783"/>
      <c r="AU284" s="783"/>
      <c r="AV284" s="783"/>
      <c r="AW284" s="783"/>
      <c r="AX284" s="783"/>
      <c r="AY284" s="783"/>
      <c r="AZ284" s="783"/>
      <c r="BA284" s="783"/>
      <c r="BB284" s="783"/>
      <c r="BC284" s="783"/>
      <c r="BD284" s="783"/>
      <c r="BE284" s="783"/>
      <c r="BF284" s="783"/>
      <c r="BG284" s="783"/>
      <c r="BH284" s="783"/>
      <c r="BI284" s="783"/>
      <c r="BJ284" s="783"/>
      <c r="BK284" s="783"/>
      <c r="BL284" s="783"/>
      <c r="BM284" s="783"/>
      <c r="BN284" s="783"/>
      <c r="BO284" s="783"/>
      <c r="BP284" s="783"/>
      <c r="BQ284" s="783"/>
      <c r="BR284" s="117"/>
      <c r="BS284" s="117"/>
      <c r="BT284" s="117"/>
      <c r="BU284" s="117"/>
      <c r="BV284" s="117"/>
      <c r="BW284" s="117"/>
      <c r="BX284" s="117"/>
      <c r="BY284" s="117"/>
      <c r="BZ284" s="117"/>
      <c r="CA284" s="117"/>
      <c r="CB284" s="785"/>
      <c r="CC284" s="785"/>
      <c r="CD284" s="785"/>
      <c r="CE284" s="785"/>
      <c r="CF284" s="785"/>
      <c r="CG284" s="785"/>
      <c r="CH284" s="785"/>
      <c r="CI284" s="785"/>
      <c r="CJ284" s="785"/>
      <c r="CK284" s="785"/>
      <c r="CL284" s="785"/>
      <c r="CM284" s="785"/>
      <c r="CN284" s="785"/>
      <c r="CO284" s="785"/>
      <c r="CP284" s="785"/>
      <c r="CQ284" s="785"/>
      <c r="CR284" s="785"/>
      <c r="CS284" s="785"/>
      <c r="CT284" s="785"/>
      <c r="CU284" s="785"/>
      <c r="CV284" s="785"/>
      <c r="CW284" s="785"/>
      <c r="CX284" s="785"/>
      <c r="CY284" s="785"/>
      <c r="CZ284" s="785"/>
      <c r="DA284" s="785"/>
      <c r="DB284" s="785"/>
      <c r="DC284" s="785"/>
      <c r="DD284" s="785"/>
      <c r="DE284" s="785"/>
      <c r="DF284" s="785"/>
      <c r="DG284" s="785"/>
      <c r="DH284" s="785"/>
      <c r="DI284" s="785"/>
      <c r="DJ284" s="785"/>
      <c r="DK284" s="785"/>
      <c r="DL284" s="785"/>
      <c r="DM284" s="785"/>
      <c r="DN284" s="785"/>
      <c r="DO284" s="785"/>
      <c r="DP284" s="785"/>
      <c r="DQ284" s="785"/>
      <c r="DR284" s="785"/>
      <c r="DS284" s="785"/>
      <c r="DT284" s="785"/>
      <c r="DU284" s="785"/>
      <c r="DV284" s="785"/>
      <c r="DW284" s="785"/>
      <c r="DX284" s="785"/>
      <c r="DY284" s="785"/>
      <c r="DZ284" s="785"/>
      <c r="EA284" s="785"/>
      <c r="EB284" s="785"/>
      <c r="EC284" s="785"/>
      <c r="ED284" s="785"/>
      <c r="EE284" s="785"/>
      <c r="EF284" s="785"/>
      <c r="EG284" s="785"/>
      <c r="EH284" s="118"/>
      <c r="EI284" s="118"/>
      <c r="EJ284" s="118"/>
      <c r="EK284" s="118"/>
      <c r="EL284" s="118"/>
      <c r="EM284" s="118"/>
      <c r="EN284" s="118"/>
      <c r="EO284" s="118"/>
      <c r="EP284" s="118"/>
      <c r="EQ284" s="118"/>
      <c r="ER284" s="118"/>
      <c r="ES284" s="118"/>
      <c r="ET284" s="118"/>
      <c r="EU284" s="118"/>
      <c r="EV284" s="118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  <c r="FY284" s="36"/>
      <c r="FZ284" s="36"/>
      <c r="GA284" s="36"/>
      <c r="GB284" s="74"/>
      <c r="GC284" s="74"/>
      <c r="GD284" s="74"/>
      <c r="GE284" s="74"/>
      <c r="GF284" s="36"/>
      <c r="GG284" s="36"/>
      <c r="GH284" s="36"/>
      <c r="GI284" s="36"/>
      <c r="GJ284" s="36"/>
      <c r="GK284" s="36"/>
      <c r="GL284" s="36"/>
      <c r="GM284" s="36"/>
      <c r="GN284" s="36"/>
      <c r="GO284" s="36"/>
      <c r="GP284" s="36"/>
      <c r="GQ284" s="36"/>
      <c r="GR284" s="36"/>
      <c r="GS284" s="36"/>
      <c r="GT284" s="36"/>
      <c r="GU284" s="36"/>
      <c r="GV284" s="36"/>
    </row>
    <row r="285" spans="1:249" ht="3" customHeight="1">
      <c r="A285" s="36"/>
      <c r="B285" s="777"/>
      <c r="C285" s="777"/>
      <c r="D285" s="777"/>
      <c r="E285" s="777"/>
      <c r="F285" s="776"/>
      <c r="G285" s="776"/>
      <c r="H285" s="776"/>
      <c r="I285" s="776"/>
      <c r="J285" s="11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783"/>
      <c r="W285" s="783"/>
      <c r="X285" s="783"/>
      <c r="Y285" s="783"/>
      <c r="Z285" s="783"/>
      <c r="AA285" s="783"/>
      <c r="AB285" s="783"/>
      <c r="AC285" s="783"/>
      <c r="AD285" s="783"/>
      <c r="AE285" s="783"/>
      <c r="AF285" s="783"/>
      <c r="AG285" s="783"/>
      <c r="AH285" s="783"/>
      <c r="AI285" s="783"/>
      <c r="AJ285" s="783"/>
      <c r="AK285" s="783"/>
      <c r="AL285" s="783"/>
      <c r="AM285" s="783"/>
      <c r="AN285" s="783"/>
      <c r="AO285" s="783"/>
      <c r="AP285" s="783"/>
      <c r="AQ285" s="783"/>
      <c r="AR285" s="783"/>
      <c r="AS285" s="783"/>
      <c r="AT285" s="783"/>
      <c r="AU285" s="783"/>
      <c r="AV285" s="783"/>
      <c r="AW285" s="783"/>
      <c r="AX285" s="783"/>
      <c r="AY285" s="783"/>
      <c r="AZ285" s="783"/>
      <c r="BA285" s="783"/>
      <c r="BB285" s="783"/>
      <c r="BC285" s="783"/>
      <c r="BD285" s="783"/>
      <c r="BE285" s="783"/>
      <c r="BF285" s="783"/>
      <c r="BG285" s="783"/>
      <c r="BH285" s="783"/>
      <c r="BI285" s="783"/>
      <c r="BJ285" s="783"/>
      <c r="BK285" s="783"/>
      <c r="BL285" s="783"/>
      <c r="BM285" s="783"/>
      <c r="BN285" s="783"/>
      <c r="BO285" s="783"/>
      <c r="BP285" s="783"/>
      <c r="BQ285" s="783"/>
      <c r="BR285" s="117"/>
      <c r="BS285" s="117"/>
      <c r="BT285" s="117"/>
      <c r="BU285" s="117"/>
      <c r="BV285" s="117"/>
      <c r="BW285" s="117"/>
      <c r="BX285" s="117"/>
      <c r="BY285" s="117"/>
      <c r="BZ285" s="117"/>
      <c r="CA285" s="117"/>
      <c r="CB285" s="785"/>
      <c r="CC285" s="785"/>
      <c r="CD285" s="785"/>
      <c r="CE285" s="785"/>
      <c r="CF285" s="785"/>
      <c r="CG285" s="785"/>
      <c r="CH285" s="785"/>
      <c r="CI285" s="785"/>
      <c r="CJ285" s="785"/>
      <c r="CK285" s="785"/>
      <c r="CL285" s="785"/>
      <c r="CM285" s="785"/>
      <c r="CN285" s="785"/>
      <c r="CO285" s="785"/>
      <c r="CP285" s="785"/>
      <c r="CQ285" s="785"/>
      <c r="CR285" s="785"/>
      <c r="CS285" s="785"/>
      <c r="CT285" s="785"/>
      <c r="CU285" s="785"/>
      <c r="CV285" s="785"/>
      <c r="CW285" s="785"/>
      <c r="CX285" s="785"/>
      <c r="CY285" s="785"/>
      <c r="CZ285" s="785"/>
      <c r="DA285" s="785"/>
      <c r="DB285" s="785"/>
      <c r="DC285" s="785"/>
      <c r="DD285" s="785"/>
      <c r="DE285" s="785"/>
      <c r="DF285" s="785"/>
      <c r="DG285" s="785"/>
      <c r="DH285" s="785"/>
      <c r="DI285" s="785"/>
      <c r="DJ285" s="785"/>
      <c r="DK285" s="785"/>
      <c r="DL285" s="785"/>
      <c r="DM285" s="785"/>
      <c r="DN285" s="785"/>
      <c r="DO285" s="785"/>
      <c r="DP285" s="785"/>
      <c r="DQ285" s="785"/>
      <c r="DR285" s="785"/>
      <c r="DS285" s="785"/>
      <c r="DT285" s="785"/>
      <c r="DU285" s="785"/>
      <c r="DV285" s="785"/>
      <c r="DW285" s="785"/>
      <c r="DX285" s="785"/>
      <c r="DY285" s="785"/>
      <c r="DZ285" s="785"/>
      <c r="EA285" s="785"/>
      <c r="EB285" s="785"/>
      <c r="EC285" s="785"/>
      <c r="ED285" s="785"/>
      <c r="EE285" s="785"/>
      <c r="EF285" s="785"/>
      <c r="EG285" s="785"/>
      <c r="EH285" s="118"/>
      <c r="EI285" s="118"/>
      <c r="EJ285" s="118"/>
      <c r="EK285" s="118"/>
      <c r="EL285" s="118"/>
      <c r="EM285" s="118"/>
      <c r="EN285" s="118"/>
      <c r="EO285" s="118"/>
      <c r="EP285" s="118"/>
      <c r="EQ285" s="118"/>
      <c r="ER285" s="118"/>
      <c r="ES285" s="118"/>
      <c r="ET285" s="118"/>
      <c r="EU285" s="118"/>
      <c r="EV285" s="118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  <c r="FY285" s="36"/>
      <c r="FZ285" s="36"/>
      <c r="GA285" s="36"/>
      <c r="GB285" s="74"/>
      <c r="GC285" s="74"/>
      <c r="GD285" s="74"/>
      <c r="GE285" s="74"/>
      <c r="GF285" s="36"/>
      <c r="GG285" s="36"/>
      <c r="GH285" s="36"/>
      <c r="GI285" s="36"/>
      <c r="GJ285" s="36"/>
      <c r="GK285" s="36"/>
      <c r="GL285" s="36"/>
      <c r="GM285" s="36"/>
      <c r="GN285" s="36"/>
      <c r="GO285" s="36"/>
      <c r="GP285" s="36"/>
      <c r="GQ285" s="36"/>
      <c r="GR285" s="36"/>
      <c r="GS285" s="36"/>
      <c r="GT285" s="36"/>
      <c r="GU285" s="36"/>
      <c r="GV285" s="36"/>
    </row>
    <row r="286" spans="1:249" ht="3" customHeight="1">
      <c r="A286" s="36"/>
      <c r="B286" s="777"/>
      <c r="C286" s="777"/>
      <c r="D286" s="777"/>
      <c r="E286" s="777"/>
      <c r="F286" s="776"/>
      <c r="G286" s="776"/>
      <c r="H286" s="776"/>
      <c r="I286" s="776"/>
      <c r="J286" s="11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783"/>
      <c r="W286" s="783"/>
      <c r="X286" s="783"/>
      <c r="Y286" s="783"/>
      <c r="Z286" s="783"/>
      <c r="AA286" s="783"/>
      <c r="AB286" s="783"/>
      <c r="AC286" s="783"/>
      <c r="AD286" s="783"/>
      <c r="AE286" s="783"/>
      <c r="AF286" s="783"/>
      <c r="AG286" s="783"/>
      <c r="AH286" s="783"/>
      <c r="AI286" s="783"/>
      <c r="AJ286" s="783"/>
      <c r="AK286" s="783"/>
      <c r="AL286" s="783"/>
      <c r="AM286" s="783"/>
      <c r="AN286" s="783"/>
      <c r="AO286" s="783"/>
      <c r="AP286" s="783"/>
      <c r="AQ286" s="783"/>
      <c r="AR286" s="783"/>
      <c r="AS286" s="783"/>
      <c r="AT286" s="783"/>
      <c r="AU286" s="783"/>
      <c r="AV286" s="783"/>
      <c r="AW286" s="783"/>
      <c r="AX286" s="783"/>
      <c r="AY286" s="783"/>
      <c r="AZ286" s="783"/>
      <c r="BA286" s="783"/>
      <c r="BB286" s="783"/>
      <c r="BC286" s="783"/>
      <c r="BD286" s="783"/>
      <c r="BE286" s="783"/>
      <c r="BF286" s="783"/>
      <c r="BG286" s="783"/>
      <c r="BH286" s="783"/>
      <c r="BI286" s="783"/>
      <c r="BJ286" s="783"/>
      <c r="BK286" s="783"/>
      <c r="BL286" s="783"/>
      <c r="BM286" s="783"/>
      <c r="BN286" s="783"/>
      <c r="BO286" s="783"/>
      <c r="BP286" s="783"/>
      <c r="BQ286" s="783"/>
      <c r="BR286" s="117"/>
      <c r="BS286" s="117"/>
      <c r="BT286" s="117"/>
      <c r="BU286" s="117"/>
      <c r="BV286" s="117"/>
      <c r="BW286" s="117"/>
      <c r="BX286" s="117"/>
      <c r="BY286" s="117"/>
      <c r="BZ286" s="117"/>
      <c r="CA286" s="117"/>
      <c r="CB286" s="785"/>
      <c r="CC286" s="785"/>
      <c r="CD286" s="785"/>
      <c r="CE286" s="785"/>
      <c r="CF286" s="785"/>
      <c r="CG286" s="785"/>
      <c r="CH286" s="785"/>
      <c r="CI286" s="785"/>
      <c r="CJ286" s="785"/>
      <c r="CK286" s="785"/>
      <c r="CL286" s="785"/>
      <c r="CM286" s="785"/>
      <c r="CN286" s="785"/>
      <c r="CO286" s="785"/>
      <c r="CP286" s="785"/>
      <c r="CQ286" s="785"/>
      <c r="CR286" s="785"/>
      <c r="CS286" s="785"/>
      <c r="CT286" s="785"/>
      <c r="CU286" s="785"/>
      <c r="CV286" s="785"/>
      <c r="CW286" s="785"/>
      <c r="CX286" s="785"/>
      <c r="CY286" s="785"/>
      <c r="CZ286" s="785"/>
      <c r="DA286" s="785"/>
      <c r="DB286" s="785"/>
      <c r="DC286" s="785"/>
      <c r="DD286" s="785"/>
      <c r="DE286" s="785"/>
      <c r="DF286" s="785"/>
      <c r="DG286" s="785"/>
      <c r="DH286" s="785"/>
      <c r="DI286" s="785"/>
      <c r="DJ286" s="785"/>
      <c r="DK286" s="785"/>
      <c r="DL286" s="785"/>
      <c r="DM286" s="785"/>
      <c r="DN286" s="785"/>
      <c r="DO286" s="785"/>
      <c r="DP286" s="785"/>
      <c r="DQ286" s="785"/>
      <c r="DR286" s="785"/>
      <c r="DS286" s="785"/>
      <c r="DT286" s="785"/>
      <c r="DU286" s="785"/>
      <c r="DV286" s="785"/>
      <c r="DW286" s="785"/>
      <c r="DX286" s="785"/>
      <c r="DY286" s="785"/>
      <c r="DZ286" s="785"/>
      <c r="EA286" s="785"/>
      <c r="EB286" s="785"/>
      <c r="EC286" s="785"/>
      <c r="ED286" s="785"/>
      <c r="EE286" s="785"/>
      <c r="EF286" s="785"/>
      <c r="EG286" s="785"/>
      <c r="EH286" s="118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6"/>
      <c r="GC286" s="36"/>
      <c r="GD286" s="36"/>
      <c r="GE286" s="36"/>
      <c r="GF286" s="36"/>
      <c r="GG286" s="36"/>
      <c r="GH286" s="36"/>
      <c r="GI286" s="36"/>
      <c r="GJ286" s="36"/>
      <c r="GK286" s="36"/>
      <c r="GL286" s="36"/>
      <c r="GM286" s="36"/>
      <c r="GN286" s="36"/>
      <c r="GO286" s="36"/>
      <c r="GP286" s="36"/>
      <c r="GQ286" s="36"/>
      <c r="GR286" s="36"/>
      <c r="GS286" s="36"/>
      <c r="GT286" s="36"/>
      <c r="GU286" s="36"/>
      <c r="GV286" s="36"/>
    </row>
    <row r="287" spans="1:249" ht="3" customHeight="1">
      <c r="A287" s="36"/>
      <c r="B287" s="777"/>
      <c r="C287" s="777"/>
      <c r="D287" s="777"/>
      <c r="E287" s="777"/>
      <c r="F287" s="776"/>
      <c r="G287" s="776"/>
      <c r="H287" s="776"/>
      <c r="I287" s="776"/>
      <c r="J287" s="11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783"/>
      <c r="W287" s="783"/>
      <c r="X287" s="783"/>
      <c r="Y287" s="783"/>
      <c r="Z287" s="783"/>
      <c r="AA287" s="783"/>
      <c r="AB287" s="783"/>
      <c r="AC287" s="783"/>
      <c r="AD287" s="783"/>
      <c r="AE287" s="783"/>
      <c r="AF287" s="783"/>
      <c r="AG287" s="783"/>
      <c r="AH287" s="783"/>
      <c r="AI287" s="783"/>
      <c r="AJ287" s="783"/>
      <c r="AK287" s="783"/>
      <c r="AL287" s="783"/>
      <c r="AM287" s="783"/>
      <c r="AN287" s="783"/>
      <c r="AO287" s="783"/>
      <c r="AP287" s="783"/>
      <c r="AQ287" s="783"/>
      <c r="AR287" s="783"/>
      <c r="AS287" s="783"/>
      <c r="AT287" s="783"/>
      <c r="AU287" s="783"/>
      <c r="AV287" s="783"/>
      <c r="AW287" s="783"/>
      <c r="AX287" s="783"/>
      <c r="AY287" s="783"/>
      <c r="AZ287" s="783"/>
      <c r="BA287" s="783"/>
      <c r="BB287" s="783"/>
      <c r="BC287" s="783"/>
      <c r="BD287" s="783"/>
      <c r="BE287" s="783"/>
      <c r="BF287" s="783"/>
      <c r="BG287" s="783"/>
      <c r="BH287" s="783"/>
      <c r="BI287" s="783"/>
      <c r="BJ287" s="783"/>
      <c r="BK287" s="783"/>
      <c r="BL287" s="783"/>
      <c r="BM287" s="783"/>
      <c r="BN287" s="783"/>
      <c r="BO287" s="783"/>
      <c r="BP287" s="783"/>
      <c r="BQ287" s="783"/>
      <c r="BR287" s="117"/>
      <c r="BS287" s="117"/>
      <c r="BT287" s="117"/>
      <c r="BU287" s="117"/>
      <c r="BV287" s="117"/>
      <c r="BW287" s="117"/>
      <c r="BX287" s="117"/>
      <c r="BY287" s="117"/>
      <c r="BZ287" s="117"/>
      <c r="CA287" s="117"/>
      <c r="CB287" s="785"/>
      <c r="CC287" s="785"/>
      <c r="CD287" s="785"/>
      <c r="CE287" s="785"/>
      <c r="CF287" s="785"/>
      <c r="CG287" s="785"/>
      <c r="CH287" s="785"/>
      <c r="CI287" s="785"/>
      <c r="CJ287" s="785"/>
      <c r="CK287" s="785"/>
      <c r="CL287" s="785"/>
      <c r="CM287" s="785"/>
      <c r="CN287" s="785"/>
      <c r="CO287" s="785"/>
      <c r="CP287" s="785"/>
      <c r="CQ287" s="785"/>
      <c r="CR287" s="785"/>
      <c r="CS287" s="785"/>
      <c r="CT287" s="785"/>
      <c r="CU287" s="785"/>
      <c r="CV287" s="785"/>
      <c r="CW287" s="785"/>
      <c r="CX287" s="785"/>
      <c r="CY287" s="785"/>
      <c r="CZ287" s="785"/>
      <c r="DA287" s="785"/>
      <c r="DB287" s="785"/>
      <c r="DC287" s="785"/>
      <c r="DD287" s="785"/>
      <c r="DE287" s="785"/>
      <c r="DF287" s="785"/>
      <c r="DG287" s="785"/>
      <c r="DH287" s="785"/>
      <c r="DI287" s="785"/>
      <c r="DJ287" s="785"/>
      <c r="DK287" s="785"/>
      <c r="DL287" s="785"/>
      <c r="DM287" s="785"/>
      <c r="DN287" s="785"/>
      <c r="DO287" s="785"/>
      <c r="DP287" s="785"/>
      <c r="DQ287" s="785"/>
      <c r="DR287" s="785"/>
      <c r="DS287" s="785"/>
      <c r="DT287" s="785"/>
      <c r="DU287" s="785"/>
      <c r="DV287" s="785"/>
      <c r="DW287" s="785"/>
      <c r="DX287" s="785"/>
      <c r="DY287" s="785"/>
      <c r="DZ287" s="785"/>
      <c r="EA287" s="785"/>
      <c r="EB287" s="785"/>
      <c r="EC287" s="785"/>
      <c r="ED287" s="785"/>
      <c r="EE287" s="785"/>
      <c r="EF287" s="785"/>
      <c r="EG287" s="785"/>
      <c r="EH287" s="118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</row>
    <row r="288" spans="1:249" ht="3" customHeight="1">
      <c r="A288" s="36"/>
      <c r="B288" s="777"/>
      <c r="C288" s="777"/>
      <c r="D288" s="777"/>
      <c r="E288" s="777"/>
      <c r="F288" s="776"/>
      <c r="G288" s="776"/>
      <c r="H288" s="776"/>
      <c r="I288" s="776"/>
      <c r="J288" s="11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783"/>
      <c r="W288" s="783"/>
      <c r="X288" s="783"/>
      <c r="Y288" s="783"/>
      <c r="Z288" s="783"/>
      <c r="AA288" s="783"/>
      <c r="AB288" s="783"/>
      <c r="AC288" s="783"/>
      <c r="AD288" s="783"/>
      <c r="AE288" s="783"/>
      <c r="AF288" s="783"/>
      <c r="AG288" s="783"/>
      <c r="AH288" s="783"/>
      <c r="AI288" s="783"/>
      <c r="AJ288" s="783"/>
      <c r="AK288" s="783"/>
      <c r="AL288" s="783"/>
      <c r="AM288" s="783"/>
      <c r="AN288" s="783"/>
      <c r="AO288" s="783"/>
      <c r="AP288" s="783"/>
      <c r="AQ288" s="783"/>
      <c r="AR288" s="783"/>
      <c r="AS288" s="783"/>
      <c r="AT288" s="783"/>
      <c r="AU288" s="783"/>
      <c r="AV288" s="783"/>
      <c r="AW288" s="783"/>
      <c r="AX288" s="783"/>
      <c r="AY288" s="783"/>
      <c r="AZ288" s="783"/>
      <c r="BA288" s="783"/>
      <c r="BB288" s="783"/>
      <c r="BC288" s="783"/>
      <c r="BD288" s="783"/>
      <c r="BE288" s="783"/>
      <c r="BF288" s="783"/>
      <c r="BG288" s="783"/>
      <c r="BH288" s="783"/>
      <c r="BI288" s="783"/>
      <c r="BJ288" s="783"/>
      <c r="BK288" s="783"/>
      <c r="BL288" s="783"/>
      <c r="BM288" s="783"/>
      <c r="BN288" s="783"/>
      <c r="BO288" s="783"/>
      <c r="BP288" s="783"/>
      <c r="BQ288" s="783"/>
      <c r="BR288" s="117"/>
      <c r="BS288" s="117"/>
      <c r="BT288" s="117"/>
      <c r="BU288" s="117"/>
      <c r="BV288" s="117"/>
      <c r="BW288" s="117"/>
      <c r="BX288" s="117"/>
      <c r="BY288" s="117"/>
      <c r="BZ288" s="117"/>
      <c r="CA288" s="117"/>
      <c r="CB288" s="785"/>
      <c r="CC288" s="785"/>
      <c r="CD288" s="785"/>
      <c r="CE288" s="785"/>
      <c r="CF288" s="785"/>
      <c r="CG288" s="785"/>
      <c r="CH288" s="785"/>
      <c r="CI288" s="785"/>
      <c r="CJ288" s="785"/>
      <c r="CK288" s="785"/>
      <c r="CL288" s="785"/>
      <c r="CM288" s="785"/>
      <c r="CN288" s="785"/>
      <c r="CO288" s="785"/>
      <c r="CP288" s="785"/>
      <c r="CQ288" s="785"/>
      <c r="CR288" s="785"/>
      <c r="CS288" s="785"/>
      <c r="CT288" s="785"/>
      <c r="CU288" s="785"/>
      <c r="CV288" s="785"/>
      <c r="CW288" s="785"/>
      <c r="CX288" s="785"/>
      <c r="CY288" s="785"/>
      <c r="CZ288" s="785"/>
      <c r="DA288" s="785"/>
      <c r="DB288" s="785"/>
      <c r="DC288" s="785"/>
      <c r="DD288" s="785"/>
      <c r="DE288" s="785"/>
      <c r="DF288" s="785"/>
      <c r="DG288" s="785"/>
      <c r="DH288" s="785"/>
      <c r="DI288" s="785"/>
      <c r="DJ288" s="785"/>
      <c r="DK288" s="785"/>
      <c r="DL288" s="785"/>
      <c r="DM288" s="785"/>
      <c r="DN288" s="785"/>
      <c r="DO288" s="785"/>
      <c r="DP288" s="785"/>
      <c r="DQ288" s="785"/>
      <c r="DR288" s="785"/>
      <c r="DS288" s="785"/>
      <c r="DT288" s="785"/>
      <c r="DU288" s="785"/>
      <c r="DV288" s="785"/>
      <c r="DW288" s="785"/>
      <c r="DX288" s="785"/>
      <c r="DY288" s="785"/>
      <c r="DZ288" s="785"/>
      <c r="EA288" s="785"/>
      <c r="EB288" s="785"/>
      <c r="EC288" s="785"/>
      <c r="ED288" s="785"/>
      <c r="EE288" s="785"/>
      <c r="EF288" s="785"/>
      <c r="EG288" s="785"/>
      <c r="EH288" s="118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6"/>
      <c r="GC288" s="36"/>
      <c r="GD288" s="36"/>
      <c r="GE288" s="36"/>
      <c r="GF288" s="36"/>
      <c r="GG288" s="36"/>
      <c r="GH288" s="36"/>
      <c r="GI288" s="36"/>
      <c r="GJ288" s="36"/>
      <c r="GK288" s="36"/>
      <c r="GL288" s="36"/>
      <c r="GM288" s="36"/>
      <c r="GN288" s="36"/>
      <c r="GO288" s="36"/>
      <c r="GP288" s="36"/>
      <c r="GQ288" s="36"/>
      <c r="GR288" s="36"/>
      <c r="GS288" s="36"/>
      <c r="GT288" s="36"/>
      <c r="GU288" s="36"/>
      <c r="GV288" s="36"/>
    </row>
    <row r="289" spans="1:204" ht="3" customHeight="1">
      <c r="A289" s="36"/>
      <c r="B289" s="777"/>
      <c r="C289" s="777"/>
      <c r="D289" s="777"/>
      <c r="E289" s="777"/>
      <c r="F289" s="776"/>
      <c r="G289" s="776"/>
      <c r="H289" s="776"/>
      <c r="I289" s="776"/>
      <c r="J289" s="11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783"/>
      <c r="W289" s="783"/>
      <c r="X289" s="783"/>
      <c r="Y289" s="783"/>
      <c r="Z289" s="783"/>
      <c r="AA289" s="783"/>
      <c r="AB289" s="783"/>
      <c r="AC289" s="783"/>
      <c r="AD289" s="783"/>
      <c r="AE289" s="783"/>
      <c r="AF289" s="783"/>
      <c r="AG289" s="783"/>
      <c r="AH289" s="783"/>
      <c r="AI289" s="783"/>
      <c r="AJ289" s="783"/>
      <c r="AK289" s="783"/>
      <c r="AL289" s="783"/>
      <c r="AM289" s="783"/>
      <c r="AN289" s="783"/>
      <c r="AO289" s="783"/>
      <c r="AP289" s="783"/>
      <c r="AQ289" s="783"/>
      <c r="AR289" s="783"/>
      <c r="AS289" s="783"/>
      <c r="AT289" s="783"/>
      <c r="AU289" s="783"/>
      <c r="AV289" s="783"/>
      <c r="AW289" s="783"/>
      <c r="AX289" s="783"/>
      <c r="AY289" s="783"/>
      <c r="AZ289" s="783"/>
      <c r="BA289" s="783"/>
      <c r="BB289" s="783"/>
      <c r="BC289" s="783"/>
      <c r="BD289" s="783"/>
      <c r="BE289" s="783"/>
      <c r="BF289" s="783"/>
      <c r="BG289" s="783"/>
      <c r="BH289" s="783"/>
      <c r="BI289" s="783"/>
      <c r="BJ289" s="783"/>
      <c r="BK289" s="783"/>
      <c r="BL289" s="783"/>
      <c r="BM289" s="783"/>
      <c r="BN289" s="783"/>
      <c r="BO289" s="783"/>
      <c r="BP289" s="783"/>
      <c r="BQ289" s="783"/>
      <c r="BR289" s="117"/>
      <c r="BS289" s="117"/>
      <c r="BT289" s="117"/>
      <c r="BU289" s="117"/>
      <c r="BV289" s="117"/>
      <c r="BW289" s="117"/>
      <c r="BX289" s="117"/>
      <c r="BY289" s="784" t="s">
        <v>102</v>
      </c>
      <c r="BZ289" s="784"/>
      <c r="CA289" s="784"/>
      <c r="CB289" s="784"/>
      <c r="CC289" s="784"/>
      <c r="CD289" s="784"/>
      <c r="CE289" s="784"/>
      <c r="CF289" s="784"/>
      <c r="CG289" s="784"/>
      <c r="CH289" s="784"/>
      <c r="CI289" s="784"/>
      <c r="CJ289" s="784"/>
      <c r="CK289" s="784"/>
      <c r="CL289" s="784"/>
      <c r="CM289" s="784"/>
      <c r="CN289" s="784"/>
      <c r="CO289" s="784"/>
      <c r="CP289" s="784"/>
      <c r="CQ289" s="784"/>
      <c r="CR289" s="784"/>
      <c r="CS289" s="784"/>
      <c r="CT289" s="786"/>
      <c r="CU289" s="786"/>
      <c r="CV289" s="786"/>
      <c r="CW289" s="786"/>
      <c r="CX289" s="786"/>
      <c r="CY289" s="786"/>
      <c r="CZ289" s="786"/>
      <c r="DA289" s="786"/>
      <c r="DB289" s="786"/>
      <c r="DC289" s="786"/>
      <c r="DD289" s="786"/>
      <c r="DE289" s="786"/>
      <c r="DF289" s="786"/>
      <c r="DG289" s="786"/>
      <c r="DH289" s="786"/>
      <c r="DI289" s="786"/>
      <c r="DJ289" s="786"/>
      <c r="DK289" s="786"/>
      <c r="DL289" s="786"/>
      <c r="DM289" s="786"/>
      <c r="DN289" s="786"/>
      <c r="DO289" s="786"/>
      <c r="DP289" s="786"/>
      <c r="DQ289" s="786"/>
      <c r="DR289" s="786"/>
      <c r="DS289" s="786"/>
      <c r="DT289" s="786"/>
      <c r="DU289" s="786"/>
      <c r="DV289" s="786"/>
      <c r="DW289" s="786"/>
      <c r="DX289" s="786"/>
      <c r="DY289" s="786"/>
      <c r="DZ289" s="786"/>
      <c r="EA289" s="786"/>
      <c r="EB289" s="786"/>
      <c r="EC289" s="786"/>
      <c r="ED289" s="786"/>
      <c r="EE289" s="786"/>
      <c r="EF289" s="786"/>
      <c r="EG289" s="78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</row>
    <row r="290" spans="1:204" ht="3" customHeight="1">
      <c r="A290" s="36"/>
      <c r="B290" s="777"/>
      <c r="C290" s="777"/>
      <c r="D290" s="777"/>
      <c r="E290" s="777"/>
      <c r="F290" s="776"/>
      <c r="G290" s="776"/>
      <c r="H290" s="776"/>
      <c r="I290" s="776"/>
      <c r="J290" s="11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784"/>
      <c r="BZ290" s="784"/>
      <c r="CA290" s="784"/>
      <c r="CB290" s="784"/>
      <c r="CC290" s="784"/>
      <c r="CD290" s="784"/>
      <c r="CE290" s="784"/>
      <c r="CF290" s="784"/>
      <c r="CG290" s="784"/>
      <c r="CH290" s="784"/>
      <c r="CI290" s="784"/>
      <c r="CJ290" s="784"/>
      <c r="CK290" s="784"/>
      <c r="CL290" s="784"/>
      <c r="CM290" s="784"/>
      <c r="CN290" s="784"/>
      <c r="CO290" s="784"/>
      <c r="CP290" s="784"/>
      <c r="CQ290" s="784"/>
      <c r="CR290" s="784"/>
      <c r="CS290" s="784"/>
      <c r="CT290" s="786"/>
      <c r="CU290" s="786"/>
      <c r="CV290" s="786"/>
      <c r="CW290" s="786"/>
      <c r="CX290" s="786"/>
      <c r="CY290" s="786"/>
      <c r="CZ290" s="786"/>
      <c r="DA290" s="786"/>
      <c r="DB290" s="786"/>
      <c r="DC290" s="786"/>
      <c r="DD290" s="786"/>
      <c r="DE290" s="786"/>
      <c r="DF290" s="786"/>
      <c r="DG290" s="786"/>
      <c r="DH290" s="786"/>
      <c r="DI290" s="786"/>
      <c r="DJ290" s="786"/>
      <c r="DK290" s="786"/>
      <c r="DL290" s="786"/>
      <c r="DM290" s="786"/>
      <c r="DN290" s="786"/>
      <c r="DO290" s="786"/>
      <c r="DP290" s="786"/>
      <c r="DQ290" s="786"/>
      <c r="DR290" s="786"/>
      <c r="DS290" s="786"/>
      <c r="DT290" s="786"/>
      <c r="DU290" s="786"/>
      <c r="DV290" s="786"/>
      <c r="DW290" s="786"/>
      <c r="DX290" s="786"/>
      <c r="DY290" s="786"/>
      <c r="DZ290" s="786"/>
      <c r="EA290" s="786"/>
      <c r="EB290" s="786"/>
      <c r="EC290" s="786"/>
      <c r="ED290" s="786"/>
      <c r="EE290" s="786"/>
      <c r="EF290" s="786"/>
      <c r="EG290" s="78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</row>
    <row r="291" spans="1:204" ht="3" customHeight="1">
      <c r="A291" s="36"/>
      <c r="B291" s="777"/>
      <c r="C291" s="777"/>
      <c r="D291" s="777"/>
      <c r="E291" s="777"/>
      <c r="F291" s="776"/>
      <c r="G291" s="776"/>
      <c r="H291" s="776"/>
      <c r="I291" s="776"/>
      <c r="J291" s="11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60"/>
      <c r="AM291" s="60"/>
      <c r="AN291" s="60"/>
      <c r="AO291" s="60"/>
      <c r="AP291" s="60"/>
      <c r="AQ291" s="60"/>
      <c r="AR291" s="60"/>
      <c r="AS291" s="60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784"/>
      <c r="BZ291" s="784"/>
      <c r="CA291" s="784"/>
      <c r="CB291" s="784"/>
      <c r="CC291" s="784"/>
      <c r="CD291" s="784"/>
      <c r="CE291" s="784"/>
      <c r="CF291" s="784"/>
      <c r="CG291" s="784"/>
      <c r="CH291" s="784"/>
      <c r="CI291" s="784"/>
      <c r="CJ291" s="784"/>
      <c r="CK291" s="784"/>
      <c r="CL291" s="784"/>
      <c r="CM291" s="784"/>
      <c r="CN291" s="784"/>
      <c r="CO291" s="784"/>
      <c r="CP291" s="784"/>
      <c r="CQ291" s="784"/>
      <c r="CR291" s="784"/>
      <c r="CS291" s="784"/>
      <c r="CT291" s="786"/>
      <c r="CU291" s="786"/>
      <c r="CV291" s="786"/>
      <c r="CW291" s="786"/>
      <c r="CX291" s="786"/>
      <c r="CY291" s="786"/>
      <c r="CZ291" s="786"/>
      <c r="DA291" s="786"/>
      <c r="DB291" s="786"/>
      <c r="DC291" s="786"/>
      <c r="DD291" s="786"/>
      <c r="DE291" s="786"/>
      <c r="DF291" s="786"/>
      <c r="DG291" s="786"/>
      <c r="DH291" s="786"/>
      <c r="DI291" s="786"/>
      <c r="DJ291" s="786"/>
      <c r="DK291" s="786"/>
      <c r="DL291" s="786"/>
      <c r="DM291" s="786"/>
      <c r="DN291" s="786"/>
      <c r="DO291" s="786"/>
      <c r="DP291" s="786"/>
      <c r="DQ291" s="786"/>
      <c r="DR291" s="786"/>
      <c r="DS291" s="786"/>
      <c r="DT291" s="786"/>
      <c r="DU291" s="786"/>
      <c r="DV291" s="786"/>
      <c r="DW291" s="786"/>
      <c r="DX291" s="786"/>
      <c r="DY291" s="786"/>
      <c r="DZ291" s="786"/>
      <c r="EA291" s="786"/>
      <c r="EB291" s="786"/>
      <c r="EC291" s="786"/>
      <c r="ED291" s="786"/>
      <c r="EE291" s="786"/>
      <c r="EF291" s="786"/>
      <c r="EG291" s="78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</row>
    <row r="292" spans="1:204" ht="3" customHeight="1">
      <c r="A292" s="36"/>
      <c r="B292" s="777"/>
      <c r="C292" s="777"/>
      <c r="D292" s="777"/>
      <c r="E292" s="777"/>
      <c r="F292" s="776"/>
      <c r="G292" s="776"/>
      <c r="H292" s="776"/>
      <c r="I292" s="776"/>
      <c r="J292" s="11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60"/>
      <c r="AM292" s="60"/>
      <c r="AN292" s="60"/>
      <c r="AO292" s="60"/>
      <c r="AP292" s="60"/>
      <c r="AQ292" s="60"/>
      <c r="AR292" s="60"/>
      <c r="AS292" s="60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60"/>
      <c r="BK292" s="60"/>
      <c r="BL292" s="60"/>
      <c r="BM292" s="60"/>
      <c r="BN292" s="60"/>
      <c r="BO292" s="60"/>
      <c r="BP292" s="60"/>
      <c r="BQ292" s="60"/>
      <c r="BR292" s="36"/>
      <c r="BS292" s="36"/>
      <c r="BT292" s="36"/>
      <c r="BU292" s="36"/>
      <c r="BV292" s="36"/>
      <c r="BW292" s="36"/>
      <c r="BX292" s="36"/>
      <c r="BY292" s="784"/>
      <c r="BZ292" s="784"/>
      <c r="CA292" s="784"/>
      <c r="CB292" s="784"/>
      <c r="CC292" s="784"/>
      <c r="CD292" s="784"/>
      <c r="CE292" s="784"/>
      <c r="CF292" s="784"/>
      <c r="CG292" s="784"/>
      <c r="CH292" s="784"/>
      <c r="CI292" s="784"/>
      <c r="CJ292" s="784"/>
      <c r="CK292" s="784"/>
      <c r="CL292" s="784"/>
      <c r="CM292" s="784"/>
      <c r="CN292" s="784"/>
      <c r="CO292" s="784"/>
      <c r="CP292" s="784"/>
      <c r="CQ292" s="784"/>
      <c r="CR292" s="784"/>
      <c r="CS292" s="784"/>
      <c r="CT292" s="786"/>
      <c r="CU292" s="786"/>
      <c r="CV292" s="786"/>
      <c r="CW292" s="786"/>
      <c r="CX292" s="786"/>
      <c r="CY292" s="786"/>
      <c r="CZ292" s="786"/>
      <c r="DA292" s="786"/>
      <c r="DB292" s="786"/>
      <c r="DC292" s="786"/>
      <c r="DD292" s="786"/>
      <c r="DE292" s="786"/>
      <c r="DF292" s="786"/>
      <c r="DG292" s="786"/>
      <c r="DH292" s="786"/>
      <c r="DI292" s="786"/>
      <c r="DJ292" s="786"/>
      <c r="DK292" s="786"/>
      <c r="DL292" s="786"/>
      <c r="DM292" s="786"/>
      <c r="DN292" s="786"/>
      <c r="DO292" s="786"/>
      <c r="DP292" s="786"/>
      <c r="DQ292" s="786"/>
      <c r="DR292" s="786"/>
      <c r="DS292" s="786"/>
      <c r="DT292" s="786"/>
      <c r="DU292" s="786"/>
      <c r="DV292" s="786"/>
      <c r="DW292" s="786"/>
      <c r="DX292" s="786"/>
      <c r="DY292" s="786"/>
      <c r="DZ292" s="786"/>
      <c r="EA292" s="786"/>
      <c r="EB292" s="786"/>
      <c r="EC292" s="786"/>
      <c r="ED292" s="786"/>
      <c r="EE292" s="786"/>
      <c r="EF292" s="786"/>
      <c r="EG292" s="78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81"/>
      <c r="GQ292" s="81"/>
      <c r="GR292" s="81"/>
      <c r="GS292" s="81"/>
      <c r="GT292" s="81"/>
      <c r="GU292" s="81"/>
      <c r="GV292" s="36"/>
    </row>
    <row r="293" spans="1:204" ht="3" customHeight="1">
      <c r="A293" s="36"/>
      <c r="B293" s="777"/>
      <c r="C293" s="777"/>
      <c r="D293" s="777"/>
      <c r="E293" s="777"/>
      <c r="F293" s="776"/>
      <c r="G293" s="776"/>
      <c r="H293" s="776"/>
      <c r="I293" s="776"/>
      <c r="J293" s="11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60"/>
      <c r="AM293" s="60"/>
      <c r="AN293" s="60"/>
      <c r="AO293" s="60"/>
      <c r="AP293" s="60"/>
      <c r="AQ293" s="60"/>
      <c r="AR293" s="60"/>
      <c r="AS293" s="60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60"/>
      <c r="BK293" s="60"/>
      <c r="BL293" s="60"/>
      <c r="BM293" s="60"/>
      <c r="BN293" s="60"/>
      <c r="BO293" s="60"/>
      <c r="BP293" s="60"/>
      <c r="BQ293" s="60"/>
      <c r="BR293" s="36"/>
      <c r="BS293" s="36"/>
      <c r="BT293" s="36"/>
      <c r="BU293" s="36"/>
      <c r="BV293" s="36"/>
      <c r="BW293" s="36"/>
      <c r="BX293" s="36"/>
      <c r="BY293" s="784"/>
      <c r="BZ293" s="784"/>
      <c r="CA293" s="784"/>
      <c r="CB293" s="784"/>
      <c r="CC293" s="784"/>
      <c r="CD293" s="784"/>
      <c r="CE293" s="784"/>
      <c r="CF293" s="784"/>
      <c r="CG293" s="784"/>
      <c r="CH293" s="784"/>
      <c r="CI293" s="784"/>
      <c r="CJ293" s="784"/>
      <c r="CK293" s="784"/>
      <c r="CL293" s="784"/>
      <c r="CM293" s="784"/>
      <c r="CN293" s="784"/>
      <c r="CO293" s="784"/>
      <c r="CP293" s="784"/>
      <c r="CQ293" s="784"/>
      <c r="CR293" s="784"/>
      <c r="CS293" s="784"/>
      <c r="CT293" s="786"/>
      <c r="CU293" s="786"/>
      <c r="CV293" s="786"/>
      <c r="CW293" s="786"/>
      <c r="CX293" s="786"/>
      <c r="CY293" s="786"/>
      <c r="CZ293" s="786"/>
      <c r="DA293" s="786"/>
      <c r="DB293" s="786"/>
      <c r="DC293" s="786"/>
      <c r="DD293" s="786"/>
      <c r="DE293" s="786"/>
      <c r="DF293" s="786"/>
      <c r="DG293" s="786"/>
      <c r="DH293" s="786"/>
      <c r="DI293" s="786"/>
      <c r="DJ293" s="786"/>
      <c r="DK293" s="786"/>
      <c r="DL293" s="786"/>
      <c r="DM293" s="786"/>
      <c r="DN293" s="786"/>
      <c r="DO293" s="786"/>
      <c r="DP293" s="786"/>
      <c r="DQ293" s="786"/>
      <c r="DR293" s="786"/>
      <c r="DS293" s="786"/>
      <c r="DT293" s="786"/>
      <c r="DU293" s="786"/>
      <c r="DV293" s="786"/>
      <c r="DW293" s="786"/>
      <c r="DX293" s="786"/>
      <c r="DY293" s="786"/>
      <c r="DZ293" s="786"/>
      <c r="EA293" s="786"/>
      <c r="EB293" s="786"/>
      <c r="EC293" s="786"/>
      <c r="ED293" s="786"/>
      <c r="EE293" s="786"/>
      <c r="EF293" s="786"/>
      <c r="EG293" s="78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6"/>
      <c r="GC293" s="36"/>
      <c r="GD293" s="36"/>
      <c r="GE293" s="36"/>
      <c r="GF293" s="36"/>
      <c r="GG293" s="36"/>
      <c r="GH293" s="36"/>
      <c r="GI293" s="36"/>
      <c r="GJ293" s="36"/>
      <c r="GK293" s="36"/>
      <c r="GL293" s="36"/>
      <c r="GM293" s="36"/>
      <c r="GN293" s="36"/>
      <c r="GO293" s="36"/>
      <c r="GP293" s="81"/>
      <c r="GQ293" s="81"/>
      <c r="GR293" s="81"/>
      <c r="GS293" s="81"/>
      <c r="GT293" s="81"/>
      <c r="GU293" s="81"/>
      <c r="GV293" s="36"/>
    </row>
    <row r="294" spans="1:204" ht="3" customHeight="1">
      <c r="A294" s="36"/>
      <c r="B294" s="777"/>
      <c r="C294" s="777"/>
      <c r="D294" s="777"/>
      <c r="E294" s="777"/>
      <c r="F294" s="776"/>
      <c r="G294" s="776"/>
      <c r="H294" s="776"/>
      <c r="I294" s="776"/>
      <c r="J294" s="116"/>
      <c r="K294" s="775" t="s">
        <v>103</v>
      </c>
      <c r="L294" s="775"/>
      <c r="M294" s="775"/>
      <c r="N294" s="775"/>
      <c r="O294" s="775"/>
      <c r="P294" s="775"/>
      <c r="Q294" s="775"/>
      <c r="R294" s="775"/>
      <c r="S294" s="775"/>
      <c r="T294" s="775"/>
      <c r="U294" s="775"/>
      <c r="V294" s="775"/>
      <c r="W294" s="119"/>
      <c r="X294" s="119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60"/>
      <c r="AM294" s="60"/>
      <c r="AN294" s="60"/>
      <c r="AO294" s="60"/>
      <c r="AP294" s="60"/>
      <c r="AQ294" s="60"/>
      <c r="AR294" s="60"/>
      <c r="AS294" s="60"/>
      <c r="AT294" s="36"/>
      <c r="AU294" s="36"/>
      <c r="AV294" s="36"/>
      <c r="AW294" s="36"/>
      <c r="AX294" s="36"/>
      <c r="AY294" s="36"/>
      <c r="AZ294" s="36"/>
      <c r="BA294" s="36"/>
      <c r="BB294" s="36"/>
      <c r="BC294" s="775" t="s">
        <v>104</v>
      </c>
      <c r="BD294" s="775"/>
      <c r="BE294" s="775"/>
      <c r="BF294" s="775"/>
      <c r="BG294" s="775"/>
      <c r="BH294" s="775"/>
      <c r="BI294" s="775"/>
      <c r="BJ294" s="775"/>
      <c r="BK294" s="775"/>
      <c r="BL294" s="775"/>
      <c r="BM294" s="775"/>
      <c r="BN294" s="775"/>
      <c r="BO294" s="775"/>
      <c r="BP294" s="775"/>
      <c r="BQ294" s="60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775" t="s">
        <v>105</v>
      </c>
      <c r="CW294" s="775"/>
      <c r="CX294" s="775"/>
      <c r="CY294" s="775"/>
      <c r="CZ294" s="775"/>
      <c r="DA294" s="775"/>
      <c r="DB294" s="775"/>
      <c r="DC294" s="775"/>
      <c r="DD294" s="775"/>
      <c r="DE294" s="775"/>
      <c r="DF294" s="775"/>
      <c r="DG294" s="775"/>
      <c r="DH294" s="775"/>
      <c r="DI294" s="775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775" t="s">
        <v>106</v>
      </c>
      <c r="EP294" s="775"/>
      <c r="EQ294" s="775"/>
      <c r="ER294" s="775"/>
      <c r="ES294" s="775"/>
      <c r="ET294" s="775"/>
      <c r="EU294" s="775"/>
      <c r="EV294" s="775"/>
      <c r="EW294" s="775"/>
      <c r="EX294" s="775"/>
      <c r="EY294" s="775"/>
      <c r="EZ294" s="775"/>
      <c r="FA294" s="775"/>
      <c r="FB294" s="775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775" t="s">
        <v>107</v>
      </c>
      <c r="GI294" s="775"/>
      <c r="GJ294" s="775"/>
      <c r="GK294" s="775"/>
      <c r="GL294" s="775"/>
      <c r="GM294" s="775"/>
      <c r="GN294" s="775"/>
      <c r="GO294" s="775"/>
      <c r="GP294" s="775"/>
      <c r="GQ294" s="775"/>
      <c r="GR294" s="775"/>
      <c r="GS294" s="775"/>
      <c r="GT294" s="775"/>
      <c r="GU294" s="775"/>
      <c r="GV294" s="36"/>
    </row>
    <row r="295" spans="1:204" ht="3" customHeight="1">
      <c r="A295" s="36"/>
      <c r="B295" s="777"/>
      <c r="C295" s="777"/>
      <c r="D295" s="777"/>
      <c r="E295" s="777"/>
      <c r="F295" s="776"/>
      <c r="G295" s="776"/>
      <c r="H295" s="776"/>
      <c r="I295" s="776"/>
      <c r="J295" s="116"/>
      <c r="K295" s="775"/>
      <c r="L295" s="775"/>
      <c r="M295" s="775"/>
      <c r="N295" s="775"/>
      <c r="O295" s="775"/>
      <c r="P295" s="775"/>
      <c r="Q295" s="775"/>
      <c r="R295" s="775"/>
      <c r="S295" s="775"/>
      <c r="T295" s="775"/>
      <c r="U295" s="775"/>
      <c r="V295" s="775"/>
      <c r="W295" s="119"/>
      <c r="X295" s="119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775"/>
      <c r="BD295" s="775"/>
      <c r="BE295" s="775"/>
      <c r="BF295" s="775"/>
      <c r="BG295" s="775"/>
      <c r="BH295" s="775"/>
      <c r="BI295" s="775"/>
      <c r="BJ295" s="775"/>
      <c r="BK295" s="775"/>
      <c r="BL295" s="775"/>
      <c r="BM295" s="775"/>
      <c r="BN295" s="775"/>
      <c r="BO295" s="775"/>
      <c r="BP295" s="775"/>
      <c r="BQ295" s="60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775"/>
      <c r="CW295" s="775"/>
      <c r="CX295" s="775"/>
      <c r="CY295" s="775"/>
      <c r="CZ295" s="775"/>
      <c r="DA295" s="775"/>
      <c r="DB295" s="775"/>
      <c r="DC295" s="775"/>
      <c r="DD295" s="775"/>
      <c r="DE295" s="775"/>
      <c r="DF295" s="775"/>
      <c r="DG295" s="775"/>
      <c r="DH295" s="775"/>
      <c r="DI295" s="775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775"/>
      <c r="EP295" s="775"/>
      <c r="EQ295" s="775"/>
      <c r="ER295" s="775"/>
      <c r="ES295" s="775"/>
      <c r="ET295" s="775"/>
      <c r="EU295" s="775"/>
      <c r="EV295" s="775"/>
      <c r="EW295" s="775"/>
      <c r="EX295" s="775"/>
      <c r="EY295" s="775"/>
      <c r="EZ295" s="775"/>
      <c r="FA295" s="775"/>
      <c r="FB295" s="775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  <c r="FY295" s="36"/>
      <c r="FZ295" s="36"/>
      <c r="GA295" s="36"/>
      <c r="GB295" s="36"/>
      <c r="GC295" s="36"/>
      <c r="GD295" s="36"/>
      <c r="GE295" s="36"/>
      <c r="GF295" s="36"/>
      <c r="GG295" s="36"/>
      <c r="GH295" s="775"/>
      <c r="GI295" s="775"/>
      <c r="GJ295" s="775"/>
      <c r="GK295" s="775"/>
      <c r="GL295" s="775"/>
      <c r="GM295" s="775"/>
      <c r="GN295" s="775"/>
      <c r="GO295" s="775"/>
      <c r="GP295" s="775"/>
      <c r="GQ295" s="775"/>
      <c r="GR295" s="775"/>
      <c r="GS295" s="775"/>
      <c r="GT295" s="775"/>
      <c r="GU295" s="775"/>
      <c r="GV295" s="36"/>
    </row>
    <row r="296" spans="1:204" ht="3" customHeight="1">
      <c r="A296" s="36"/>
      <c r="B296" s="777"/>
      <c r="C296" s="777"/>
      <c r="D296" s="777"/>
      <c r="E296" s="777"/>
      <c r="F296" s="776"/>
      <c r="G296" s="776"/>
      <c r="H296" s="776"/>
      <c r="I296" s="776"/>
      <c r="J296" s="116"/>
      <c r="K296" s="775"/>
      <c r="L296" s="775"/>
      <c r="M296" s="775"/>
      <c r="N296" s="775"/>
      <c r="O296" s="775"/>
      <c r="P296" s="775"/>
      <c r="Q296" s="775"/>
      <c r="R296" s="775"/>
      <c r="S296" s="775"/>
      <c r="T296" s="775"/>
      <c r="U296" s="775"/>
      <c r="V296" s="775"/>
      <c r="W296" s="119"/>
      <c r="X296" s="119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775"/>
      <c r="BD296" s="775"/>
      <c r="BE296" s="775"/>
      <c r="BF296" s="775"/>
      <c r="BG296" s="775"/>
      <c r="BH296" s="775"/>
      <c r="BI296" s="775"/>
      <c r="BJ296" s="775"/>
      <c r="BK296" s="775"/>
      <c r="BL296" s="775"/>
      <c r="BM296" s="775"/>
      <c r="BN296" s="775"/>
      <c r="BO296" s="775"/>
      <c r="BP296" s="775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775"/>
      <c r="CW296" s="775"/>
      <c r="CX296" s="775"/>
      <c r="CY296" s="775"/>
      <c r="CZ296" s="775"/>
      <c r="DA296" s="775"/>
      <c r="DB296" s="775"/>
      <c r="DC296" s="775"/>
      <c r="DD296" s="775"/>
      <c r="DE296" s="775"/>
      <c r="DF296" s="775"/>
      <c r="DG296" s="775"/>
      <c r="DH296" s="775"/>
      <c r="DI296" s="775"/>
      <c r="DJ296" s="36"/>
      <c r="DK296" s="36"/>
      <c r="DL296" s="36"/>
      <c r="DM296" s="36"/>
      <c r="DN296" s="36"/>
      <c r="DO296" s="36"/>
      <c r="DP296" s="60"/>
      <c r="DQ296" s="60"/>
      <c r="DR296" s="60"/>
      <c r="DS296" s="60"/>
      <c r="DT296" s="60"/>
      <c r="DU296" s="60"/>
      <c r="DV296" s="60"/>
      <c r="DW296" s="60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775"/>
      <c r="EP296" s="775"/>
      <c r="EQ296" s="775"/>
      <c r="ER296" s="775"/>
      <c r="ES296" s="775"/>
      <c r="ET296" s="775"/>
      <c r="EU296" s="775"/>
      <c r="EV296" s="775"/>
      <c r="EW296" s="775"/>
      <c r="EX296" s="775"/>
      <c r="EY296" s="775"/>
      <c r="EZ296" s="775"/>
      <c r="FA296" s="775"/>
      <c r="FB296" s="775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60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775"/>
      <c r="GI296" s="775"/>
      <c r="GJ296" s="775"/>
      <c r="GK296" s="775"/>
      <c r="GL296" s="775"/>
      <c r="GM296" s="775"/>
      <c r="GN296" s="775"/>
      <c r="GO296" s="775"/>
      <c r="GP296" s="775"/>
      <c r="GQ296" s="775"/>
      <c r="GR296" s="775"/>
      <c r="GS296" s="775"/>
      <c r="GT296" s="775"/>
      <c r="GU296" s="775"/>
      <c r="GV296" s="36"/>
    </row>
    <row r="297" spans="1:204" ht="3" customHeight="1">
      <c r="A297" s="36"/>
      <c r="B297" s="777"/>
      <c r="C297" s="777"/>
      <c r="D297" s="777"/>
      <c r="E297" s="777"/>
      <c r="F297" s="776"/>
      <c r="G297" s="776"/>
      <c r="H297" s="776"/>
      <c r="I297" s="776"/>
      <c r="J297" s="116"/>
      <c r="K297" s="775"/>
      <c r="L297" s="775"/>
      <c r="M297" s="775"/>
      <c r="N297" s="775"/>
      <c r="O297" s="775"/>
      <c r="P297" s="775"/>
      <c r="Q297" s="775"/>
      <c r="R297" s="775"/>
      <c r="S297" s="775"/>
      <c r="T297" s="775"/>
      <c r="U297" s="775"/>
      <c r="V297" s="775"/>
      <c r="W297" s="119"/>
      <c r="X297" s="119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775"/>
      <c r="BD297" s="775"/>
      <c r="BE297" s="775"/>
      <c r="BF297" s="775"/>
      <c r="BG297" s="775"/>
      <c r="BH297" s="775"/>
      <c r="BI297" s="775"/>
      <c r="BJ297" s="775"/>
      <c r="BK297" s="775"/>
      <c r="BL297" s="775"/>
      <c r="BM297" s="775"/>
      <c r="BN297" s="775"/>
      <c r="BO297" s="775"/>
      <c r="BP297" s="775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775"/>
      <c r="CW297" s="775"/>
      <c r="CX297" s="775"/>
      <c r="CY297" s="775"/>
      <c r="CZ297" s="775"/>
      <c r="DA297" s="775"/>
      <c r="DB297" s="775"/>
      <c r="DC297" s="775"/>
      <c r="DD297" s="775"/>
      <c r="DE297" s="775"/>
      <c r="DF297" s="775"/>
      <c r="DG297" s="775"/>
      <c r="DH297" s="775"/>
      <c r="DI297" s="775"/>
      <c r="DJ297" s="36"/>
      <c r="DK297" s="36"/>
      <c r="DL297" s="36"/>
      <c r="DM297" s="36"/>
      <c r="DN297" s="36"/>
      <c r="DO297" s="36"/>
      <c r="DP297" s="60"/>
      <c r="DQ297" s="60"/>
      <c r="DR297" s="60"/>
      <c r="DS297" s="60"/>
      <c r="DT297" s="60"/>
      <c r="DU297" s="60"/>
      <c r="DV297" s="60"/>
      <c r="DW297" s="60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775"/>
      <c r="EP297" s="775"/>
      <c r="EQ297" s="775"/>
      <c r="ER297" s="775"/>
      <c r="ES297" s="775"/>
      <c r="ET297" s="775"/>
      <c r="EU297" s="775"/>
      <c r="EV297" s="775"/>
      <c r="EW297" s="775"/>
      <c r="EX297" s="775"/>
      <c r="EY297" s="775"/>
      <c r="EZ297" s="775"/>
      <c r="FA297" s="775"/>
      <c r="FB297" s="775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60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775"/>
      <c r="GI297" s="775"/>
      <c r="GJ297" s="775"/>
      <c r="GK297" s="775"/>
      <c r="GL297" s="775"/>
      <c r="GM297" s="775"/>
      <c r="GN297" s="775"/>
      <c r="GO297" s="775"/>
      <c r="GP297" s="775"/>
      <c r="GQ297" s="775"/>
      <c r="GR297" s="775"/>
      <c r="GS297" s="775"/>
      <c r="GT297" s="775"/>
      <c r="GU297" s="775"/>
      <c r="GV297" s="36"/>
    </row>
    <row r="298" spans="1:204" ht="3" customHeight="1">
      <c r="A298" s="36"/>
      <c r="B298" s="777"/>
      <c r="C298" s="777"/>
      <c r="D298" s="777"/>
      <c r="E298" s="777"/>
      <c r="F298" s="776"/>
      <c r="G298" s="776"/>
      <c r="H298" s="776"/>
      <c r="I298" s="776"/>
      <c r="J298" s="116"/>
      <c r="K298" s="775"/>
      <c r="L298" s="775"/>
      <c r="M298" s="775"/>
      <c r="N298" s="775"/>
      <c r="O298" s="775"/>
      <c r="P298" s="775"/>
      <c r="Q298" s="775"/>
      <c r="R298" s="775"/>
      <c r="S298" s="775"/>
      <c r="T298" s="775"/>
      <c r="U298" s="775"/>
      <c r="V298" s="775"/>
      <c r="W298" s="119"/>
      <c r="X298" s="119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775"/>
      <c r="BD298" s="775"/>
      <c r="BE298" s="775"/>
      <c r="BF298" s="775"/>
      <c r="BG298" s="775"/>
      <c r="BH298" s="775"/>
      <c r="BI298" s="775"/>
      <c r="BJ298" s="775"/>
      <c r="BK298" s="775"/>
      <c r="BL298" s="775"/>
      <c r="BM298" s="775"/>
      <c r="BN298" s="775"/>
      <c r="BO298" s="775"/>
      <c r="BP298" s="775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775"/>
      <c r="CW298" s="775"/>
      <c r="CX298" s="775"/>
      <c r="CY298" s="775"/>
      <c r="CZ298" s="775"/>
      <c r="DA298" s="775"/>
      <c r="DB298" s="775"/>
      <c r="DC298" s="775"/>
      <c r="DD298" s="775"/>
      <c r="DE298" s="775"/>
      <c r="DF298" s="775"/>
      <c r="DG298" s="775"/>
      <c r="DH298" s="775"/>
      <c r="DI298" s="775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775"/>
      <c r="EP298" s="775"/>
      <c r="EQ298" s="775"/>
      <c r="ER298" s="775"/>
      <c r="ES298" s="775"/>
      <c r="ET298" s="775"/>
      <c r="EU298" s="775"/>
      <c r="EV298" s="775"/>
      <c r="EW298" s="775"/>
      <c r="EX298" s="775"/>
      <c r="EY298" s="775"/>
      <c r="EZ298" s="775"/>
      <c r="FA298" s="775"/>
      <c r="FB298" s="775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6"/>
      <c r="GC298" s="36"/>
      <c r="GD298" s="36"/>
      <c r="GE298" s="36"/>
      <c r="GF298" s="36"/>
      <c r="GG298" s="36"/>
      <c r="GH298" s="775"/>
      <c r="GI298" s="775"/>
      <c r="GJ298" s="775"/>
      <c r="GK298" s="775"/>
      <c r="GL298" s="775"/>
      <c r="GM298" s="775"/>
      <c r="GN298" s="775"/>
      <c r="GO298" s="775"/>
      <c r="GP298" s="775"/>
      <c r="GQ298" s="775"/>
      <c r="GR298" s="775"/>
      <c r="GS298" s="775"/>
      <c r="GT298" s="775"/>
      <c r="GU298" s="775"/>
      <c r="GV298" s="36"/>
    </row>
    <row r="299" spans="1:204" ht="3" customHeight="1">
      <c r="A299" s="36"/>
      <c r="B299" s="777"/>
      <c r="C299" s="777"/>
      <c r="D299" s="777"/>
      <c r="E299" s="777"/>
      <c r="F299" s="776"/>
      <c r="G299" s="776"/>
      <c r="H299" s="776"/>
      <c r="I299" s="776"/>
      <c r="J299" s="116"/>
      <c r="K299" s="775"/>
      <c r="L299" s="775"/>
      <c r="M299" s="775"/>
      <c r="N299" s="775"/>
      <c r="O299" s="775"/>
      <c r="P299" s="775"/>
      <c r="Q299" s="775"/>
      <c r="R299" s="775"/>
      <c r="S299" s="775"/>
      <c r="T299" s="775"/>
      <c r="U299" s="775"/>
      <c r="V299" s="775"/>
      <c r="W299" s="119"/>
      <c r="X299" s="119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775"/>
      <c r="BD299" s="775"/>
      <c r="BE299" s="775"/>
      <c r="BF299" s="775"/>
      <c r="BG299" s="775"/>
      <c r="BH299" s="775"/>
      <c r="BI299" s="775"/>
      <c r="BJ299" s="775"/>
      <c r="BK299" s="775"/>
      <c r="BL299" s="775"/>
      <c r="BM299" s="775"/>
      <c r="BN299" s="775"/>
      <c r="BO299" s="775"/>
      <c r="BP299" s="775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775"/>
      <c r="CW299" s="775"/>
      <c r="CX299" s="775"/>
      <c r="CY299" s="775"/>
      <c r="CZ299" s="775"/>
      <c r="DA299" s="775"/>
      <c r="DB299" s="775"/>
      <c r="DC299" s="775"/>
      <c r="DD299" s="775"/>
      <c r="DE299" s="775"/>
      <c r="DF299" s="775"/>
      <c r="DG299" s="775"/>
      <c r="DH299" s="775"/>
      <c r="DI299" s="775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775"/>
      <c r="EP299" s="775"/>
      <c r="EQ299" s="775"/>
      <c r="ER299" s="775"/>
      <c r="ES299" s="775"/>
      <c r="ET299" s="775"/>
      <c r="EU299" s="775"/>
      <c r="EV299" s="775"/>
      <c r="EW299" s="775"/>
      <c r="EX299" s="775"/>
      <c r="EY299" s="775"/>
      <c r="EZ299" s="775"/>
      <c r="FA299" s="775"/>
      <c r="FB299" s="775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775"/>
      <c r="GI299" s="775"/>
      <c r="GJ299" s="775"/>
      <c r="GK299" s="775"/>
      <c r="GL299" s="775"/>
      <c r="GM299" s="775"/>
      <c r="GN299" s="775"/>
      <c r="GO299" s="775"/>
      <c r="GP299" s="775"/>
      <c r="GQ299" s="775"/>
      <c r="GR299" s="775"/>
      <c r="GS299" s="775"/>
      <c r="GT299" s="775"/>
      <c r="GU299" s="775"/>
      <c r="GV299" s="36"/>
    </row>
    <row r="300" spans="1:204" ht="3" customHeight="1">
      <c r="A300" s="36"/>
      <c r="B300" s="777"/>
      <c r="C300" s="777"/>
      <c r="D300" s="777"/>
      <c r="E300" s="777"/>
      <c r="F300" s="776"/>
      <c r="G300" s="776"/>
      <c r="H300" s="776"/>
      <c r="I300" s="776"/>
      <c r="J300" s="11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6"/>
      <c r="GC300" s="36"/>
      <c r="GD300" s="36"/>
      <c r="GE300" s="36"/>
      <c r="GF300" s="36"/>
      <c r="GG300" s="36"/>
      <c r="GH300" s="36"/>
      <c r="GI300" s="36"/>
      <c r="GJ300" s="36"/>
      <c r="GK300" s="36"/>
      <c r="GL300" s="36"/>
      <c r="GM300" s="36"/>
      <c r="GN300" s="36"/>
      <c r="GO300" s="36"/>
      <c r="GP300" s="36"/>
      <c r="GQ300" s="36"/>
      <c r="GR300" s="36"/>
      <c r="GS300" s="36"/>
      <c r="GT300" s="36"/>
      <c r="GU300" s="36"/>
      <c r="GV300" s="36"/>
    </row>
    <row r="301" spans="1:204" ht="3" customHeight="1">
      <c r="A301" s="36"/>
      <c r="B301" s="777"/>
      <c r="C301" s="777"/>
      <c r="D301" s="777"/>
      <c r="E301" s="777"/>
      <c r="F301" s="776"/>
      <c r="G301" s="776"/>
      <c r="H301" s="776"/>
      <c r="I301" s="776"/>
      <c r="J301" s="11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6"/>
      <c r="GC301" s="36"/>
      <c r="GD301" s="36"/>
      <c r="GE301" s="36"/>
      <c r="GF301" s="36"/>
      <c r="GG301" s="36"/>
      <c r="GH301" s="36"/>
      <c r="GI301" s="36"/>
      <c r="GJ301" s="36"/>
      <c r="GK301" s="36"/>
      <c r="GL301" s="36"/>
      <c r="GM301" s="36"/>
      <c r="GN301" s="36"/>
      <c r="GO301" s="36"/>
      <c r="GP301" s="36"/>
      <c r="GQ301" s="36"/>
      <c r="GR301" s="36"/>
      <c r="GS301" s="36"/>
      <c r="GT301" s="36"/>
      <c r="GU301" s="36"/>
      <c r="GV301" s="36"/>
    </row>
    <row r="302" spans="1:204" ht="3" customHeight="1">
      <c r="A302" s="36"/>
      <c r="B302" s="777"/>
      <c r="C302" s="777"/>
      <c r="D302" s="777"/>
      <c r="E302" s="777"/>
      <c r="F302" s="776"/>
      <c r="G302" s="776"/>
      <c r="H302" s="776"/>
      <c r="I302" s="776"/>
      <c r="J302" s="11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6"/>
      <c r="GC302" s="36"/>
      <c r="GD302" s="36"/>
      <c r="GE302" s="36"/>
      <c r="GF302" s="36"/>
      <c r="GG302" s="36"/>
      <c r="GH302" s="36"/>
      <c r="GI302" s="36"/>
      <c r="GJ302" s="36"/>
      <c r="GK302" s="36"/>
      <c r="GL302" s="36"/>
      <c r="GM302" s="36"/>
      <c r="GN302" s="36"/>
      <c r="GO302" s="36"/>
      <c r="GP302" s="36"/>
      <c r="GQ302" s="36"/>
      <c r="GR302" s="36"/>
      <c r="GS302" s="36"/>
      <c r="GT302" s="36"/>
      <c r="GU302" s="36"/>
      <c r="GV302" s="36"/>
    </row>
    <row r="303" spans="1:204" ht="3" customHeight="1">
      <c r="A303" s="36"/>
      <c r="B303" s="777"/>
      <c r="C303" s="777"/>
      <c r="D303" s="777"/>
      <c r="E303" s="777"/>
      <c r="F303" s="776"/>
      <c r="G303" s="776"/>
      <c r="H303" s="776"/>
      <c r="I303" s="776"/>
      <c r="J303" s="11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  <c r="FY303" s="36"/>
      <c r="FZ303" s="36"/>
      <c r="GA303" s="36"/>
      <c r="GB303" s="36"/>
      <c r="GC303" s="36"/>
      <c r="GD303" s="36"/>
      <c r="GE303" s="36"/>
      <c r="GF303" s="36"/>
      <c r="GG303" s="36"/>
      <c r="GH303" s="36"/>
      <c r="GI303" s="36"/>
      <c r="GJ303" s="36"/>
      <c r="GK303" s="36"/>
      <c r="GL303" s="36"/>
      <c r="GM303" s="36"/>
      <c r="GN303" s="36"/>
      <c r="GO303" s="36"/>
      <c r="GP303" s="36"/>
      <c r="GQ303" s="36"/>
      <c r="GR303" s="36"/>
      <c r="GS303" s="36"/>
      <c r="GT303" s="36"/>
      <c r="GU303" s="36"/>
      <c r="GV303" s="36"/>
    </row>
    <row r="304" spans="1:204" ht="3" customHeight="1">
      <c r="A304" s="36"/>
      <c r="B304" s="777"/>
      <c r="C304" s="777"/>
      <c r="D304" s="777"/>
      <c r="E304" s="777"/>
      <c r="F304" s="776"/>
      <c r="G304" s="776"/>
      <c r="H304" s="776"/>
      <c r="I304" s="776"/>
      <c r="J304" s="11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  <c r="FY304" s="36"/>
      <c r="FZ304" s="36"/>
      <c r="GA304" s="36"/>
      <c r="GB304" s="36"/>
      <c r="GC304" s="36"/>
      <c r="GD304" s="36"/>
      <c r="GE304" s="36"/>
      <c r="GF304" s="36"/>
      <c r="GG304" s="36"/>
      <c r="GH304" s="36"/>
      <c r="GI304" s="36"/>
      <c r="GJ304" s="36"/>
      <c r="GK304" s="36"/>
      <c r="GL304" s="36"/>
      <c r="GM304" s="36"/>
      <c r="GN304" s="36"/>
      <c r="GO304" s="36"/>
      <c r="GP304" s="36"/>
      <c r="GQ304" s="36"/>
      <c r="GR304" s="36"/>
      <c r="GS304" s="36"/>
      <c r="GT304" s="36"/>
      <c r="GU304" s="36"/>
      <c r="GV304" s="36"/>
    </row>
    <row r="305" spans="1:204" ht="3" customHeight="1">
      <c r="A305" s="36"/>
      <c r="B305" s="777"/>
      <c r="C305" s="777"/>
      <c r="D305" s="777"/>
      <c r="E305" s="777"/>
      <c r="F305" s="776"/>
      <c r="G305" s="776"/>
      <c r="H305" s="776"/>
      <c r="I305" s="776"/>
      <c r="J305" s="11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6"/>
      <c r="GC305" s="36"/>
      <c r="GD305" s="36"/>
      <c r="GE305" s="36"/>
      <c r="GF305" s="36"/>
      <c r="GG305" s="36"/>
      <c r="GH305" s="36"/>
      <c r="GI305" s="36"/>
      <c r="GJ305" s="36"/>
      <c r="GK305" s="36"/>
      <c r="GL305" s="36"/>
      <c r="GM305" s="36"/>
      <c r="GN305" s="36"/>
      <c r="GO305" s="36"/>
      <c r="GP305" s="36"/>
      <c r="GQ305" s="36"/>
      <c r="GR305" s="36"/>
      <c r="GS305" s="36"/>
      <c r="GT305" s="36"/>
      <c r="GU305" s="36"/>
      <c r="GV305" s="36"/>
    </row>
    <row r="306" spans="1:204" ht="3" customHeight="1">
      <c r="A306" s="36"/>
      <c r="B306" s="777"/>
      <c r="C306" s="777"/>
      <c r="D306" s="777"/>
      <c r="E306" s="777"/>
      <c r="F306" s="776"/>
      <c r="G306" s="776"/>
      <c r="H306" s="776"/>
      <c r="I306" s="776"/>
      <c r="J306" s="11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  <c r="FY306" s="36"/>
      <c r="FZ306" s="36"/>
      <c r="GA306" s="36"/>
      <c r="GB306" s="36"/>
      <c r="GC306" s="36"/>
      <c r="GD306" s="36"/>
      <c r="GE306" s="36"/>
      <c r="GF306" s="36"/>
      <c r="GG306" s="36"/>
      <c r="GH306" s="36"/>
      <c r="GI306" s="36"/>
      <c r="GJ306" s="36"/>
      <c r="GK306" s="36"/>
      <c r="GL306" s="36"/>
      <c r="GM306" s="36"/>
      <c r="GN306" s="36"/>
      <c r="GO306" s="36"/>
      <c r="GP306" s="36"/>
      <c r="GQ306" s="36"/>
      <c r="GR306" s="36"/>
      <c r="GS306" s="36"/>
      <c r="GT306" s="36"/>
      <c r="GU306" s="36"/>
      <c r="GV306" s="36"/>
    </row>
    <row r="307" spans="1:204" ht="3" customHeight="1">
      <c r="A307" s="36"/>
      <c r="B307" s="116"/>
      <c r="C307" s="116"/>
      <c r="D307" s="116"/>
      <c r="E307" s="116"/>
      <c r="F307" s="116"/>
      <c r="G307" s="116"/>
      <c r="H307" s="116"/>
      <c r="I307" s="116"/>
      <c r="J307" s="11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  <c r="FY307" s="36"/>
      <c r="FZ307" s="36"/>
      <c r="GA307" s="36"/>
      <c r="GB307" s="36"/>
      <c r="GC307" s="36"/>
      <c r="GD307" s="36"/>
      <c r="GE307" s="36"/>
      <c r="GF307" s="36"/>
      <c r="GG307" s="36"/>
      <c r="GH307" s="36"/>
      <c r="GI307" s="36"/>
      <c r="GJ307" s="36"/>
      <c r="GK307" s="36"/>
      <c r="GL307" s="36"/>
      <c r="GM307" s="36"/>
      <c r="GN307" s="36"/>
      <c r="GO307" s="36"/>
      <c r="GP307" s="36"/>
      <c r="GQ307" s="36"/>
      <c r="GR307" s="36"/>
      <c r="GS307" s="36"/>
      <c r="GT307" s="36"/>
      <c r="GU307" s="36"/>
      <c r="GV307" s="36"/>
    </row>
    <row r="312" spans="1:204" ht="3" customHeight="1">
      <c r="CW312" s="11"/>
      <c r="CX312" s="11"/>
      <c r="CY312" s="11"/>
    </row>
  </sheetData>
  <mergeCells count="310">
    <mergeCell ref="FE156:FP159"/>
    <mergeCell ref="FE160:FP163"/>
    <mergeCell ref="FE164:FP167"/>
    <mergeCell ref="FE168:FP171"/>
    <mergeCell ref="FE172:FP175"/>
    <mergeCell ref="BV150:CI154"/>
    <mergeCell ref="BV155:CI159"/>
    <mergeCell ref="BV160:CI164"/>
    <mergeCell ref="EH167:EK171"/>
    <mergeCell ref="DL159:DU162"/>
    <mergeCell ref="FX164:GI167"/>
    <mergeCell ref="FX168:GI171"/>
    <mergeCell ref="FX172:GI175"/>
    <mergeCell ref="FX176:GI179"/>
    <mergeCell ref="FX152:GI155"/>
    <mergeCell ref="FQ156:FW159"/>
    <mergeCell ref="FQ160:FW163"/>
    <mergeCell ref="FQ164:FW167"/>
    <mergeCell ref="FQ168:FW171"/>
    <mergeCell ref="FQ172:FW175"/>
    <mergeCell ref="FQ176:FW179"/>
    <mergeCell ref="T38:AM45"/>
    <mergeCell ref="CL145:CV148"/>
    <mergeCell ref="BS38:CF41"/>
    <mergeCell ref="BS42:CF45"/>
    <mergeCell ref="AY38:BL45"/>
    <mergeCell ref="FV146:FX150"/>
    <mergeCell ref="GA20:GE24"/>
    <mergeCell ref="GF20:GJ24"/>
    <mergeCell ref="GK20:GO24"/>
    <mergeCell ref="FO47:GH51"/>
    <mergeCell ref="FE66:FL70"/>
    <mergeCell ref="FM66:GF70"/>
    <mergeCell ref="GG66:GJ70"/>
    <mergeCell ref="CK66:CR70"/>
    <mergeCell ref="DM66:DP70"/>
    <mergeCell ref="CM47:CR52"/>
    <mergeCell ref="FA143:FI147"/>
    <mergeCell ref="FK146:FU150"/>
    <mergeCell ref="FY146:GI150"/>
    <mergeCell ref="AJ78:AP82"/>
    <mergeCell ref="M78:T82"/>
    <mergeCell ref="M101:W103"/>
    <mergeCell ref="X101:AD103"/>
    <mergeCell ref="M105:AG108"/>
    <mergeCell ref="DR192:DT195"/>
    <mergeCell ref="ER160:FD163"/>
    <mergeCell ref="ER164:FD167"/>
    <mergeCell ref="DP167:EG171"/>
    <mergeCell ref="EF101:EJ103"/>
    <mergeCell ref="EV101:EZ103"/>
    <mergeCell ref="GP20:GT24"/>
    <mergeCell ref="EC159:EF162"/>
    <mergeCell ref="GN31:GU81"/>
    <mergeCell ref="DU96:ES99"/>
    <mergeCell ref="DU100:DX103"/>
    <mergeCell ref="DY100:EE103"/>
    <mergeCell ref="EK100:EN103"/>
    <mergeCell ref="EO100:EU103"/>
    <mergeCell ref="FF86:GI90"/>
    <mergeCell ref="FG91:GI94"/>
    <mergeCell ref="DU86:EZ90"/>
    <mergeCell ref="DW91:EZ94"/>
    <mergeCell ref="ES143:EX148"/>
    <mergeCell ref="DQ143:EF147"/>
    <mergeCell ref="FF96:GI112"/>
    <mergeCell ref="FF114:GI120"/>
    <mergeCell ref="FX156:GI159"/>
    <mergeCell ref="FX160:GI163"/>
    <mergeCell ref="DQ239:DW241"/>
    <mergeCell ref="DQ242:DW244"/>
    <mergeCell ref="DX236:EF238"/>
    <mergeCell ref="CA248:CH251"/>
    <mergeCell ref="CA252:CH255"/>
    <mergeCell ref="CI245:CP247"/>
    <mergeCell ref="CI248:CO251"/>
    <mergeCell ref="CI252:CO255"/>
    <mergeCell ref="GA238:GH241"/>
    <mergeCell ref="EA239:EG241"/>
    <mergeCell ref="EU243:GH246"/>
    <mergeCell ref="EO294:FB299"/>
    <mergeCell ref="GH294:GU299"/>
    <mergeCell ref="CV294:DI299"/>
    <mergeCell ref="AC253:AM258"/>
    <mergeCell ref="BC294:BP299"/>
    <mergeCell ref="BS233:CF237"/>
    <mergeCell ref="AC248:AM252"/>
    <mergeCell ref="CI219:DP225"/>
    <mergeCell ref="BR228:CI232"/>
    <mergeCell ref="CJ228:CU232"/>
    <mergeCell ref="CV228:DB232"/>
    <mergeCell ref="DC228:DJ232"/>
    <mergeCell ref="DK228:DX232"/>
    <mergeCell ref="DX254:EF256"/>
    <mergeCell ref="DY228:EG232"/>
    <mergeCell ref="DX242:EF244"/>
    <mergeCell ref="DK239:DP241"/>
    <mergeCell ref="DQ236:DW238"/>
    <mergeCell ref="AN249:AW252"/>
    <mergeCell ref="BT239:CH243"/>
    <mergeCell ref="FK238:FZ241"/>
    <mergeCell ref="EU234:FQ237"/>
    <mergeCell ref="DX239:DZ241"/>
    <mergeCell ref="CP252:CX255"/>
    <mergeCell ref="CF3:EK7"/>
    <mergeCell ref="CF8:EK12"/>
    <mergeCell ref="FQ20:FU24"/>
    <mergeCell ref="FV20:FZ24"/>
    <mergeCell ref="A20:FJ24"/>
    <mergeCell ref="A2:CC11"/>
    <mergeCell ref="A13:CC18"/>
    <mergeCell ref="CF13:GT17"/>
    <mergeCell ref="EY8:FC12"/>
    <mergeCell ref="EL3:EP12"/>
    <mergeCell ref="FE8:FP12"/>
    <mergeCell ref="FH3:GT7"/>
    <mergeCell ref="EQ8:EX12"/>
    <mergeCell ref="FQ8:GT12"/>
    <mergeCell ref="EQ3:FG7"/>
    <mergeCell ref="B92:I129"/>
    <mergeCell ref="B139:I191"/>
    <mergeCell ref="BA53:BF58"/>
    <mergeCell ref="BI53:CD57"/>
    <mergeCell ref="FG47:FL52"/>
    <mergeCell ref="AZ92:CG96"/>
    <mergeCell ref="X174:AM179"/>
    <mergeCell ref="AE101:AG103"/>
    <mergeCell ref="CU47:DN54"/>
    <mergeCell ref="CS66:DL70"/>
    <mergeCell ref="M114:AG116"/>
    <mergeCell ref="AH94:AT98"/>
    <mergeCell ref="AI101:AS105"/>
    <mergeCell ref="AH108:AT111"/>
    <mergeCell ref="DU66:EB70"/>
    <mergeCell ref="EC66:EV70"/>
    <mergeCell ref="EW66:EZ70"/>
    <mergeCell ref="DW47:EB52"/>
    <mergeCell ref="EE47:EX51"/>
    <mergeCell ref="O53:T58"/>
    <mergeCell ref="W53:AQ57"/>
    <mergeCell ref="U78:AA82"/>
    <mergeCell ref="AB78:AI82"/>
    <mergeCell ref="BI182:BT186"/>
    <mergeCell ref="B201:I266"/>
    <mergeCell ref="M117:AT120"/>
    <mergeCell ref="P121:AA125"/>
    <mergeCell ref="AC122:AT125"/>
    <mergeCell ref="BB97:CF101"/>
    <mergeCell ref="BB102:BE106"/>
    <mergeCell ref="BF102:BJ106"/>
    <mergeCell ref="BK102:BN106"/>
    <mergeCell ref="AQ78:AT82"/>
    <mergeCell ref="BK143:BP148"/>
    <mergeCell ref="BJ150:BT154"/>
    <mergeCell ref="BJ155:BT159"/>
    <mergeCell ref="BJ160:BT162"/>
    <mergeCell ref="BJ163:BT165"/>
    <mergeCell ref="BS143:CH147"/>
    <mergeCell ref="BI172:CG176"/>
    <mergeCell ref="N248:AB252"/>
    <mergeCell ref="N253:AB255"/>
    <mergeCell ref="N256:AB258"/>
    <mergeCell ref="AN254:AW257"/>
    <mergeCell ref="BR257:CJ262"/>
    <mergeCell ref="W236:AM240"/>
    <mergeCell ref="AC243:AM247"/>
    <mergeCell ref="B32:I82"/>
    <mergeCell ref="M92:AG95"/>
    <mergeCell ref="CM86:DN90"/>
    <mergeCell ref="DG115:DH119"/>
    <mergeCell ref="DN115:DP119"/>
    <mergeCell ref="DB115:DF119"/>
    <mergeCell ref="CL112:DP114"/>
    <mergeCell ref="R109:AC113"/>
    <mergeCell ref="R96:AC100"/>
    <mergeCell ref="BO102:BS106"/>
    <mergeCell ref="BT102:CD104"/>
    <mergeCell ref="BT105:CD107"/>
    <mergeCell ref="BB109:BS113"/>
    <mergeCell ref="AY115:BB119"/>
    <mergeCell ref="BC115:CB119"/>
    <mergeCell ref="CC115:CF119"/>
    <mergeCell ref="CL91:DP95"/>
    <mergeCell ref="CL96:CO99"/>
    <mergeCell ref="CP96:CY99"/>
    <mergeCell ref="DA96:DD99"/>
    <mergeCell ref="DE96:DN99"/>
    <mergeCell ref="CL100:DP102"/>
    <mergeCell ref="CL103:DP107"/>
    <mergeCell ref="CL108:CO111"/>
    <mergeCell ref="CP108:CY111"/>
    <mergeCell ref="DA108:DD111"/>
    <mergeCell ref="DE108:DN111"/>
    <mergeCell ref="DI115:DM119"/>
    <mergeCell ref="CL115:DA119"/>
    <mergeCell ref="DV112:EJ114"/>
    <mergeCell ref="DV115:EJ117"/>
    <mergeCell ref="EK109:EY111"/>
    <mergeCell ref="EK112:EY114"/>
    <mergeCell ref="EK115:EY117"/>
    <mergeCell ref="DT119:EB123"/>
    <mergeCell ref="EC119:EW123"/>
    <mergeCell ref="EX119:FA123"/>
    <mergeCell ref="DT105:FA108"/>
    <mergeCell ref="DV109:EJ111"/>
    <mergeCell ref="AL225:AU228"/>
    <mergeCell ref="AV225:AX228"/>
    <mergeCell ref="AA225:AK228"/>
    <mergeCell ref="CO234:DF238"/>
    <mergeCell ref="CO239:DF243"/>
    <mergeCell ref="CL177:CP181"/>
    <mergeCell ref="CK177:CK181"/>
    <mergeCell ref="O143:T148"/>
    <mergeCell ref="O167:T172"/>
    <mergeCell ref="W167:AX171"/>
    <mergeCell ref="O150:Y154"/>
    <mergeCell ref="W143:AK147"/>
    <mergeCell ref="AM145:AW148"/>
    <mergeCell ref="AC212:AH217"/>
    <mergeCell ref="AI219:AU223"/>
    <mergeCell ref="CT188:DD191"/>
    <mergeCell ref="CT192:DC195"/>
    <mergeCell ref="DD192:DQ195"/>
    <mergeCell ref="R181:AS184"/>
    <mergeCell ref="DI143:DN148"/>
    <mergeCell ref="DG167:DO171"/>
    <mergeCell ref="FE176:FP179"/>
    <mergeCell ref="FE152:FP155"/>
    <mergeCell ref="ER156:FD159"/>
    <mergeCell ref="BR206:CU211"/>
    <mergeCell ref="DD206:EG211"/>
    <mergeCell ref="GC181:GJ185"/>
    <mergeCell ref="CP182:CW186"/>
    <mergeCell ref="CX184:DT187"/>
    <mergeCell ref="CH172:CL176"/>
    <mergeCell ref="CM172:CN176"/>
    <mergeCell ref="CO172:CS176"/>
    <mergeCell ref="CT172:CV176"/>
    <mergeCell ref="DP150:EF155"/>
    <mergeCell ref="ER168:FD171"/>
    <mergeCell ref="CF177:CJ181"/>
    <mergeCell ref="ER172:FD175"/>
    <mergeCell ref="ER176:FD179"/>
    <mergeCell ref="DE188:DT191"/>
    <mergeCell ref="EQ181:FB185"/>
    <mergeCell ref="FC181:GB185"/>
    <mergeCell ref="CQ177:CW181"/>
    <mergeCell ref="BI177:CE181"/>
    <mergeCell ref="DL263:DU268"/>
    <mergeCell ref="DV263:EG268"/>
    <mergeCell ref="CY245:DJ249"/>
    <mergeCell ref="CY251:DJ255"/>
    <mergeCell ref="EA251:EG253"/>
    <mergeCell ref="DQ248:DW250"/>
    <mergeCell ref="DQ251:DW253"/>
    <mergeCell ref="DQ254:DW256"/>
    <mergeCell ref="DL257:DX262"/>
    <mergeCell ref="DY257:EG262"/>
    <mergeCell ref="CK257:DH262"/>
    <mergeCell ref="DI257:DK262"/>
    <mergeCell ref="DX248:EF250"/>
    <mergeCell ref="DX251:DZ253"/>
    <mergeCell ref="DV159:EB162"/>
    <mergeCell ref="EU247:GH250"/>
    <mergeCell ref="GN139:GU266"/>
    <mergeCell ref="M278:U282"/>
    <mergeCell ref="V278:BQ289"/>
    <mergeCell ref="BY278:EG282"/>
    <mergeCell ref="CB283:EG288"/>
    <mergeCell ref="BY289:CS293"/>
    <mergeCell ref="CT289:EG293"/>
    <mergeCell ref="EO278:EY283"/>
    <mergeCell ref="EZ278:FB283"/>
    <mergeCell ref="FC278:FX283"/>
    <mergeCell ref="FY278:GM283"/>
    <mergeCell ref="DK233:DP235"/>
    <mergeCell ref="DK236:DP238"/>
    <mergeCell ref="DK254:DP256"/>
    <mergeCell ref="DK251:DP253"/>
    <mergeCell ref="DK248:DP250"/>
    <mergeCell ref="DK245:DP247"/>
    <mergeCell ref="DK242:DP244"/>
    <mergeCell ref="CN263:CZ268"/>
    <mergeCell ref="DI263:DK268"/>
    <mergeCell ref="DA263:DH268"/>
    <mergeCell ref="BR263:CM268"/>
    <mergeCell ref="Z150:AL154"/>
    <mergeCell ref="O158:Y162"/>
    <mergeCell ref="Z158:AL162"/>
    <mergeCell ref="AM159:AX162"/>
    <mergeCell ref="AM151:AX154"/>
    <mergeCell ref="K294:V299"/>
    <mergeCell ref="F278:I306"/>
    <mergeCell ref="B278:E306"/>
    <mergeCell ref="BU182:CO186"/>
    <mergeCell ref="BS245:CH247"/>
    <mergeCell ref="BS248:BZ251"/>
    <mergeCell ref="BS252:BZ255"/>
    <mergeCell ref="O236:T241"/>
    <mergeCell ref="N243:AB247"/>
    <mergeCell ref="CK151:CV154"/>
    <mergeCell ref="CK156:CV159"/>
    <mergeCell ref="CK161:CV164"/>
    <mergeCell ref="BJ167:BT171"/>
    <mergeCell ref="BV167:CI171"/>
    <mergeCell ref="CK167:CV171"/>
    <mergeCell ref="AN244:AW247"/>
    <mergeCell ref="AN239:AW242"/>
    <mergeCell ref="AK212:AW214"/>
    <mergeCell ref="AK215:AW217"/>
  </mergeCells>
  <phoneticPr fontId="1"/>
  <conditionalFormatting sqref="CI219:DP225">
    <cfRule type="expression" dxfId="78" priority="195">
      <formula>IF(HLOOKUP("メタボ_内臓脂肪_コード",全情報ビュー,2,FALSE)="","",HLOOKUP("メタボ_内臓脂肪_コード",全情報ビュー,2,FALSE))=1</formula>
    </cfRule>
  </conditionalFormatting>
  <conditionalFormatting sqref="R109:AC113">
    <cfRule type="cellIs" dxfId="77" priority="44" operator="between">
      <formula>45</formula>
      <formula>59</formula>
    </cfRule>
    <cfRule type="cellIs" dxfId="76" priority="43" operator="between">
      <formula>44</formula>
      <formula>1</formula>
    </cfRule>
  </conditionalFormatting>
  <conditionalFormatting sqref="BF102:BJ106">
    <cfRule type="cellIs" dxfId="75" priority="42" operator="equal">
      <formula>"Ⅱa"</formula>
    </cfRule>
    <cfRule type="cellIs" dxfId="74" priority="41" operator="equal">
      <formula>"Ⅱb"</formula>
    </cfRule>
    <cfRule type="cellIs" dxfId="73" priority="40" operator="equal">
      <formula>"Ⅲ"</formula>
    </cfRule>
  </conditionalFormatting>
  <conditionalFormatting sqref="AI101:AS105">
    <cfRule type="cellIs" dxfId="72" priority="39" operator="equal">
      <formula>"（+）"</formula>
    </cfRule>
    <cfRule type="cellIs" dxfId="71" priority="38" operator="equal">
      <formula>"（++）"</formula>
    </cfRule>
    <cfRule type="cellIs" dxfId="70" priority="37" operator="equal">
      <formula>"（+++）"</formula>
    </cfRule>
  </conditionalFormatting>
  <conditionalFormatting sqref="Z150:AL154">
    <cfRule type="cellIs" priority="36" operator="between">
      <formula>149</formula>
      <formula>1</formula>
    </cfRule>
    <cfRule type="cellIs" dxfId="69" priority="35" operator="between">
      <formula>150</formula>
      <formula>299</formula>
    </cfRule>
    <cfRule type="cellIs" dxfId="68" priority="34" operator="greaterThanOrEqual">
      <formula>300</formula>
    </cfRule>
  </conditionalFormatting>
  <conditionalFormatting sqref="Z158:AL162">
    <cfRule type="cellIs" priority="33" operator="between">
      <formula>174</formula>
      <formula>1</formula>
    </cfRule>
    <cfRule type="cellIs" dxfId="67" priority="32" operator="between">
      <formula>175</formula>
      <formula>299</formula>
    </cfRule>
    <cfRule type="cellIs" dxfId="66" priority="31" operator="greaterThanOrEqual">
      <formula>300</formula>
    </cfRule>
  </conditionalFormatting>
  <conditionalFormatting sqref="X174:AM179">
    <cfRule type="cellIs" dxfId="65" priority="30" operator="between">
      <formula>35</formula>
      <formula>39</formula>
    </cfRule>
    <cfRule type="cellIs" dxfId="64" priority="29" operator="between">
      <formula>34</formula>
      <formula>1</formula>
    </cfRule>
  </conditionalFormatting>
  <conditionalFormatting sqref="AC243:AM247">
    <cfRule type="cellIs" dxfId="63" priority="28" operator="between">
      <formula>31</formula>
      <formula>50</formula>
    </cfRule>
    <cfRule type="cellIs" dxfId="62" priority="27" operator="greaterThanOrEqual">
      <formula>51</formula>
    </cfRule>
  </conditionalFormatting>
  <conditionalFormatting sqref="AC248:AM252">
    <cfRule type="cellIs" dxfId="61" priority="26" operator="between">
      <formula>31</formula>
      <formula>50</formula>
    </cfRule>
    <cfRule type="cellIs" dxfId="60" priority="25" operator="greaterThanOrEqual">
      <formula>51</formula>
    </cfRule>
  </conditionalFormatting>
  <conditionalFormatting sqref="AC253:AM258">
    <cfRule type="cellIs" dxfId="59" priority="24" operator="between">
      <formula>51</formula>
      <formula>100</formula>
    </cfRule>
    <cfRule type="cellIs" dxfId="58" priority="23" operator="greaterThanOrEqual">
      <formula>101</formula>
    </cfRule>
  </conditionalFormatting>
  <conditionalFormatting sqref="AI219:AU223">
    <cfRule type="cellIs" dxfId="57" priority="22" operator="between">
      <formula>120</formula>
      <formula>139</formula>
    </cfRule>
    <cfRule type="cellIs" dxfId="56" priority="21" operator="greaterThanOrEqual">
      <formula>140</formula>
    </cfRule>
  </conditionalFormatting>
  <conditionalFormatting sqref="BV150:CI154">
    <cfRule type="cellIs" dxfId="55" priority="20" operator="between">
      <formula>100</formula>
      <formula>125</formula>
    </cfRule>
    <cfRule type="cellIs" dxfId="54" priority="19" operator="greaterThanOrEqual">
      <formula>126</formula>
    </cfRule>
  </conditionalFormatting>
  <conditionalFormatting sqref="BV155:CI159">
    <cfRule type="cellIs" dxfId="53" priority="18" operator="greaterThanOrEqual">
      <formula>140</formula>
    </cfRule>
  </conditionalFormatting>
  <conditionalFormatting sqref="BV167:CI171">
    <cfRule type="cellIs" dxfId="52" priority="17" operator="equal">
      <formula>"（+）"</formula>
    </cfRule>
    <cfRule type="cellIs" dxfId="51" priority="16" operator="equal">
      <formula>"（++）"</formula>
    </cfRule>
    <cfRule type="cellIs" dxfId="50" priority="15" operator="equal">
      <formula>"（+++）"</formula>
    </cfRule>
    <cfRule type="cellIs" dxfId="49" priority="14" operator="equal">
      <formula>"（±）"</formula>
    </cfRule>
  </conditionalFormatting>
  <conditionalFormatting sqref="BV160:CI164">
    <cfRule type="cellIs" dxfId="48" priority="13" operator="between">
      <formula>5.6</formula>
      <formula>6.4</formula>
    </cfRule>
    <cfRule type="cellIs" dxfId="47" priority="12" operator="greaterThanOrEqual">
      <formula>6.5</formula>
    </cfRule>
  </conditionalFormatting>
  <conditionalFormatting sqref="DP150:EF155">
    <cfRule type="cellIs" dxfId="46" priority="11" operator="between">
      <formula>7</formula>
      <formula>7.9</formula>
    </cfRule>
    <cfRule type="cellIs" dxfId="45" priority="10" operator="greaterThanOrEqual">
      <formula>8</formula>
    </cfRule>
  </conditionalFormatting>
  <conditionalFormatting sqref="FK146:FU150">
    <cfRule type="cellIs" dxfId="44" priority="9" operator="between">
      <formula>130</formula>
      <formula>139</formula>
    </cfRule>
    <cfRule type="cellIs" dxfId="43" priority="8" operator="greaterThanOrEqual">
      <formula>140</formula>
    </cfRule>
  </conditionalFormatting>
  <conditionalFormatting sqref="FY146:GI150">
    <cfRule type="cellIs" dxfId="42" priority="7" operator="between">
      <formula>85</formula>
      <formula>89</formula>
    </cfRule>
    <cfRule type="cellIs" dxfId="41" priority="6" operator="greaterThanOrEqual">
      <formula>90</formula>
    </cfRule>
  </conditionalFormatting>
  <conditionalFormatting sqref="BT239:CH243">
    <cfRule type="cellIs" dxfId="40" priority="5" operator="greaterThanOrEqual">
      <formula>24.95</formula>
    </cfRule>
    <cfRule type="cellIs" dxfId="39" priority="1" operator="between">
      <formula>0</formula>
      <formula>24.94</formula>
    </cfRule>
  </conditionalFormatting>
  <conditionalFormatting sqref="CA248:CH251">
    <cfRule type="cellIs" dxfId="38" priority="4" operator="greaterThanOrEqual">
      <formula>85</formula>
    </cfRule>
  </conditionalFormatting>
  <conditionalFormatting sqref="CA252:CH255">
    <cfRule type="cellIs" dxfId="37" priority="3" operator="greaterThanOrEqual">
      <formula>90</formula>
    </cfRule>
  </conditionalFormatting>
  <conditionalFormatting sqref="FF96:GI112">
    <cfRule type="cellIs" dxfId="36" priority="2" operator="equal">
      <formula>"異常あり"</formula>
    </cfRule>
  </conditionalFormatting>
  <printOptions horizontalCentered="1" verticalCentered="1"/>
  <pageMargins left="0" right="0" top="0" bottom="0" header="0" footer="0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9" stopIfTrue="1" id="{BD4E8A06-2A8F-46B1-A2CC-1E914574D0D6}">
            <xm:f>ワークシート!$D$91=9</xm:f>
            <x14:dxf>
              <font>
                <color theme="0"/>
              </font>
              <fill>
                <patternFill patternType="solid">
                  <fgColor rgb="FF000000"/>
                  <bgColor rgb="FFFF0000"/>
                </patternFill>
              </fill>
            </x14:dxf>
          </x14:cfRule>
          <x14:cfRule type="expression" priority="190" stopIfTrue="1" id="{57AC5B0B-0F7B-496E-8041-1FC7E06E9FA7}">
            <xm:f>ワークシート!$D$91=8</xm:f>
            <x14:dxf>
              <font>
                <color theme="0"/>
              </font>
              <fill>
                <patternFill patternType="solid">
                  <fgColor rgb="FF000000"/>
                  <bgColor rgb="FFFF5000"/>
                </patternFill>
              </fill>
            </x14:dxf>
          </x14:cfRule>
          <x14:cfRule type="expression" priority="191" stopIfTrue="1" id="{31EFC93A-D9E1-44F5-8E26-84B6D67D4674}">
            <xm:f>ワークシート!$D$91=7</xm:f>
            <x14:dxf>
              <fill>
                <patternFill patternType="solid">
                  <fgColor rgb="FF000000"/>
                  <bgColor rgb="FFFF9900"/>
                </patternFill>
              </fill>
            </x14:dxf>
          </x14:cfRule>
          <x14:cfRule type="expression" priority="192" stopIfTrue="1" id="{3827C8AF-76C0-4273-8877-CDB7D63B63D0}">
            <xm:f>ワークシート!$D$91=6</xm:f>
            <x14:dxf>
              <fill>
                <patternFill patternType="solid">
                  <fgColor rgb="FF000000"/>
                  <bgColor rgb="FFFFC000"/>
                </patternFill>
              </fill>
            </x14:dxf>
          </x14:cfRule>
          <x14:cfRule type="expression" priority="193" stopIfTrue="1" id="{5759096E-D84E-47CA-B247-C4C17B7A1B32}">
            <xm:f>ワークシート!$D$91=5</xm:f>
            <x14:dxf>
              <fill>
                <patternFill patternType="solid">
                  <fgColor rgb="FF000000"/>
                  <bgColor rgb="FFFFFF00"/>
                </patternFill>
              </fill>
            </x14:dxf>
          </x14:cfRule>
          <x14:cfRule type="expression" priority="194" stopIfTrue="1" id="{F8D21FD4-56FC-4CA3-836E-B6BC260CCCD7}">
            <xm:f>ワークシート!$D$91=4</xm:f>
            <x14:dxf>
              <fill>
                <patternFill patternType="solid">
                  <fgColor rgb="FF000000"/>
                  <bgColor rgb="FFCCFF66"/>
                </patternFill>
              </fill>
            </x14:dxf>
          </x14:cfRule>
          <xm:sqref>R96:AC100</xm:sqref>
        </x14:conditionalFormatting>
        <x14:conditionalFormatting xmlns:xm="http://schemas.microsoft.com/office/excel/2006/main">
          <x14:cfRule type="expression" priority="165" stopIfTrue="1" id="{727FA215-5433-4AC4-A59F-3A7FC5706653}">
            <xm:f>ワークシート!$D$94=9</xm:f>
            <x14:dxf>
              <font>
                <color theme="0"/>
              </font>
              <fill>
                <patternFill patternType="solid">
                  <fgColor rgb="FF000000"/>
                  <bgColor rgb="FFFF0000"/>
                </patternFill>
              </fill>
            </x14:dxf>
          </x14:cfRule>
          <x14:cfRule type="expression" priority="166" stopIfTrue="1" id="{D2BF8F82-B5BE-4E22-8417-B3AC3964924F}">
            <xm:f>ワークシート!$D$94=8</xm:f>
            <x14:dxf>
              <font>
                <color theme="0"/>
              </font>
              <fill>
                <patternFill patternType="solid">
                  <fgColor rgb="FF000000"/>
                  <bgColor rgb="FFFF5000"/>
                </patternFill>
              </fill>
            </x14:dxf>
          </x14:cfRule>
          <x14:cfRule type="expression" priority="167" stopIfTrue="1" id="{1999C591-D91D-4240-A0EA-75EA3D4ABCBD}">
            <xm:f>ワークシート!$D$94=7</xm:f>
            <x14:dxf>
              <fill>
                <patternFill patternType="solid">
                  <fgColor rgb="FF000000"/>
                  <bgColor rgb="FFFF9900"/>
                </patternFill>
              </fill>
            </x14:dxf>
          </x14:cfRule>
          <x14:cfRule type="expression" priority="168" stopIfTrue="1" id="{BD76011F-8A89-4666-96DD-47A093A3AD6B}">
            <xm:f>ワークシート!$D$94=6</xm:f>
            <x14:dxf>
              <fill>
                <patternFill patternType="solid">
                  <fgColor rgb="FF000000"/>
                  <bgColor rgb="FFFFC000"/>
                </patternFill>
              </fill>
            </x14:dxf>
          </x14:cfRule>
          <x14:cfRule type="expression" priority="169" stopIfTrue="1" id="{3928CD1D-99D5-4B9E-B985-DE20A92B75B4}">
            <xm:f>ワークシート!$D$94=5</xm:f>
            <x14:dxf>
              <fill>
                <patternFill patternType="solid">
                  <fgColor rgb="FF000000"/>
                  <bgColor rgb="FFFFFF00"/>
                </patternFill>
              </fill>
            </x14:dxf>
          </x14:cfRule>
          <x14:cfRule type="expression" priority="170" stopIfTrue="1" id="{75C0BDCD-8824-4DDA-A314-77995CE9D572}">
            <xm:f>ワークシート!$D$94=4</xm:f>
            <x14:dxf>
              <fill>
                <patternFill patternType="solid">
                  <fgColor rgb="FF000000"/>
                  <bgColor rgb="FFCCFF66"/>
                </patternFill>
              </fill>
            </x14:dxf>
          </x14:cfRule>
          <xm:sqref>P121:AA125</xm:sqref>
        </x14:conditionalFormatting>
        <x14:conditionalFormatting xmlns:xm="http://schemas.microsoft.com/office/excel/2006/main">
          <x14:cfRule type="expression" priority="159" stopIfTrue="1" id="{1CAA1CE2-E7B0-403B-B5CD-EA9A29229572}">
            <xm:f>ワークシート!$D$96=9</xm:f>
            <x14:dxf>
              <font>
                <color theme="0"/>
              </font>
              <fill>
                <patternFill patternType="solid">
                  <fgColor rgb="FF000000"/>
                  <bgColor rgb="FFFF0000"/>
                </patternFill>
              </fill>
            </x14:dxf>
          </x14:cfRule>
          <x14:cfRule type="expression" priority="160" stopIfTrue="1" id="{8D714CA2-096F-47A4-8F61-5A80F0C18A70}">
            <xm:f>ワークシート!$D$96=8</xm:f>
            <x14:dxf>
              <font>
                <color theme="0"/>
              </font>
              <fill>
                <patternFill patternType="solid">
                  <fgColor rgb="FF000000"/>
                  <bgColor rgb="FFFF5000"/>
                </patternFill>
              </fill>
            </x14:dxf>
          </x14:cfRule>
          <x14:cfRule type="expression" priority="161" stopIfTrue="1" id="{0E36FE9E-C769-4F4D-9485-E2EC12500E6F}">
            <xm:f>ワークシート!$D$96=7</xm:f>
            <x14:dxf>
              <fill>
                <patternFill patternType="solid">
                  <fgColor rgb="FF000000"/>
                  <bgColor rgb="FFFF9900"/>
                </patternFill>
              </fill>
            </x14:dxf>
          </x14:cfRule>
          <x14:cfRule type="expression" priority="162" stopIfTrue="1" id="{71B4A1A5-C07E-4078-9B8B-19E24DCA5003}">
            <xm:f>ワークシート!$D$96=6</xm:f>
            <x14:dxf>
              <fill>
                <patternFill patternType="solid">
                  <fgColor rgb="FF000000"/>
                  <bgColor rgb="FFFFC000"/>
                </patternFill>
              </fill>
            </x14:dxf>
          </x14:cfRule>
          <x14:cfRule type="expression" priority="163" stopIfTrue="1" id="{EDC992DA-880D-4162-B757-C19CE935DC77}">
            <xm:f>ワークシート!$D$96=5</xm:f>
            <x14:dxf>
              <fill>
                <patternFill patternType="solid">
                  <fgColor rgb="FF000000"/>
                  <bgColor rgb="FFFFFF00"/>
                </patternFill>
              </fill>
            </x14:dxf>
          </x14:cfRule>
          <x14:cfRule type="expression" priority="164" stopIfTrue="1" id="{23CCE678-1B6B-4F22-951A-5F17BA464398}">
            <xm:f>ワークシート!$D$96=4</xm:f>
            <x14:dxf>
              <fill>
                <patternFill patternType="solid">
                  <fgColor rgb="FF000000"/>
                  <bgColor rgb="FFCCFF66"/>
                </patternFill>
              </fill>
            </x14:dxf>
          </x14:cfRule>
          <xm:sqref>BO102:BS106</xm:sqref>
        </x14:conditionalFormatting>
        <x14:conditionalFormatting xmlns:xm="http://schemas.microsoft.com/office/excel/2006/main">
          <x14:cfRule type="expression" priority="153" stopIfTrue="1" id="{5B49EAB2-1254-4B2E-A293-D616139C9AB0}">
            <xm:f>ワークシート!$D$97=9</xm:f>
            <x14:dxf>
              <font>
                <color theme="0"/>
              </font>
              <fill>
                <patternFill patternType="solid">
                  <fgColor rgb="FF000000"/>
                  <bgColor rgb="FFFF0000"/>
                </patternFill>
              </fill>
            </x14:dxf>
          </x14:cfRule>
          <x14:cfRule type="expression" priority="154" stopIfTrue="1" id="{EE365E33-4D71-4EC3-92A3-1CBFB9998619}">
            <xm:f>ワークシート!$D$97=8</xm:f>
            <x14:dxf>
              <font>
                <color theme="0"/>
              </font>
              <fill>
                <patternFill patternType="solid">
                  <fgColor rgb="FF000000"/>
                  <bgColor rgb="FFFF5000"/>
                </patternFill>
              </fill>
            </x14:dxf>
          </x14:cfRule>
          <x14:cfRule type="expression" priority="155" stopIfTrue="1" id="{DCC731A9-D6AD-41D9-9CF9-D1A41132CC50}">
            <xm:f>ワークシート!$D$97=7</xm:f>
            <x14:dxf>
              <fill>
                <patternFill patternType="solid">
                  <fgColor rgb="FF000000"/>
                  <bgColor rgb="FFFF9900"/>
                </patternFill>
              </fill>
            </x14:dxf>
          </x14:cfRule>
          <x14:cfRule type="expression" priority="156" stopIfTrue="1" id="{C1DE4CE4-5C83-41FF-80F3-D4C06903ACCF}">
            <xm:f>ワークシート!$D$97=6</xm:f>
            <x14:dxf>
              <fill>
                <patternFill patternType="solid">
                  <fgColor rgb="FF000000"/>
                  <bgColor rgb="FFFFC000"/>
                </patternFill>
              </fill>
            </x14:dxf>
          </x14:cfRule>
          <x14:cfRule type="expression" priority="157" stopIfTrue="1" id="{723B6C2B-A608-40B0-AEF2-298234CE9F83}">
            <xm:f>ワークシート!$D$97=5</xm:f>
            <x14:dxf>
              <fill>
                <patternFill patternType="solid">
                  <fgColor rgb="FF000000"/>
                  <bgColor rgb="FFFFFF00"/>
                </patternFill>
              </fill>
            </x14:dxf>
          </x14:cfRule>
          <x14:cfRule type="expression" priority="158" stopIfTrue="1" id="{C67D0DA5-B1B2-4571-8F52-50D1665FF644}">
            <xm:f>ワークシート!$D$97=4</xm:f>
            <x14:dxf>
              <fill>
                <patternFill patternType="solid">
                  <fgColor rgb="FF000000"/>
                  <bgColor rgb="FFCCFF66"/>
                </patternFill>
              </fill>
            </x14:dxf>
          </x14:cfRule>
          <xm:sqref>BB109:BF113</xm:sqref>
        </x14:conditionalFormatting>
        <x14:conditionalFormatting xmlns:xm="http://schemas.microsoft.com/office/excel/2006/main">
          <x14:cfRule type="expression" priority="51" stopIfTrue="1" id="{9236111C-3612-41F6-9545-E45F3E4B667B}">
            <xm:f>ワークシート!$D$112=9</xm:f>
            <x14:dxf>
              <font>
                <color theme="0"/>
              </font>
              <fill>
                <patternFill patternType="solid">
                  <fgColor rgb="FF000000"/>
                  <bgColor rgb="FFFF0000"/>
                </patternFill>
              </fill>
            </x14:dxf>
          </x14:cfRule>
          <x14:cfRule type="expression" priority="52" stopIfTrue="1" id="{8F2BB0F5-4725-4770-975C-A87B6517BEBE}">
            <xm:f>ワークシート!$D$112=8</xm:f>
            <x14:dxf>
              <font>
                <color theme="0"/>
              </font>
              <fill>
                <patternFill patternType="solid">
                  <fgColor rgb="FF000000"/>
                  <bgColor rgb="FFFF5000"/>
                </patternFill>
              </fill>
            </x14:dxf>
          </x14:cfRule>
          <x14:cfRule type="expression" priority="53" stopIfTrue="1" id="{459E97CF-F88E-4623-8542-B99FA20AB990}">
            <xm:f>ワークシート!$D$112=7</xm:f>
            <x14:dxf>
              <fill>
                <patternFill patternType="solid">
                  <fgColor rgb="FF000000"/>
                  <bgColor rgb="FFFF9900"/>
                </patternFill>
              </fill>
            </x14:dxf>
          </x14:cfRule>
          <x14:cfRule type="expression" priority="54" stopIfTrue="1" id="{B1FA95B4-F896-4140-BE4B-0B7AE858D2CC}">
            <xm:f>ワークシート!$D$112=6</xm:f>
            <x14:dxf>
              <fill>
                <patternFill patternType="solid">
                  <fgColor rgb="FF000000"/>
                  <bgColor rgb="FFFFC000"/>
                </patternFill>
              </fill>
            </x14:dxf>
          </x14:cfRule>
          <x14:cfRule type="expression" priority="55" stopIfTrue="1" id="{A9158EC3-57ED-4314-BDC2-CA7B2BA4A13B}">
            <xm:f>ワークシート!$D$112=5</xm:f>
            <x14:dxf>
              <fill>
                <patternFill patternType="solid">
                  <fgColor rgb="FF000000"/>
                  <bgColor rgb="FFFFFF00"/>
                </patternFill>
              </fill>
            </x14:dxf>
          </x14:cfRule>
          <x14:cfRule type="expression" priority="56" stopIfTrue="1" id="{3C19789D-2B5F-4EB5-B671-EC3A984A053E}">
            <xm:f>ワークシート!$D$112=4</xm:f>
            <x14:dxf>
              <fill>
                <patternFill patternType="solid">
                  <fgColor rgb="FF000000"/>
                  <bgColor rgb="FFCCFF66"/>
                </patternFill>
              </fill>
            </x14:dxf>
          </x14:cfRule>
          <xm:sqref>CY251:DI255</xm:sqref>
        </x14:conditionalFormatting>
        <x14:conditionalFormatting xmlns:xm="http://schemas.microsoft.com/office/excel/2006/main">
          <x14:cfRule type="expression" priority="45" stopIfTrue="1" id="{538D5B36-DD43-42C0-974A-0D61BF68D3AD}">
            <xm:f>ワークシート!$D$100=9</xm:f>
            <x14:dxf>
              <font>
                <color theme="0"/>
              </font>
              <fill>
                <patternFill patternType="solid">
                  <fgColor rgb="FF000000"/>
                  <bgColor rgb="FFFF0000"/>
                </patternFill>
              </fill>
            </x14:dxf>
          </x14:cfRule>
          <x14:cfRule type="expression" priority="46" stopIfTrue="1" id="{885B7A0D-6B53-4B74-A91F-933E88A27649}">
            <xm:f>ワークシート!$D$100=8</xm:f>
            <x14:dxf>
              <font>
                <color theme="0"/>
              </font>
              <fill>
                <patternFill patternType="solid">
                  <fgColor rgb="FF000000"/>
                  <bgColor rgb="FFFF5000"/>
                </patternFill>
              </fill>
            </x14:dxf>
          </x14:cfRule>
          <x14:cfRule type="expression" priority="47" stopIfTrue="1" id="{283CD98D-8B66-4DE1-8474-6D0284CCDE86}">
            <xm:f>ワークシート!$D$100=7</xm:f>
            <x14:dxf>
              <fill>
                <patternFill patternType="solid">
                  <fgColor rgb="FF000000"/>
                  <bgColor rgb="FFFF9900"/>
                </patternFill>
              </fill>
            </x14:dxf>
          </x14:cfRule>
          <x14:cfRule type="expression" priority="48" stopIfTrue="1" id="{A27AEDBA-F1E7-42EB-8F55-B8DD4B30E3BB}">
            <xm:f>ワークシート!$D$100=6</xm:f>
            <x14:dxf>
              <fill>
                <patternFill patternType="solid">
                  <fgColor rgb="FF000000"/>
                  <bgColor rgb="FFFFC000"/>
                </patternFill>
              </fill>
            </x14:dxf>
          </x14:cfRule>
          <x14:cfRule type="expression" priority="49" stopIfTrue="1" id="{174968F3-D198-4684-B486-A1872CA7B1F5}">
            <xm:f>ワークシート!$D$100=5</xm:f>
            <x14:dxf>
              <fill>
                <patternFill patternType="solid">
                  <fgColor rgb="FF000000"/>
                  <bgColor rgb="FFFFFF00"/>
                </patternFill>
              </fill>
            </x14:dxf>
          </x14:cfRule>
          <x14:cfRule type="expression" priority="50" stopIfTrue="1" id="{2D8D55B1-2A51-47BD-BFA4-6EA1AA0FED3C}">
            <xm:f>ワークシート!$D$100=4</xm:f>
            <x14:dxf>
              <fill>
                <patternFill patternType="solid">
                  <fgColor rgb="FF000000"/>
                  <bgColor rgb="FFCCFF66"/>
                </patternFill>
              </fill>
            </x14:dxf>
          </x14:cfRule>
          <xm:sqref>Z155:AK157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O37"/>
  <sheetViews>
    <sheetView workbookViewId="0"/>
  </sheetViews>
  <sheetFormatPr defaultRowHeight="13.5" customHeight="1"/>
  <cols>
    <col min="1" max="1" width="11.75" style="120" bestFit="1" customWidth="1"/>
    <col min="2" max="2" width="9.875" style="120" bestFit="1" customWidth="1"/>
    <col min="3" max="3" width="16.625" style="163" bestFit="1" customWidth="1"/>
    <col min="4" max="4" width="15.5" style="163" bestFit="1" customWidth="1"/>
    <col min="5" max="5" width="13.625" style="163" bestFit="1" customWidth="1"/>
    <col min="6" max="6" width="14.625" style="163" bestFit="1" customWidth="1"/>
    <col min="7" max="7" width="20" style="163" bestFit="1" customWidth="1"/>
    <col min="8" max="8" width="11.875" style="163" bestFit="1" customWidth="1"/>
    <col min="9" max="9" width="14" style="163" bestFit="1" customWidth="1"/>
    <col min="10" max="10" width="18.375" style="163" bestFit="1" customWidth="1"/>
    <col min="11" max="11" width="10.125" style="163" bestFit="1" customWidth="1"/>
    <col min="12" max="12" width="10.625" style="163" bestFit="1" customWidth="1"/>
    <col min="13" max="13" width="12.25" style="163" bestFit="1" customWidth="1"/>
    <col min="14" max="14" width="13.125" style="163" bestFit="1" customWidth="1"/>
    <col min="15" max="15" width="15.625" style="163" bestFit="1" customWidth="1"/>
    <col min="16" max="16" width="14.875" style="163" bestFit="1" customWidth="1"/>
    <col min="17" max="17" width="19.125" style="163" bestFit="1" customWidth="1"/>
    <col min="18" max="18" width="19.375" style="163" bestFit="1" customWidth="1"/>
    <col min="19" max="19" width="11.875" style="163" bestFit="1" customWidth="1"/>
    <col min="20" max="20" width="15.25" style="163" bestFit="1" customWidth="1"/>
    <col min="21" max="23" width="16.375" style="163" bestFit="1" customWidth="1"/>
    <col min="24" max="24" width="22.625" style="163" bestFit="1" customWidth="1"/>
    <col min="25" max="25" width="16.5" style="163" bestFit="1" customWidth="1"/>
    <col min="26" max="26" width="18.375" style="163" bestFit="1" customWidth="1"/>
    <col min="27" max="27" width="13.75" style="163" bestFit="1" customWidth="1"/>
    <col min="28" max="28" width="12.125" style="163" bestFit="1" customWidth="1"/>
    <col min="29" max="29" width="14.625" style="163" bestFit="1" customWidth="1"/>
    <col min="30" max="30" width="11.5" style="163" bestFit="1" customWidth="1"/>
    <col min="31" max="31" width="13.375" style="163" bestFit="1" customWidth="1"/>
    <col min="32" max="32" width="15.875" style="163" bestFit="1" customWidth="1"/>
    <col min="33" max="33" width="11.875" style="163" bestFit="1" customWidth="1"/>
    <col min="34" max="34" width="13.75" style="163" bestFit="1" customWidth="1"/>
    <col min="35" max="35" width="16.25" style="163" bestFit="1" customWidth="1"/>
    <col min="36" max="36" width="13.875" style="163" bestFit="1" customWidth="1"/>
    <col min="37" max="37" width="12.125" style="163" bestFit="1" customWidth="1"/>
    <col min="38" max="38" width="17.25" style="163" bestFit="1" customWidth="1"/>
    <col min="39" max="39" width="16.125" style="163" bestFit="1" customWidth="1"/>
    <col min="40" max="40" width="17.875" style="163" bestFit="1" customWidth="1"/>
    <col min="41" max="45" width="14" style="163" bestFit="1" customWidth="1"/>
    <col min="46" max="46" width="18.375" style="163" bestFit="1" customWidth="1"/>
    <col min="47" max="47" width="17.75" style="163" bestFit="1" customWidth="1"/>
    <col min="48" max="48" width="15.375" style="163" bestFit="1" customWidth="1"/>
    <col min="49" max="50" width="19.25" style="163" bestFit="1" customWidth="1"/>
    <col min="51" max="51" width="17.75" style="163" bestFit="1" customWidth="1"/>
    <col min="52" max="52" width="11.625" style="163" bestFit="1" customWidth="1"/>
    <col min="53" max="53" width="11.875" style="163" bestFit="1" customWidth="1"/>
    <col min="54" max="54" width="19" style="163" bestFit="1" customWidth="1"/>
    <col min="55" max="55" width="15.125" style="163" bestFit="1" customWidth="1"/>
    <col min="56" max="56" width="16.875" style="163" bestFit="1" customWidth="1"/>
    <col min="57" max="57" width="18.375" style="163" bestFit="1" customWidth="1"/>
    <col min="58" max="58" width="14.375" style="163" bestFit="1" customWidth="1"/>
    <col min="59" max="61" width="12.75" style="163" bestFit="1" customWidth="1"/>
    <col min="62" max="63" width="14" style="163" bestFit="1" customWidth="1"/>
    <col min="64" max="64" width="8.375" style="163" bestFit="1" customWidth="1"/>
    <col min="65" max="65" width="10.625" style="163" bestFit="1" customWidth="1"/>
    <col min="66" max="66" width="20.25" style="163" bestFit="1" customWidth="1"/>
    <col min="67" max="67" width="19" style="163" bestFit="1" customWidth="1"/>
    <col min="68" max="68" width="12.875" style="163" bestFit="1" customWidth="1"/>
    <col min="69" max="71" width="9.75" style="163" bestFit="1" customWidth="1"/>
    <col min="72" max="73" width="12.5" style="163" bestFit="1" customWidth="1"/>
    <col min="74" max="74" width="15.25" style="163" bestFit="1" customWidth="1"/>
    <col min="75" max="75" width="19.75" style="163" bestFit="1" customWidth="1"/>
    <col min="76" max="76" width="23.625" style="163" bestFit="1" customWidth="1"/>
    <col min="77" max="77" width="15.875" style="163" bestFit="1" customWidth="1"/>
    <col min="78" max="78" width="17.25" style="163" bestFit="1" customWidth="1"/>
    <col min="79" max="79" width="16.625" style="163" bestFit="1" customWidth="1"/>
    <col min="80" max="80" width="15.625" style="163" bestFit="1" customWidth="1"/>
    <col min="81" max="81" width="19.25" style="163" bestFit="1" customWidth="1"/>
    <col min="82" max="82" width="16.25" style="163" bestFit="1" customWidth="1"/>
    <col min="83" max="83" width="17.125" style="163" bestFit="1" customWidth="1"/>
    <col min="84" max="84" width="16.75" style="163" bestFit="1" customWidth="1"/>
    <col min="85" max="85" width="19.125" style="163" bestFit="1" customWidth="1"/>
    <col min="86" max="86" width="13.125" style="163" bestFit="1" customWidth="1"/>
    <col min="87" max="87" width="12.75" style="163" bestFit="1" customWidth="1"/>
    <col min="88" max="88" width="15.375" style="163" bestFit="1" customWidth="1"/>
    <col min="89" max="90" width="17.5" style="163" bestFit="1" customWidth="1"/>
    <col min="91" max="91" width="18.125" style="163" bestFit="1" customWidth="1"/>
    <col min="92" max="92" width="15.5" style="163" bestFit="1" customWidth="1"/>
    <col min="93" max="93" width="16.25" style="163" bestFit="1" customWidth="1"/>
    <col min="94" max="95" width="16.125" style="163" bestFit="1" customWidth="1"/>
    <col min="96" max="96" width="16.625" style="163" bestFit="1" customWidth="1"/>
    <col min="97" max="97" width="17.875" style="163" bestFit="1" customWidth="1"/>
    <col min="98" max="98" width="16.5" style="163" bestFit="1" customWidth="1"/>
    <col min="99" max="99" width="16.125" style="163" bestFit="1" customWidth="1"/>
    <col min="100" max="100" width="17.375" style="163" bestFit="1" customWidth="1"/>
    <col min="101" max="101" width="14.875" style="163" bestFit="1" customWidth="1"/>
    <col min="102" max="102" width="12.5" style="163" bestFit="1" customWidth="1"/>
    <col min="103" max="103" width="11.875" style="163" bestFit="1" customWidth="1"/>
    <col min="104" max="104" width="12.875" style="163" bestFit="1" customWidth="1"/>
    <col min="105" max="105" width="17.375" style="163" bestFit="1" customWidth="1"/>
    <col min="106" max="106" width="15" style="163" bestFit="1" customWidth="1"/>
    <col min="107" max="107" width="16.375" style="163" bestFit="1" customWidth="1"/>
    <col min="108" max="108" width="14.125" style="163" bestFit="1" customWidth="1"/>
    <col min="109" max="109" width="18.125" style="163" bestFit="1" customWidth="1"/>
    <col min="110" max="110" width="15.875" style="163" bestFit="1" customWidth="1"/>
    <col min="111" max="111" width="13.625" style="163" bestFit="1" customWidth="1"/>
    <col min="112" max="112" width="16.625" style="163" bestFit="1" customWidth="1"/>
    <col min="113" max="113" width="16.375" style="163" bestFit="1" customWidth="1"/>
    <col min="114" max="114" width="14.125" style="163" bestFit="1" customWidth="1"/>
    <col min="115" max="116" width="17.25" style="163" bestFit="1" customWidth="1"/>
    <col min="117" max="117" width="18" style="163" bestFit="1" customWidth="1"/>
    <col min="118" max="118" width="17.25" style="163" bestFit="1" customWidth="1"/>
    <col min="119" max="119" width="18" style="163" bestFit="1" customWidth="1"/>
    <col min="120" max="120" width="17.25" style="163" bestFit="1" customWidth="1"/>
    <col min="121" max="121" width="18" style="163" bestFit="1" customWidth="1"/>
    <col min="122" max="122" width="16.375" style="163" bestFit="1" customWidth="1"/>
    <col min="123" max="123" width="17.25" style="163" bestFit="1" customWidth="1"/>
    <col min="124" max="124" width="17.625" style="163" bestFit="1" customWidth="1"/>
    <col min="125" max="125" width="15.375" style="163" bestFit="1" customWidth="1"/>
    <col min="126" max="126" width="14" style="163" bestFit="1" customWidth="1"/>
    <col min="127" max="127" width="15.125" style="163" bestFit="1" customWidth="1"/>
    <col min="128" max="129" width="14.75" style="163" bestFit="1" customWidth="1"/>
    <col min="130" max="130" width="11.625" style="163" bestFit="1" customWidth="1"/>
    <col min="131" max="131" width="11.25" style="163" bestFit="1" customWidth="1"/>
    <col min="132" max="132" width="11.875" style="163" bestFit="1" customWidth="1"/>
    <col min="133" max="133" width="18.375" style="163" bestFit="1" customWidth="1"/>
    <col min="134" max="134" width="16.375" style="163" bestFit="1" customWidth="1"/>
    <col min="135" max="135" width="13.625" style="163" bestFit="1" customWidth="1"/>
    <col min="136" max="136" width="17.5" style="163" bestFit="1" customWidth="1"/>
    <col min="137" max="137" width="16.875" style="163" bestFit="1" customWidth="1"/>
    <col min="138" max="138" width="17.375" style="163" bestFit="1" customWidth="1"/>
    <col min="139" max="139" width="16.125" style="163" bestFit="1" customWidth="1"/>
    <col min="140" max="140" width="18.625" style="163" bestFit="1" customWidth="1"/>
    <col min="141" max="141" width="20.25" style="163" bestFit="1" customWidth="1"/>
    <col min="142" max="142" width="18" style="163" bestFit="1" customWidth="1"/>
    <col min="143" max="143" width="19.75" style="163" bestFit="1" customWidth="1"/>
    <col min="144" max="144" width="17.5" style="163" bestFit="1" customWidth="1"/>
    <col min="145" max="145" width="16.875" style="163" bestFit="1" customWidth="1"/>
    <col min="146" max="146" width="14.75" style="163" bestFit="1" customWidth="1"/>
    <col min="147" max="147" width="18.375" style="163" bestFit="1" customWidth="1"/>
    <col min="148" max="148" width="16.375" style="163" bestFit="1" customWidth="1"/>
    <col min="149" max="149" width="18.625" style="163" bestFit="1" customWidth="1"/>
    <col min="150" max="150" width="26.875" style="163" bestFit="1" customWidth="1"/>
    <col min="151" max="151" width="22.375" style="163" bestFit="1" customWidth="1"/>
    <col min="152" max="152" width="22.75" style="163" bestFit="1" customWidth="1"/>
    <col min="153" max="153" width="18.5" style="163" bestFit="1" customWidth="1"/>
    <col min="154" max="154" width="22.75" style="163" bestFit="1" customWidth="1"/>
    <col min="155" max="155" width="18.5" style="163" bestFit="1" customWidth="1"/>
    <col min="156" max="156" width="21.625" style="163" bestFit="1" customWidth="1"/>
    <col min="157" max="157" width="16.875" style="163" bestFit="1" customWidth="1"/>
    <col min="158" max="158" width="17.75" style="163" bestFit="1" customWidth="1"/>
    <col min="159" max="159" width="14.75" style="163" bestFit="1" customWidth="1"/>
    <col min="160" max="160" width="19.375" style="163" bestFit="1" customWidth="1"/>
    <col min="161" max="161" width="21.125" style="163" bestFit="1" customWidth="1"/>
    <col min="162" max="162" width="18.875" style="163" bestFit="1" customWidth="1"/>
    <col min="163" max="165" width="16.25" style="163" bestFit="1" customWidth="1"/>
    <col min="166" max="168" width="15.375" style="163" bestFit="1" customWidth="1"/>
    <col min="169" max="169" width="19.875" style="163" bestFit="1" customWidth="1"/>
    <col min="170" max="170" width="17.25" style="163" bestFit="1" customWidth="1"/>
    <col min="171" max="171" width="17.125" style="163" bestFit="1" customWidth="1"/>
    <col min="172" max="172" width="25.25" style="163" bestFit="1" customWidth="1"/>
    <col min="173" max="173" width="20.5" style="163" bestFit="1" customWidth="1"/>
    <col min="174" max="174" width="18" style="163" bestFit="1" customWidth="1"/>
    <col min="175" max="175" width="15.875" style="163" bestFit="1" customWidth="1"/>
    <col min="176" max="176" width="17.875" style="163" bestFit="1" customWidth="1"/>
    <col min="177" max="177" width="18.625" style="163" bestFit="1" customWidth="1"/>
    <col min="178" max="178" width="18.75" style="163" bestFit="1" customWidth="1"/>
    <col min="179" max="179" width="16.125" style="163" bestFit="1" customWidth="1"/>
    <col min="180" max="180" width="17.75" style="163" bestFit="1" customWidth="1"/>
    <col min="181" max="181" width="16.625" style="163" bestFit="1" customWidth="1"/>
    <col min="182" max="182" width="11.125" style="163" bestFit="1" customWidth="1"/>
    <col min="183" max="183" width="11.5" style="163" bestFit="1" customWidth="1"/>
    <col min="184" max="184" width="18.75" style="163" bestFit="1" customWidth="1"/>
    <col min="185" max="185" width="18" style="163" bestFit="1" customWidth="1"/>
    <col min="186" max="186" width="19.75" style="163" bestFit="1" customWidth="1"/>
    <col min="187" max="187" width="11.25" style="163" bestFit="1" customWidth="1"/>
    <col min="188" max="189" width="11.5" style="163" bestFit="1" customWidth="1"/>
    <col min="190" max="190" width="12.5" style="163" bestFit="1" customWidth="1"/>
    <col min="191" max="191" width="11.875" style="163" bestFit="1" customWidth="1"/>
    <col min="192" max="192" width="20.625" style="163" bestFit="1" customWidth="1"/>
    <col min="193" max="193" width="16" style="163" bestFit="1" customWidth="1"/>
    <col min="194" max="194" width="13.75" style="163" bestFit="1" customWidth="1"/>
    <col min="195" max="195" width="16.625" style="163" bestFit="1" customWidth="1"/>
    <col min="196" max="196" width="20.125" style="163" bestFit="1" customWidth="1"/>
    <col min="197" max="197" width="21.5" style="163" bestFit="1" customWidth="1"/>
    <col min="198" max="198" width="19.75" style="163" bestFit="1" customWidth="1"/>
    <col min="199" max="200" width="16.625" style="163" bestFit="1" customWidth="1"/>
    <col min="201" max="201" width="17.625" style="163" bestFit="1" customWidth="1"/>
    <col min="202" max="202" width="17.5" style="163" bestFit="1" customWidth="1"/>
    <col min="203" max="205" width="13.75" style="163" bestFit="1" customWidth="1"/>
    <col min="206" max="206" width="14.75" style="163" bestFit="1" customWidth="1"/>
    <col min="207" max="207" width="14.625" style="163" bestFit="1" customWidth="1"/>
    <col min="208" max="208" width="16.25" style="163" bestFit="1" customWidth="1"/>
    <col min="209" max="217" width="13.125" style="163" bestFit="1" customWidth="1"/>
    <col min="218" max="237" width="14" style="163" bestFit="1" customWidth="1"/>
    <col min="238" max="248" width="14.875" style="163" bestFit="1" customWidth="1"/>
    <col min="249" max="249" width="19" style="163" bestFit="1" customWidth="1"/>
    <col min="250" max="250" width="15.25" style="163" bestFit="1" customWidth="1"/>
    <col min="251" max="251" width="15.5" style="163" bestFit="1" customWidth="1"/>
    <col min="252" max="252" width="17.125" style="163" bestFit="1" customWidth="1"/>
    <col min="253" max="253" width="16.5" style="163" bestFit="1" customWidth="1"/>
    <col min="254" max="255" width="19.5" style="163" bestFit="1" customWidth="1"/>
    <col min="256" max="256" width="17.375" style="163" bestFit="1" customWidth="1"/>
    <col min="257" max="257" width="21.25" style="163" bestFit="1" customWidth="1"/>
    <col min="258" max="258" width="20.5" style="163" bestFit="1" customWidth="1"/>
    <col min="259" max="259" width="18.75" style="163" bestFit="1" customWidth="1"/>
    <col min="260" max="260" width="16.5" style="163" bestFit="1" customWidth="1"/>
    <col min="261" max="261" width="20.375" style="163" bestFit="1" customWidth="1"/>
    <col min="262" max="262" width="19.75" style="163" bestFit="1" customWidth="1"/>
    <col min="263" max="263" width="22" style="163" bestFit="1" customWidth="1"/>
    <col min="264" max="264" width="19.875" style="163" bestFit="1" customWidth="1"/>
    <col min="265" max="265" width="23.75" style="163" bestFit="1" customWidth="1"/>
    <col min="266" max="266" width="23" style="163" bestFit="1" customWidth="1"/>
    <col min="267" max="267" width="18" style="163" bestFit="1" customWidth="1"/>
    <col min="268" max="268" width="15.875" style="163" bestFit="1" customWidth="1"/>
    <col min="269" max="269" width="17.625" style="163" bestFit="1" customWidth="1"/>
    <col min="270" max="270" width="15.375" style="163" bestFit="1" customWidth="1"/>
    <col min="271" max="271" width="17.25" style="163" bestFit="1" customWidth="1"/>
    <col min="272" max="272" width="15" style="163" bestFit="1" customWidth="1"/>
    <col min="273" max="273" width="18" style="163" bestFit="1" customWidth="1"/>
    <col min="274" max="274" width="15.875" style="163" bestFit="1" customWidth="1"/>
    <col min="275" max="275" width="17.875" style="163" bestFit="1" customWidth="1"/>
    <col min="276" max="276" width="15.625" style="163" bestFit="1" customWidth="1"/>
    <col min="277" max="277" width="17.875" style="163" bestFit="1" customWidth="1"/>
    <col min="278" max="278" width="25.5" style="163" bestFit="1" customWidth="1"/>
    <col min="279" max="279" width="23.25" style="163" bestFit="1" customWidth="1"/>
    <col min="280" max="280" width="20.75" style="163" bestFit="1" customWidth="1"/>
    <col min="281" max="281" width="16.625" style="163" bestFit="1" customWidth="1"/>
    <col min="282" max="282" width="20.625" style="163" bestFit="1" customWidth="1"/>
    <col min="283" max="283" width="18.5" style="163" bestFit="1" customWidth="1"/>
    <col min="284" max="284" width="21" style="163" bestFit="1" customWidth="1"/>
    <col min="285" max="285" width="18.75" style="163" bestFit="1" customWidth="1"/>
    <col min="286" max="286" width="18" style="163" bestFit="1" customWidth="1"/>
    <col min="287" max="287" width="14.625" style="163" bestFit="1" customWidth="1"/>
    <col min="288" max="288" width="16.75" style="163" bestFit="1" customWidth="1"/>
    <col min="289" max="289" width="12.875" style="163" bestFit="1" customWidth="1"/>
    <col min="290" max="290" width="16.875" style="163" bestFit="1" customWidth="1"/>
    <col min="291" max="291" width="12.875" style="163" bestFit="1" customWidth="1"/>
    <col min="292" max="292" width="15.25" style="163" bestFit="1" customWidth="1"/>
    <col min="293" max="293" width="12.875" style="163" bestFit="1" customWidth="1"/>
    <col min="294" max="294" width="21.25" style="163" bestFit="1" customWidth="1"/>
    <col min="295" max="295" width="19" style="163" bestFit="1" customWidth="1"/>
    <col min="296" max="296" width="15.875" style="163" bestFit="1" customWidth="1"/>
    <col min="297" max="297" width="13.625" style="163" bestFit="1" customWidth="1"/>
    <col min="298" max="298" width="18.625" style="163" bestFit="1" customWidth="1"/>
    <col min="299" max="299" width="16.375" style="163" bestFit="1" customWidth="1"/>
    <col min="300" max="300" width="16.625" style="163" bestFit="1" customWidth="1"/>
    <col min="301" max="301" width="14.375" style="163" bestFit="1" customWidth="1"/>
    <col min="302" max="302" width="17.375" style="163" bestFit="1" customWidth="1"/>
    <col min="303" max="303" width="15.125" style="163" bestFit="1" customWidth="1"/>
    <col min="304" max="304" width="20.5" style="163" bestFit="1" customWidth="1"/>
    <col min="305" max="305" width="18.375" style="163" bestFit="1" customWidth="1"/>
    <col min="306" max="306" width="17.125" style="163" bestFit="1" customWidth="1"/>
    <col min="307" max="307" width="15" style="163" bestFit="1" customWidth="1"/>
    <col min="308" max="309" width="14.125" style="163" bestFit="1" customWidth="1"/>
    <col min="310" max="310" width="13.375" style="163" bestFit="1" customWidth="1"/>
    <col min="311" max="311" width="18.625" style="163" bestFit="1" customWidth="1"/>
    <col min="312" max="312" width="16.375" style="163" bestFit="1" customWidth="1"/>
    <col min="313" max="313" width="21.125" style="163" bestFit="1" customWidth="1"/>
    <col min="314" max="314" width="18.875" style="163" bestFit="1" customWidth="1"/>
    <col min="315" max="315" width="21.125" style="163" bestFit="1" customWidth="1"/>
    <col min="316" max="316" width="18.875" style="163" bestFit="1" customWidth="1"/>
    <col min="317" max="317" width="21.375" style="163" bestFit="1" customWidth="1"/>
    <col min="318" max="319" width="19.125" style="163" bestFit="1" customWidth="1"/>
    <col min="320" max="320" width="16.875" style="163" bestFit="1" customWidth="1"/>
    <col min="321" max="321" width="17.875" style="163" bestFit="1" customWidth="1"/>
    <col min="322" max="322" width="15.625" style="163" bestFit="1" customWidth="1"/>
    <col min="323" max="323" width="20.125" style="163" bestFit="1" customWidth="1"/>
    <col min="324" max="324" width="17.875" style="163" bestFit="1" customWidth="1"/>
    <col min="325" max="325" width="22.5" style="163" bestFit="1" customWidth="1"/>
    <col min="326" max="326" width="18.75" style="163" bestFit="1" customWidth="1"/>
    <col min="327" max="327" width="20.125" style="163" bestFit="1" customWidth="1"/>
    <col min="328" max="328" width="17.875" style="163" bestFit="1" customWidth="1"/>
    <col min="329" max="329" width="26.125" style="163" bestFit="1" customWidth="1"/>
    <col min="330" max="330" width="23.875" style="163" bestFit="1" customWidth="1"/>
    <col min="331" max="331" width="19.125" style="163" bestFit="1" customWidth="1"/>
    <col min="332" max="332" width="16.875" style="163" bestFit="1" customWidth="1"/>
    <col min="333" max="333" width="21.375" style="163" bestFit="1" customWidth="1"/>
    <col min="334" max="334" width="19.125" style="163" bestFit="1" customWidth="1"/>
    <col min="335" max="335" width="18.75" style="163" bestFit="1" customWidth="1"/>
    <col min="336" max="336" width="16.5" style="163" bestFit="1" customWidth="1"/>
    <col min="337" max="337" width="23.875" style="163" bestFit="1" customWidth="1"/>
    <col min="338" max="338" width="21.625" style="163" bestFit="1" customWidth="1"/>
    <col min="339" max="339" width="30" style="163" bestFit="1" customWidth="1"/>
    <col min="340" max="340" width="25.25" style="163" bestFit="1" customWidth="1"/>
    <col min="341" max="341" width="29.875" style="163" bestFit="1" customWidth="1"/>
    <col min="342" max="342" width="25.125" style="163" bestFit="1" customWidth="1"/>
    <col min="343" max="343" width="26.375" style="163" bestFit="1" customWidth="1"/>
    <col min="344" max="344" width="21.625" style="163" bestFit="1" customWidth="1"/>
    <col min="345" max="345" width="22.25" style="163" bestFit="1" customWidth="1"/>
    <col min="346" max="346" width="20" style="163" bestFit="1" customWidth="1"/>
    <col min="347" max="347" width="22.75" style="163" bestFit="1" customWidth="1"/>
    <col min="348" max="348" width="20.5" style="163" bestFit="1" customWidth="1"/>
    <col min="349" max="349" width="25.75" style="163" bestFit="1" customWidth="1"/>
    <col min="350" max="350" width="21.125" style="163" bestFit="1" customWidth="1"/>
    <col min="351" max="351" width="24.125" style="163" bestFit="1" customWidth="1"/>
    <col min="352" max="352" width="19.375" style="163" bestFit="1" customWidth="1"/>
    <col min="353" max="353" width="23.25" style="163" bestFit="1" customWidth="1"/>
    <col min="354" max="354" width="18.625" style="163" bestFit="1" customWidth="1"/>
    <col min="355" max="355" width="21.375" style="163" bestFit="1" customWidth="1"/>
    <col min="356" max="357" width="19.125" style="163" bestFit="1" customWidth="1"/>
    <col min="358" max="358" width="15.5" style="163" bestFit="1" customWidth="1"/>
    <col min="359" max="359" width="20.625" style="163" bestFit="1" customWidth="1"/>
    <col min="360" max="360" width="18.5" style="163" bestFit="1" customWidth="1"/>
    <col min="361" max="361" width="20.75" style="163" bestFit="1" customWidth="1"/>
    <col min="362" max="362" width="16.625" style="163" bestFit="1" customWidth="1"/>
    <col min="363" max="363" width="19.75" style="163" bestFit="1" customWidth="1"/>
    <col min="364" max="364" width="17.5" style="163" bestFit="1" customWidth="1"/>
    <col min="365" max="365" width="14.75" style="163" bestFit="1" customWidth="1"/>
    <col min="366" max="366" width="18.75" style="163" bestFit="1" customWidth="1"/>
    <col min="367" max="367" width="16.5" style="163" bestFit="1" customWidth="1"/>
    <col min="368" max="368" width="21.25" style="163" bestFit="1" customWidth="1"/>
    <col min="369" max="369" width="19" style="163" bestFit="1" customWidth="1"/>
    <col min="370" max="370" width="21.25" style="163" bestFit="1" customWidth="1"/>
    <col min="371" max="371" width="19" style="163" bestFit="1" customWidth="1"/>
    <col min="372" max="372" width="21.5" style="163" bestFit="1" customWidth="1"/>
    <col min="373" max="374" width="19.25" style="163" bestFit="1" customWidth="1"/>
    <col min="375" max="375" width="17.125" style="163" bestFit="1" customWidth="1"/>
    <col min="376" max="376" width="18" style="163" bestFit="1" customWidth="1"/>
    <col min="377" max="377" width="15.875" style="163" bestFit="1" customWidth="1"/>
    <col min="378" max="378" width="20.25" style="163" bestFit="1" customWidth="1"/>
    <col min="379" max="379" width="18" style="163" bestFit="1" customWidth="1"/>
    <col min="380" max="380" width="22.5" style="163" bestFit="1" customWidth="1"/>
    <col min="381" max="381" width="18.875" style="163" bestFit="1" customWidth="1"/>
    <col min="382" max="382" width="20.25" style="163" bestFit="1" customWidth="1"/>
    <col min="383" max="383" width="18" style="163" bestFit="1" customWidth="1"/>
    <col min="384" max="384" width="26.25" style="163" bestFit="1" customWidth="1"/>
    <col min="385" max="385" width="24" style="163" bestFit="1" customWidth="1"/>
    <col min="386" max="386" width="19.25" style="163" bestFit="1" customWidth="1"/>
    <col min="387" max="387" width="17.125" style="163" bestFit="1" customWidth="1"/>
    <col min="388" max="388" width="21.5" style="163" bestFit="1" customWidth="1"/>
    <col min="389" max="389" width="19.25" style="163" bestFit="1" customWidth="1"/>
    <col min="390" max="390" width="18.875" style="163" bestFit="1" customWidth="1"/>
    <col min="391" max="391" width="16.625" style="163" bestFit="1" customWidth="1"/>
    <col min="392" max="392" width="24" style="163" bestFit="1" customWidth="1"/>
    <col min="393" max="393" width="21.75" style="163" bestFit="1" customWidth="1"/>
    <col min="394" max="394" width="30" style="163" bestFit="1" customWidth="1"/>
    <col min="395" max="395" width="25.25" style="163" bestFit="1" customWidth="1"/>
    <col min="396" max="396" width="29.875" style="163" bestFit="1" customWidth="1"/>
    <col min="397" max="397" width="25.125" style="163" bestFit="1" customWidth="1"/>
    <col min="398" max="398" width="26.375" style="163" bestFit="1" customWidth="1"/>
    <col min="399" max="399" width="21.625" style="163" bestFit="1" customWidth="1"/>
    <col min="400" max="400" width="22.375" style="163" bestFit="1" customWidth="1"/>
    <col min="401" max="401" width="20.125" style="163" bestFit="1" customWidth="1"/>
    <col min="402" max="402" width="22.875" style="163" bestFit="1" customWidth="1"/>
    <col min="403" max="403" width="20.625" style="163" bestFit="1" customWidth="1"/>
    <col min="404" max="404" width="25.75" style="163" bestFit="1" customWidth="1"/>
    <col min="405" max="405" width="21.125" style="163" bestFit="1" customWidth="1"/>
    <col min="406" max="406" width="24.125" style="163" bestFit="1" customWidth="1"/>
    <col min="407" max="407" width="19.375" style="163" bestFit="1" customWidth="1"/>
    <col min="408" max="408" width="23.25" style="163" bestFit="1" customWidth="1"/>
    <col min="409" max="409" width="18.625" style="163" bestFit="1" customWidth="1"/>
    <col min="410" max="410" width="21.5" style="163" bestFit="1" customWidth="1"/>
    <col min="411" max="411" width="19.25" style="163" bestFit="1" customWidth="1"/>
    <col min="412" max="412" width="19.125" style="163" bestFit="1" customWidth="1"/>
    <col min="413" max="413" width="15.625" style="163" bestFit="1" customWidth="1"/>
    <col min="414" max="414" width="20.75" style="163" bestFit="1" customWidth="1"/>
    <col min="415" max="415" width="18.625" style="163" bestFit="1" customWidth="1"/>
    <col min="416" max="416" width="20.75" style="163" bestFit="1" customWidth="1"/>
    <col min="417" max="417" width="16.75" style="163" bestFit="1" customWidth="1"/>
    <col min="418" max="418" width="19.875" style="163" bestFit="1" customWidth="1"/>
    <col min="419" max="419" width="17.625" style="163" bestFit="1" customWidth="1"/>
    <col min="420" max="420" width="19.125" style="163" bestFit="1" customWidth="1"/>
    <col min="421" max="421" width="16.875" style="163" bestFit="1" customWidth="1"/>
    <col min="422" max="422" width="14.875" style="163" bestFit="1" customWidth="1"/>
    <col min="423" max="423" width="18.75" style="163" bestFit="1" customWidth="1"/>
    <col min="424" max="424" width="16.5" style="163" bestFit="1" customWidth="1"/>
    <col min="425" max="425" width="17.75" style="163" bestFit="1" customWidth="1"/>
    <col min="426" max="426" width="15.5" style="163" bestFit="1" customWidth="1"/>
    <col min="427" max="427" width="21.25" style="163" bestFit="1" customWidth="1"/>
    <col min="428" max="428" width="19" style="163" bestFit="1" customWidth="1"/>
    <col min="429" max="429" width="21.25" style="163" bestFit="1" customWidth="1"/>
    <col min="430" max="430" width="19" style="163" bestFit="1" customWidth="1"/>
    <col min="431" max="431" width="21.5" style="163" bestFit="1" customWidth="1"/>
    <col min="432" max="433" width="19.25" style="163" bestFit="1" customWidth="1"/>
    <col min="434" max="434" width="17.125" style="163" bestFit="1" customWidth="1"/>
    <col min="435" max="435" width="18" style="163" bestFit="1" customWidth="1"/>
    <col min="436" max="436" width="15.875" style="163" bestFit="1" customWidth="1"/>
    <col min="437" max="437" width="20.25" style="163" bestFit="1" customWidth="1"/>
    <col min="438" max="438" width="18" style="163" bestFit="1" customWidth="1"/>
    <col min="439" max="439" width="22.5" style="163" bestFit="1" customWidth="1"/>
    <col min="440" max="440" width="18.875" style="163" bestFit="1" customWidth="1"/>
    <col min="441" max="441" width="20.25" style="163" bestFit="1" customWidth="1"/>
    <col min="442" max="442" width="18" style="163" bestFit="1" customWidth="1"/>
    <col min="443" max="443" width="26.25" style="163" bestFit="1" customWidth="1"/>
    <col min="444" max="444" width="24" style="163" bestFit="1" customWidth="1"/>
    <col min="445" max="445" width="19.25" style="163" bestFit="1" customWidth="1"/>
    <col min="446" max="446" width="17.125" style="163" bestFit="1" customWidth="1"/>
    <col min="447" max="447" width="21.5" style="163" bestFit="1" customWidth="1"/>
    <col min="448" max="448" width="19.25" style="163" bestFit="1" customWidth="1"/>
    <col min="449" max="449" width="18.875" style="163" bestFit="1" customWidth="1"/>
    <col min="450" max="450" width="16.625" style="163" bestFit="1" customWidth="1"/>
    <col min="451" max="451" width="24" style="163" bestFit="1" customWidth="1"/>
    <col min="452" max="452" width="21.75" style="163" bestFit="1" customWidth="1"/>
    <col min="453" max="453" width="30" style="163" bestFit="1" customWidth="1"/>
    <col min="454" max="454" width="25.25" style="163" bestFit="1" customWidth="1"/>
    <col min="455" max="455" width="29.875" style="163" bestFit="1" customWidth="1"/>
    <col min="456" max="456" width="25.125" style="163" bestFit="1" customWidth="1"/>
    <col min="457" max="457" width="26.375" style="163" bestFit="1" customWidth="1"/>
    <col min="458" max="458" width="21.625" style="163" bestFit="1" customWidth="1"/>
    <col min="459" max="459" width="22.375" style="163" bestFit="1" customWidth="1"/>
    <col min="460" max="460" width="20.125" style="163" bestFit="1" customWidth="1"/>
    <col min="461" max="461" width="22.875" style="163" bestFit="1" customWidth="1"/>
    <col min="462" max="462" width="20.625" style="163" bestFit="1" customWidth="1"/>
    <col min="463" max="463" width="25.75" style="163" bestFit="1" customWidth="1"/>
    <col min="464" max="464" width="21.125" style="163" bestFit="1" customWidth="1"/>
    <col min="465" max="465" width="24.125" style="163" bestFit="1" customWidth="1"/>
    <col min="466" max="466" width="19.375" style="163" bestFit="1" customWidth="1"/>
    <col min="467" max="467" width="23.25" style="163" bestFit="1" customWidth="1"/>
    <col min="468" max="468" width="18.625" style="163" bestFit="1" customWidth="1"/>
    <col min="469" max="469" width="21.5" style="163" bestFit="1" customWidth="1"/>
    <col min="470" max="470" width="19.25" style="163" bestFit="1" customWidth="1"/>
    <col min="471" max="471" width="19.125" style="163" bestFit="1" customWidth="1"/>
    <col min="472" max="472" width="15.625" style="163" bestFit="1" customWidth="1"/>
    <col min="473" max="473" width="20.75" style="163" bestFit="1" customWidth="1"/>
    <col min="474" max="474" width="18.625" style="163" bestFit="1" customWidth="1"/>
    <col min="475" max="475" width="20.75" style="163" bestFit="1" customWidth="1"/>
    <col min="476" max="476" width="16.75" style="163" bestFit="1" customWidth="1"/>
    <col min="477" max="477" width="19.875" style="163" bestFit="1" customWidth="1"/>
    <col min="478" max="478" width="17.625" style="163" bestFit="1" customWidth="1"/>
    <col min="479" max="479" width="14.875" style="163" bestFit="1" customWidth="1"/>
    <col min="480" max="480" width="18.875" style="163" bestFit="1" customWidth="1"/>
    <col min="481" max="481" width="16.625" style="163" bestFit="1" customWidth="1"/>
    <col min="482" max="482" width="21.375" style="163" bestFit="1" customWidth="1"/>
    <col min="483" max="483" width="19.125" style="163" bestFit="1" customWidth="1"/>
    <col min="484" max="484" width="21.375" style="163" bestFit="1" customWidth="1"/>
    <col min="485" max="485" width="19.125" style="163" bestFit="1" customWidth="1"/>
    <col min="486" max="486" width="21.625" style="163" bestFit="1" customWidth="1"/>
    <col min="487" max="488" width="19.375" style="163" bestFit="1" customWidth="1"/>
    <col min="489" max="489" width="17.25" style="163" bestFit="1" customWidth="1"/>
    <col min="490" max="490" width="18.125" style="163" bestFit="1" customWidth="1"/>
    <col min="491" max="491" width="16" style="163" bestFit="1" customWidth="1"/>
    <col min="492" max="492" width="20.375" style="163" bestFit="1" customWidth="1"/>
    <col min="493" max="493" width="18.125" style="163" bestFit="1" customWidth="1"/>
    <col min="494" max="494" width="22.5" style="163" bestFit="1" customWidth="1"/>
    <col min="495" max="495" width="19" style="163" bestFit="1" customWidth="1"/>
    <col min="496" max="496" width="20.375" style="163" bestFit="1" customWidth="1"/>
    <col min="497" max="497" width="18.125" style="163" bestFit="1" customWidth="1"/>
    <col min="498" max="498" width="26.375" style="163" bestFit="1" customWidth="1"/>
    <col min="499" max="499" width="24.125" style="163" bestFit="1" customWidth="1"/>
    <col min="500" max="500" width="19.375" style="163" bestFit="1" customWidth="1"/>
    <col min="501" max="501" width="17.25" style="163" bestFit="1" customWidth="1"/>
    <col min="502" max="502" width="21.625" style="163" bestFit="1" customWidth="1"/>
    <col min="503" max="503" width="19.375" style="163" bestFit="1" customWidth="1"/>
    <col min="504" max="504" width="19" style="163" bestFit="1" customWidth="1"/>
    <col min="505" max="505" width="16.75" style="163" bestFit="1" customWidth="1"/>
    <col min="506" max="506" width="24.125" style="163" bestFit="1" customWidth="1"/>
    <col min="507" max="507" width="21.875" style="163" bestFit="1" customWidth="1"/>
    <col min="508" max="508" width="30" style="163" bestFit="1" customWidth="1"/>
    <col min="509" max="509" width="25.25" style="163" bestFit="1" customWidth="1"/>
    <col min="510" max="510" width="29.875" style="163" bestFit="1" customWidth="1"/>
    <col min="511" max="511" width="25.125" style="163" bestFit="1" customWidth="1"/>
    <col min="512" max="512" width="26.375" style="163" bestFit="1" customWidth="1"/>
    <col min="513" max="513" width="21.625" style="163" bestFit="1" customWidth="1"/>
    <col min="514" max="514" width="22.5" style="163" bestFit="1" customWidth="1"/>
    <col min="515" max="515" width="20.25" style="163" bestFit="1" customWidth="1"/>
    <col min="516" max="516" width="23" style="163" bestFit="1" customWidth="1"/>
    <col min="517" max="517" width="20.75" style="163" bestFit="1" customWidth="1"/>
    <col min="518" max="518" width="25.75" style="163" bestFit="1" customWidth="1"/>
    <col min="519" max="519" width="21.125" style="163" bestFit="1" customWidth="1"/>
    <col min="520" max="520" width="24.125" style="163" bestFit="1" customWidth="1"/>
    <col min="521" max="521" width="19.375" style="163" bestFit="1" customWidth="1"/>
    <col min="522" max="522" width="23.25" style="163" bestFit="1" customWidth="1"/>
    <col min="523" max="523" width="18.625" style="163" bestFit="1" customWidth="1"/>
    <col min="524" max="524" width="21.625" style="163" bestFit="1" customWidth="1"/>
    <col min="525" max="525" width="19.375" style="163" bestFit="1" customWidth="1"/>
    <col min="526" max="526" width="19.125" style="163" bestFit="1" customWidth="1"/>
    <col min="527" max="527" width="15.875" style="163" bestFit="1" customWidth="1"/>
    <col min="528" max="528" width="21" style="163" bestFit="1" customWidth="1"/>
    <col min="529" max="529" width="18.75" style="163" bestFit="1" customWidth="1"/>
    <col min="530" max="530" width="20.75" style="163" bestFit="1" customWidth="1"/>
    <col min="531" max="531" width="16.875" style="163" bestFit="1" customWidth="1"/>
    <col min="532" max="532" width="20" style="163" bestFit="1" customWidth="1"/>
    <col min="533" max="533" width="17.75" style="163" bestFit="1" customWidth="1"/>
    <col min="534" max="534" width="26.625" style="163" bestFit="1" customWidth="1"/>
    <col min="535" max="535" width="21.875" style="163" bestFit="1" customWidth="1"/>
    <col min="536" max="536" width="15" style="163" bestFit="1" customWidth="1"/>
    <col min="537" max="537" width="19.75" style="163" bestFit="1" customWidth="1"/>
    <col min="538" max="538" width="17.5" style="163" bestFit="1" customWidth="1"/>
    <col min="539" max="539" width="18.375" style="163" bestFit="1" customWidth="1"/>
    <col min="540" max="540" width="21.875" style="163" bestFit="1" customWidth="1"/>
    <col min="541" max="541" width="19.75" style="163" bestFit="1" customWidth="1"/>
    <col min="542" max="542" width="19.25" style="163" bestFit="1" customWidth="1"/>
    <col min="543" max="543" width="21.125" style="163" bestFit="1" customWidth="1"/>
    <col min="544" max="544" width="18.875" style="163" bestFit="1" customWidth="1"/>
    <col min="545" max="545" width="18.5" style="163" bestFit="1" customWidth="1"/>
    <col min="546" max="546" width="21.875" style="163" bestFit="1" customWidth="1"/>
    <col min="547" max="547" width="19.75" style="163" bestFit="1" customWidth="1"/>
    <col min="548" max="548" width="21.125" style="163" bestFit="1" customWidth="1"/>
    <col min="549" max="549" width="18.875" style="163" bestFit="1" customWidth="1"/>
    <col min="550" max="550" width="21.75" style="163" bestFit="1" customWidth="1"/>
    <col min="551" max="551" width="19.5" style="163" bestFit="1" customWidth="1"/>
    <col min="552" max="552" width="17.875" style="163" bestFit="1" customWidth="1"/>
    <col min="553" max="553" width="18" style="163" bestFit="1" customWidth="1"/>
    <col min="554" max="555" width="17.875" style="163" bestFit="1" customWidth="1"/>
    <col min="556" max="556" width="18.375" style="163" bestFit="1" customWidth="1"/>
    <col min="557" max="557" width="13.625" style="163" bestFit="1" customWidth="1"/>
    <col min="558" max="558" width="15.25" style="163" bestFit="1" customWidth="1"/>
    <col min="559" max="559" width="21.875" style="163" bestFit="1" customWidth="1"/>
    <col min="560" max="560" width="20.125" style="163" bestFit="1" customWidth="1"/>
    <col min="561" max="561" width="17.875" style="163" bestFit="1" customWidth="1"/>
    <col min="562" max="562" width="20.125" style="163" bestFit="1" customWidth="1"/>
    <col min="563" max="563" width="17.875" style="163" bestFit="1" customWidth="1"/>
    <col min="564" max="564" width="20.375" style="163" bestFit="1" customWidth="1"/>
    <col min="565" max="565" width="18.125" style="163" bestFit="1" customWidth="1"/>
    <col min="566" max="566" width="18.5" style="163" bestFit="1" customWidth="1"/>
    <col min="567" max="567" width="16.25" style="163" bestFit="1" customWidth="1"/>
    <col min="568" max="572" width="13.625" style="163" bestFit="1" customWidth="1"/>
    <col min="573" max="577" width="14.375" style="163" bestFit="1" customWidth="1"/>
    <col min="578" max="578" width="15.625" style="163" bestFit="1" customWidth="1"/>
    <col min="579" max="579" width="16" style="163" bestFit="1" customWidth="1"/>
    <col min="580" max="580" width="17.125" style="163" bestFit="1" customWidth="1"/>
    <col min="581" max="581" width="17.25" style="163" bestFit="1" customWidth="1"/>
    <col min="582" max="582" width="17.5" style="163" bestFit="1" customWidth="1"/>
    <col min="583" max="583" width="17.875" style="163" bestFit="1" customWidth="1"/>
    <col min="584" max="584" width="13.125" style="163" bestFit="1" customWidth="1"/>
    <col min="585" max="585" width="16.625" style="163" bestFit="1" customWidth="1"/>
    <col min="586" max="586" width="16.25" style="163" bestFit="1" customWidth="1"/>
    <col min="587" max="587" width="14.125" style="163" bestFit="1" customWidth="1"/>
    <col min="588" max="588" width="14.875" style="163" bestFit="1" customWidth="1"/>
    <col min="589" max="589" width="21.875" style="163" bestFit="1" customWidth="1"/>
    <col min="590" max="590" width="19.75" style="163" bestFit="1" customWidth="1"/>
    <col min="591" max="592" width="18" style="163" bestFit="1" customWidth="1"/>
    <col min="593" max="593" width="17.625" style="163" bestFit="1" customWidth="1"/>
    <col min="594" max="594" width="20.125" style="163" bestFit="1" customWidth="1"/>
    <col min="595" max="596" width="19.75" style="163" bestFit="1" customWidth="1"/>
    <col min="597" max="597" width="19.25" style="163" bestFit="1" customWidth="1"/>
    <col min="598" max="598" width="21.75" style="163" bestFit="1" customWidth="1"/>
    <col min="599" max="599" width="13" style="163" bestFit="1" customWidth="1"/>
    <col min="600" max="600" width="13.75" style="163" bestFit="1" customWidth="1"/>
    <col min="601" max="602" width="17.875" style="163" bestFit="1" customWidth="1"/>
    <col min="603" max="603" width="17.5" style="163" bestFit="1" customWidth="1"/>
    <col min="604" max="604" width="20" style="163" bestFit="1" customWidth="1"/>
    <col min="605" max="606" width="19.5" style="163" bestFit="1" customWidth="1"/>
    <col min="607" max="607" width="19.125" style="163" bestFit="1" customWidth="1"/>
    <col min="608" max="608" width="21.625" style="163" bestFit="1" customWidth="1"/>
    <col min="609" max="609" width="12.875" style="163" bestFit="1" customWidth="1"/>
    <col min="610" max="615" width="13.625" style="163" bestFit="1" customWidth="1"/>
    <col min="616" max="620" width="14.375" style="163" bestFit="1" customWidth="1"/>
    <col min="621" max="621" width="15.625" style="163" bestFit="1" customWidth="1"/>
    <col min="622" max="622" width="16" style="163" bestFit="1" customWidth="1"/>
    <col min="623" max="623" width="16.25" style="163" bestFit="1" customWidth="1"/>
    <col min="624" max="624" width="16.375" style="163" bestFit="1" customWidth="1"/>
    <col min="625" max="625" width="16.625" style="163" bestFit="1" customWidth="1"/>
    <col min="626" max="626" width="17.125" style="163" bestFit="1" customWidth="1"/>
    <col min="627" max="627" width="12.375" style="163" bestFit="1" customWidth="1"/>
    <col min="628" max="628" width="15.875" style="163" bestFit="1" customWidth="1"/>
    <col min="629" max="629" width="15.375" style="163" bestFit="1" customWidth="1"/>
    <col min="630" max="630" width="13.75" style="163" bestFit="1" customWidth="1"/>
    <col min="631" max="631" width="13.375" style="163" bestFit="1" customWidth="1"/>
    <col min="632" max="632" width="17.5" style="163" bestFit="1" customWidth="1"/>
    <col min="633" max="633" width="17.125" style="163" bestFit="1" customWidth="1"/>
    <col min="634" max="634" width="17.875" style="163" bestFit="1" customWidth="1"/>
    <col min="635" max="635" width="17.5" style="163" bestFit="1" customWidth="1"/>
    <col min="636" max="636" width="18.125" style="163" bestFit="1" customWidth="1"/>
    <col min="637" max="643" width="16" style="163" bestFit="1" customWidth="1"/>
    <col min="644" max="644" width="14.875" style="163" bestFit="1" customWidth="1"/>
    <col min="645" max="645" width="14.375" style="163" bestFit="1" customWidth="1"/>
    <col min="646" max="646" width="15.5" style="163" bestFit="1" customWidth="1"/>
    <col min="647" max="647" width="13.375" style="163" bestFit="1" customWidth="1"/>
    <col min="648" max="648" width="14" style="163" bestFit="1" customWidth="1"/>
    <col min="649" max="649" width="17.5" style="163" bestFit="1" customWidth="1"/>
    <col min="650" max="652" width="12.125" style="163" bestFit="1" customWidth="1"/>
    <col min="653" max="657" width="12.75" style="163" bestFit="1" customWidth="1"/>
    <col min="658" max="662" width="13.625" style="163" bestFit="1" customWidth="1"/>
    <col min="663" max="663" width="14.875" style="163" bestFit="1" customWidth="1"/>
    <col min="664" max="664" width="15.125" style="163" bestFit="1" customWidth="1"/>
    <col min="665" max="665" width="16.375" style="163" bestFit="1" customWidth="1"/>
    <col min="666" max="666" width="16.5" style="163" bestFit="1" customWidth="1"/>
    <col min="667" max="667" width="16.75" style="163" bestFit="1" customWidth="1"/>
    <col min="668" max="668" width="17.25" style="163" bestFit="1" customWidth="1"/>
    <col min="669" max="669" width="12.75" style="163" bestFit="1" customWidth="1"/>
    <col min="670" max="670" width="16" style="163" bestFit="1" customWidth="1"/>
    <col min="671" max="671" width="15.5" style="163" bestFit="1" customWidth="1"/>
    <col min="672" max="672" width="13.375" style="163" bestFit="1" customWidth="1"/>
    <col min="673" max="673" width="17.25" style="163" bestFit="1" customWidth="1"/>
    <col min="674" max="674" width="16.25" style="163" bestFit="1" customWidth="1"/>
    <col min="675" max="676" width="15" style="163" bestFit="1" customWidth="1"/>
    <col min="677" max="677" width="15.875" style="163" bestFit="1" customWidth="1"/>
    <col min="678" max="678" width="15.5" style="163" bestFit="1" customWidth="1"/>
    <col min="679" max="680" width="15.25" style="163" bestFit="1" customWidth="1"/>
    <col min="681" max="681" width="16.375" style="163" bestFit="1" customWidth="1"/>
    <col min="682" max="682" width="10.5" style="163" bestFit="1" customWidth="1"/>
    <col min="683" max="683" width="14" style="163" bestFit="1" customWidth="1"/>
    <col min="684" max="684" width="13.5" style="163" bestFit="1" customWidth="1"/>
    <col min="685" max="685" width="15.625" style="163" bestFit="1" customWidth="1"/>
    <col min="686" max="686" width="14.125" style="163" bestFit="1" customWidth="1"/>
    <col min="687" max="689" width="13.125" style="163" bestFit="1" customWidth="1"/>
    <col min="690" max="694" width="12.875" style="163" bestFit="1" customWidth="1"/>
    <col min="695" max="699" width="13.75" style="163" bestFit="1" customWidth="1"/>
    <col min="700" max="700" width="15" style="163" bestFit="1" customWidth="1"/>
    <col min="701" max="701" width="15.25" style="163" bestFit="1" customWidth="1"/>
    <col min="702" max="702" width="16.25" style="163" bestFit="1" customWidth="1"/>
    <col min="703" max="703" width="17.75" style="163" bestFit="1" customWidth="1"/>
    <col min="704" max="704" width="13" style="163" bestFit="1" customWidth="1"/>
    <col min="705" max="705" width="21.625" style="163" bestFit="1" customWidth="1"/>
    <col min="706" max="706" width="16.875" style="163" bestFit="1" customWidth="1"/>
    <col min="707" max="707" width="21.625" style="163" bestFit="1" customWidth="1"/>
    <col min="708" max="708" width="16.875" style="163" bestFit="1" customWidth="1"/>
    <col min="709" max="709" width="21.625" style="163" bestFit="1" customWidth="1"/>
    <col min="710" max="710" width="16.875" style="163" bestFit="1" customWidth="1"/>
    <col min="711" max="711" width="21.625" style="163" bestFit="1" customWidth="1"/>
    <col min="712" max="712" width="16.875" style="163" bestFit="1" customWidth="1"/>
    <col min="713" max="713" width="21.875" style="163" bestFit="1" customWidth="1"/>
    <col min="714" max="714" width="20.25" style="163" bestFit="1" customWidth="1"/>
    <col min="715" max="715" width="13" style="163" bestFit="1" customWidth="1"/>
    <col min="716" max="716" width="17.75" style="163" bestFit="1" customWidth="1"/>
    <col min="717" max="717" width="13" style="163" bestFit="1" customWidth="1"/>
    <col min="718" max="718" width="26.625" style="163" bestFit="1" customWidth="1"/>
    <col min="719" max="719" width="21.875" style="163" bestFit="1" customWidth="1"/>
    <col min="720" max="720" width="23.25" style="163" bestFit="1" customWidth="1"/>
    <col min="721" max="721" width="18.625" style="163" bestFit="1" customWidth="1"/>
    <col min="722" max="722" width="17.75" style="163" bestFit="1" customWidth="1"/>
    <col min="723" max="723" width="13" style="163" bestFit="1" customWidth="1"/>
    <col min="724" max="724" width="15.375" style="163" bestFit="1" customWidth="1"/>
    <col min="725" max="725" width="13.125" style="163" bestFit="1" customWidth="1"/>
    <col min="726" max="726" width="19.75" style="163" bestFit="1" customWidth="1"/>
    <col min="727" max="727" width="15" style="163" bestFit="1" customWidth="1"/>
    <col min="728" max="728" width="19.75" style="163" bestFit="1" customWidth="1"/>
    <col min="729" max="729" width="15" style="163" bestFit="1" customWidth="1"/>
    <col min="730" max="730" width="19.75" style="163" bestFit="1" customWidth="1"/>
    <col min="731" max="731" width="15" style="163" bestFit="1" customWidth="1"/>
    <col min="732" max="732" width="21.375" style="163" bestFit="1" customWidth="1"/>
    <col min="733" max="733" width="16.625" style="163" bestFit="1" customWidth="1"/>
    <col min="734" max="734" width="19.75" style="163" bestFit="1" customWidth="1"/>
    <col min="735" max="735" width="15" style="163" bestFit="1" customWidth="1"/>
    <col min="736" max="736" width="13.125" style="163" bestFit="1" customWidth="1"/>
    <col min="737" max="737" width="20" style="163" bestFit="1" customWidth="1"/>
    <col min="738" max="738" width="13.125" style="163" bestFit="1" customWidth="1"/>
    <col min="739" max="739" width="20" style="163" bestFit="1" customWidth="1"/>
    <col min="740" max="740" width="18" style="163" bestFit="1" customWidth="1"/>
    <col min="741" max="741" width="22.375" style="163" bestFit="1" customWidth="1"/>
    <col min="742" max="742" width="17.625" style="163" bestFit="1" customWidth="1"/>
    <col min="743" max="743" width="21.125" style="163" bestFit="1" customWidth="1"/>
    <col min="744" max="744" width="17.75" style="163" bestFit="1" customWidth="1"/>
    <col min="745" max="745" width="15.5" style="163" bestFit="1" customWidth="1"/>
    <col min="746" max="746" width="17.25" style="163" bestFit="1" customWidth="1"/>
    <col min="747" max="747" width="24.125" style="163" bestFit="1" customWidth="1"/>
    <col min="748" max="748" width="19.375" style="163" bestFit="1" customWidth="1"/>
    <col min="749" max="749" width="24.125" style="163" bestFit="1" customWidth="1"/>
    <col min="750" max="750" width="19.375" style="163" bestFit="1" customWidth="1"/>
    <col min="751" max="751" width="19.25" style="163" bestFit="1" customWidth="1"/>
    <col min="752" max="752" width="14.625" style="163" bestFit="1" customWidth="1"/>
    <col min="753" max="753" width="19.125" style="163" bestFit="1" customWidth="1"/>
    <col min="754" max="754" width="14.375" style="163" bestFit="1" customWidth="1"/>
    <col min="755" max="755" width="21.375" style="163" bestFit="1" customWidth="1"/>
    <col min="756" max="756" width="16.625" style="163" bestFit="1" customWidth="1"/>
    <col min="757" max="757" width="28" style="163" bestFit="1" customWidth="1"/>
    <col min="758" max="758" width="23.25" style="163" bestFit="1" customWidth="1"/>
    <col min="759" max="759" width="29.875" style="163" bestFit="1" customWidth="1"/>
    <col min="760" max="760" width="25.125" style="163" bestFit="1" customWidth="1"/>
    <col min="761" max="761" width="30" style="163" bestFit="1" customWidth="1"/>
    <col min="762" max="762" width="25.25" style="163" bestFit="1" customWidth="1"/>
    <col min="763" max="763" width="22.5" style="163" bestFit="1" customWidth="1"/>
    <col min="764" max="765" width="17.75" style="163" bestFit="1" customWidth="1"/>
    <col min="766" max="766" width="19.125" style="163" bestFit="1" customWidth="1"/>
    <col min="767" max="767" width="14.375" style="163" bestFit="1" customWidth="1"/>
    <col min="768" max="768" width="21.375" style="163" bestFit="1" customWidth="1"/>
    <col min="769" max="769" width="16.625" style="163" bestFit="1" customWidth="1"/>
    <col min="770" max="770" width="19.125" style="163" bestFit="1" customWidth="1"/>
    <col min="771" max="771" width="14.375" style="163" bestFit="1" customWidth="1"/>
    <col min="772" max="772" width="19" style="163" bestFit="1" customWidth="1"/>
    <col min="773" max="773" width="14.25" style="163" bestFit="1" customWidth="1"/>
    <col min="774" max="774" width="19.125" style="163" bestFit="1" customWidth="1"/>
    <col min="775" max="775" width="15.875" style="163" bestFit="1" customWidth="1"/>
    <col min="776" max="776" width="26.875" style="163" bestFit="1" customWidth="1"/>
    <col min="777" max="777" width="22.25" style="163" bestFit="1" customWidth="1"/>
    <col min="778" max="778" width="24.5" style="163" bestFit="1" customWidth="1"/>
    <col min="779" max="779" width="19.875" style="163" bestFit="1" customWidth="1"/>
    <col min="780" max="780" width="21.625" style="163" bestFit="1" customWidth="1"/>
    <col min="781" max="781" width="19.375" style="163" bestFit="1" customWidth="1"/>
    <col min="782" max="782" width="21.125" style="163" bestFit="1" customWidth="1"/>
    <col min="783" max="783" width="18.875" style="163" bestFit="1" customWidth="1"/>
    <col min="784" max="784" width="28" style="163" bestFit="1" customWidth="1"/>
    <col min="785" max="785" width="23.25" style="163" bestFit="1" customWidth="1"/>
    <col min="786" max="786" width="25.375" style="163" bestFit="1" customWidth="1"/>
    <col min="787" max="787" width="20.625" style="163" bestFit="1" customWidth="1"/>
    <col min="788" max="788" width="20.375" style="163" bestFit="1" customWidth="1"/>
    <col min="789" max="789" width="15.625" style="163" bestFit="1" customWidth="1"/>
    <col min="790" max="790" width="20.375" style="163" bestFit="1" customWidth="1"/>
    <col min="791" max="791" width="15.625" style="163" bestFit="1" customWidth="1"/>
    <col min="792" max="792" width="19.125" style="163" bestFit="1" customWidth="1"/>
    <col min="793" max="793" width="16.125" style="163" bestFit="1" customWidth="1"/>
    <col min="794" max="794" width="22.5" style="163" bestFit="1" customWidth="1"/>
    <col min="795" max="795" width="17.75" style="163" bestFit="1" customWidth="1"/>
    <col min="796" max="796" width="25" style="163" bestFit="1" customWidth="1"/>
    <col min="797" max="797" width="20.25" style="163" bestFit="1" customWidth="1"/>
    <col min="798" max="798" width="21" style="163" bestFit="1" customWidth="1"/>
    <col min="799" max="799" width="18.75" style="163" bestFit="1" customWidth="1"/>
    <col min="800" max="800" width="20.75" style="163" bestFit="1" customWidth="1"/>
    <col min="801" max="801" width="17.5" style="163" bestFit="1" customWidth="1"/>
    <col min="802" max="802" width="20.75" style="163" bestFit="1" customWidth="1"/>
    <col min="803" max="803" width="18" style="163" bestFit="1" customWidth="1"/>
    <col min="804" max="804" width="26.375" style="163" bestFit="1" customWidth="1"/>
    <col min="805" max="805" width="21.625" style="163" bestFit="1" customWidth="1"/>
    <col min="806" max="806" width="20.375" style="163" bestFit="1" customWidth="1"/>
    <col min="807" max="807" width="15.625" style="163" bestFit="1" customWidth="1"/>
    <col min="808" max="808" width="20.75" style="163" bestFit="1" customWidth="1"/>
    <col min="809" max="809" width="16.25" style="163" bestFit="1" customWidth="1"/>
    <col min="810" max="810" width="23.75" style="163" bestFit="1" customWidth="1"/>
    <col min="811" max="811" width="19" style="163" bestFit="1" customWidth="1"/>
    <col min="812" max="812" width="22.5" style="163" bestFit="1" customWidth="1"/>
    <col min="813" max="813" width="17.75" style="163" bestFit="1" customWidth="1"/>
    <col min="814" max="814" width="29.125" style="163" bestFit="1" customWidth="1"/>
    <col min="815" max="815" width="24.375" style="163" bestFit="1" customWidth="1"/>
    <col min="816" max="816" width="26.625" style="163" bestFit="1" customWidth="1"/>
    <col min="817" max="817" width="21.875" style="163" bestFit="1" customWidth="1"/>
    <col min="818" max="818" width="28.875" style="163" bestFit="1" customWidth="1"/>
    <col min="819" max="819" width="24.125" style="163" bestFit="1" customWidth="1"/>
    <col min="820" max="820" width="17.75" style="163" bestFit="1" customWidth="1"/>
    <col min="821" max="821" width="21.125" style="163" bestFit="1" customWidth="1"/>
    <col min="822" max="822" width="21.875" style="163" bestFit="1" customWidth="1"/>
    <col min="823" max="823" width="17.25" style="163" bestFit="1" customWidth="1"/>
    <col min="824" max="824" width="21.875" style="163" bestFit="1" customWidth="1"/>
    <col min="825" max="825" width="17.25" style="163" bestFit="1" customWidth="1"/>
    <col min="826" max="826" width="21.875" style="163" bestFit="1" customWidth="1"/>
    <col min="827" max="827" width="17.25" style="163" bestFit="1" customWidth="1"/>
    <col min="828" max="828" width="21.875" style="163" bestFit="1" customWidth="1"/>
    <col min="829" max="829" width="17.25" style="163" bestFit="1" customWidth="1"/>
    <col min="830" max="830" width="21.875" style="163" bestFit="1" customWidth="1"/>
    <col min="831" max="831" width="17.25" style="163" bestFit="1" customWidth="1"/>
    <col min="832" max="832" width="21.875" style="163" bestFit="1" customWidth="1"/>
    <col min="833" max="833" width="17.25" style="163" bestFit="1" customWidth="1"/>
    <col min="834" max="834" width="21.875" style="163" bestFit="1" customWidth="1"/>
    <col min="835" max="835" width="17.25" style="163" bestFit="1" customWidth="1"/>
    <col min="836" max="836" width="16.125" style="163" bestFit="1" customWidth="1"/>
    <col min="837" max="837" width="20.75" style="163" bestFit="1" customWidth="1"/>
    <col min="838" max="838" width="16.625" style="163" bestFit="1" customWidth="1"/>
    <col min="839" max="839" width="20.75" style="163" bestFit="1" customWidth="1"/>
    <col min="840" max="840" width="16.625" style="163" bestFit="1" customWidth="1"/>
    <col min="841" max="841" width="20.75" style="163" bestFit="1" customWidth="1"/>
    <col min="842" max="842" width="16.625" style="163" bestFit="1" customWidth="1"/>
    <col min="843" max="843" width="20.75" style="163" bestFit="1" customWidth="1"/>
    <col min="844" max="844" width="16.625" style="163" bestFit="1" customWidth="1"/>
    <col min="845" max="845" width="20.75" style="163" bestFit="1" customWidth="1"/>
    <col min="846" max="846" width="16.625" style="163" bestFit="1" customWidth="1"/>
    <col min="847" max="847" width="20.75" style="163" bestFit="1" customWidth="1"/>
    <col min="848" max="848" width="16.625" style="163" bestFit="1" customWidth="1"/>
    <col min="849" max="849" width="15.875" style="163" bestFit="1" customWidth="1"/>
    <col min="850" max="850" width="17.125" style="163" bestFit="1" customWidth="1"/>
    <col min="851" max="851" width="16.75" style="163" bestFit="1" customWidth="1"/>
    <col min="852" max="852" width="13.875" style="163" bestFit="1" customWidth="1"/>
    <col min="853" max="853" width="18.625" style="163" bestFit="1" customWidth="1"/>
    <col min="854" max="854" width="16.5" style="163" bestFit="1" customWidth="1"/>
    <col min="855" max="855" width="13.125" style="163" bestFit="1" customWidth="1"/>
    <col min="856" max="856" width="18.125" style="163" bestFit="1" customWidth="1"/>
    <col min="857" max="857" width="16" style="163" bestFit="1" customWidth="1"/>
    <col min="858" max="858" width="18.75" style="163" bestFit="1" customWidth="1"/>
    <col min="859" max="859" width="16.5" style="163" bestFit="1" customWidth="1"/>
    <col min="860" max="860" width="14.875" style="163" bestFit="1" customWidth="1"/>
    <col min="861" max="861" width="12.625" style="163" bestFit="1" customWidth="1"/>
    <col min="862" max="862" width="15.5" style="163" bestFit="1" customWidth="1"/>
    <col min="863" max="863" width="13.375" style="163" bestFit="1" customWidth="1"/>
    <col min="864" max="864" width="16.5" style="163" bestFit="1" customWidth="1"/>
    <col min="865" max="865" width="13" style="163" bestFit="1" customWidth="1"/>
    <col min="866" max="866" width="16.625" style="163" bestFit="1" customWidth="1"/>
    <col min="867" max="867" width="15.5" style="163" bestFit="1" customWidth="1"/>
    <col min="868" max="868" width="15.875" style="163" bestFit="1" customWidth="1"/>
    <col min="869" max="869" width="23.75" style="163" bestFit="1" customWidth="1"/>
    <col min="870" max="870" width="19" style="163" bestFit="1" customWidth="1"/>
    <col min="871" max="871" width="14.625" style="163" bestFit="1" customWidth="1"/>
    <col min="872" max="872" width="12.375" style="163" bestFit="1" customWidth="1"/>
    <col min="873" max="873" width="13.75" style="163" bestFit="1" customWidth="1"/>
    <col min="874" max="874" width="19.75" style="163" bestFit="1" customWidth="1"/>
    <col min="875" max="875" width="15" style="163" bestFit="1" customWidth="1"/>
    <col min="876" max="876" width="18" style="163" bestFit="1" customWidth="1"/>
    <col min="877" max="877" width="15.25" style="163" bestFit="1" customWidth="1"/>
    <col min="878" max="878" width="20" style="163" bestFit="1" customWidth="1"/>
    <col min="879" max="879" width="15.25" style="163" bestFit="1" customWidth="1"/>
    <col min="880" max="880" width="19.75" style="163" bestFit="1" customWidth="1"/>
    <col min="881" max="881" width="16.875" style="163" bestFit="1" customWidth="1"/>
    <col min="882" max="882" width="23" style="163" bestFit="1" customWidth="1"/>
    <col min="883" max="883" width="18.375" style="163" bestFit="1" customWidth="1"/>
    <col min="884" max="884" width="14.375" style="163" bestFit="1" customWidth="1"/>
    <col min="885" max="885" width="17.375" style="163" bestFit="1" customWidth="1"/>
    <col min="886" max="886" width="17.75" style="163" bestFit="1" customWidth="1"/>
    <col min="887" max="887" width="19.375" style="163" bestFit="1" customWidth="1"/>
    <col min="888" max="888" width="15.25" style="163" bestFit="1" customWidth="1"/>
    <col min="889" max="889" width="16.25" style="163" bestFit="1" customWidth="1"/>
    <col min="890" max="890" width="11.75" style="163" bestFit="1" customWidth="1"/>
    <col min="891" max="891" width="11.25" style="163" bestFit="1" customWidth="1"/>
    <col min="892" max="892" width="17.125" style="163" bestFit="1" customWidth="1"/>
    <col min="893" max="893" width="12.875" style="163" bestFit="1" customWidth="1"/>
    <col min="894" max="894" width="20.75" style="163" bestFit="1" customWidth="1"/>
    <col min="895" max="895" width="16.125" style="163" bestFit="1" customWidth="1"/>
    <col min="896" max="896" width="16.625" style="163" bestFit="1" customWidth="1"/>
    <col min="897" max="897" width="18.625" style="163" bestFit="1" customWidth="1"/>
    <col min="898" max="898" width="16.375" style="163" bestFit="1" customWidth="1"/>
    <col min="899" max="899" width="21.875" style="163" bestFit="1" customWidth="1"/>
    <col min="900" max="900" width="19.375" style="163" bestFit="1" customWidth="1"/>
    <col min="901" max="901" width="17.25" style="163" bestFit="1" customWidth="1"/>
    <col min="902" max="902" width="19.375" style="163" bestFit="1" customWidth="1"/>
    <col min="903" max="903" width="16.875" style="163" bestFit="1" customWidth="1"/>
    <col min="904" max="904" width="17.75" style="163" bestFit="1" customWidth="1"/>
    <col min="905" max="905" width="13.875" style="163" bestFit="1" customWidth="1"/>
    <col min="906" max="906" width="15.875" style="163" bestFit="1" customWidth="1"/>
    <col min="907" max="907" width="11.875" style="163" bestFit="1" customWidth="1"/>
    <col min="908" max="908" width="17.5" style="163" bestFit="1" customWidth="1"/>
    <col min="909" max="909" width="15.25" style="163" bestFit="1" customWidth="1"/>
    <col min="910" max="910" width="20.75" style="163" bestFit="1" customWidth="1"/>
    <col min="911" max="911" width="18" style="163" bestFit="1" customWidth="1"/>
    <col min="912" max="912" width="15.875" style="163" bestFit="1" customWidth="1"/>
    <col min="913" max="913" width="13.625" style="163" bestFit="1" customWidth="1"/>
    <col min="914" max="914" width="27.5" style="163" bestFit="1" customWidth="1"/>
    <col min="915" max="915" width="22.75" style="163" bestFit="1" customWidth="1"/>
    <col min="916" max="916" width="16.75" style="163" bestFit="1" customWidth="1"/>
    <col min="917" max="917" width="14.625" style="163" bestFit="1" customWidth="1"/>
    <col min="918" max="918" width="17.5" style="163" bestFit="1" customWidth="1"/>
    <col min="919" max="919" width="13.375" style="163" bestFit="1" customWidth="1"/>
    <col min="920" max="920" width="16.25" style="163" bestFit="1" customWidth="1"/>
    <col min="921" max="921" width="11.875" style="163" bestFit="1" customWidth="1"/>
    <col min="922" max="922" width="21.375" style="163" bestFit="1" customWidth="1"/>
    <col min="923" max="923" width="16.625" style="163" bestFit="1" customWidth="1"/>
    <col min="924" max="924" width="23" style="163" bestFit="1" customWidth="1"/>
    <col min="925" max="925" width="18.375" style="163" bestFit="1" customWidth="1"/>
    <col min="926" max="926" width="23" style="163" bestFit="1" customWidth="1"/>
    <col min="927" max="927" width="18.375" style="163" bestFit="1" customWidth="1"/>
    <col min="928" max="928" width="23" style="163" bestFit="1" customWidth="1"/>
    <col min="929" max="929" width="18.375" style="163" bestFit="1" customWidth="1"/>
    <col min="930" max="930" width="23" style="163" bestFit="1" customWidth="1"/>
    <col min="931" max="931" width="18.375" style="163" bestFit="1" customWidth="1"/>
    <col min="932" max="932" width="16.125" style="163" bestFit="1" customWidth="1"/>
    <col min="933" max="933" width="18.5" style="163" bestFit="1" customWidth="1"/>
    <col min="934" max="934" width="16.75" style="163" bestFit="1" customWidth="1"/>
    <col min="935" max="935" width="27.375" style="163" bestFit="1" customWidth="1"/>
    <col min="936" max="936" width="22.625" style="163" bestFit="1" customWidth="1"/>
    <col min="937" max="937" width="17.25" style="163" bestFit="1" customWidth="1"/>
    <col min="938" max="938" width="12.875" style="163" bestFit="1" customWidth="1"/>
    <col min="939" max="939" width="11.125" style="163" bestFit="1" customWidth="1"/>
    <col min="940" max="940" width="16.625" style="163" bestFit="1" customWidth="1"/>
    <col min="941" max="941" width="16.25" style="163" bestFit="1" customWidth="1"/>
    <col min="942" max="942" width="20.125" style="163" bestFit="1" customWidth="1"/>
    <col min="943" max="943" width="21" style="163" bestFit="1" customWidth="1"/>
    <col min="944" max="944" width="19" style="163" bestFit="1" customWidth="1"/>
    <col min="945" max="945" width="18.75" style="163" bestFit="1" customWidth="1"/>
    <col min="946" max="946" width="22.375" style="163" bestFit="1" customWidth="1"/>
    <col min="947" max="948" width="16.5" style="163" bestFit="1" customWidth="1"/>
    <col min="949" max="949" width="18.125" style="163" bestFit="1" customWidth="1"/>
    <col min="950" max="950" width="15" style="163" bestFit="1" customWidth="1"/>
    <col min="951" max="951" width="16.625" style="163" bestFit="1" customWidth="1"/>
    <col min="952" max="952" width="14.375" style="163" bestFit="1" customWidth="1"/>
    <col min="953" max="953" width="15" style="163" bestFit="1" customWidth="1"/>
    <col min="954" max="954" width="16.625" style="163" bestFit="1" customWidth="1"/>
    <col min="955" max="955" width="20.375" style="163" bestFit="1" customWidth="1"/>
    <col min="956" max="956" width="15.625" style="163" bestFit="1" customWidth="1"/>
    <col min="957" max="957" width="18.625" style="163" bestFit="1" customWidth="1"/>
    <col min="958" max="958" width="14.375" style="163" bestFit="1" customWidth="1"/>
    <col min="959" max="959" width="20" style="163" bestFit="1" customWidth="1"/>
    <col min="960" max="960" width="16.625" style="163" bestFit="1" customWidth="1"/>
    <col min="961" max="961" width="18.5" style="163" bestFit="1" customWidth="1"/>
    <col min="962" max="962" width="16.25" style="163" bestFit="1" customWidth="1"/>
    <col min="963" max="963" width="15.5" style="163" bestFit="1" customWidth="1"/>
    <col min="964" max="964" width="15.125" style="163" bestFit="1" customWidth="1"/>
    <col min="965" max="966" width="20" style="163" bestFit="1" customWidth="1"/>
    <col min="967" max="967" width="19" style="170" bestFit="1" customWidth="1"/>
    <col min="968" max="968" width="11.5" style="163" bestFit="1" customWidth="1"/>
    <col min="969" max="969" width="9.5" style="163" bestFit="1" customWidth="1"/>
    <col min="970" max="970" width="17.5" style="163" bestFit="1" customWidth="1"/>
    <col min="971" max="971" width="20.5" style="163" bestFit="1" customWidth="1"/>
    <col min="972" max="972" width="16.625" style="163" bestFit="1" customWidth="1"/>
    <col min="973" max="973" width="19.125" style="163" bestFit="1" customWidth="1"/>
    <col min="974" max="974" width="10.375" style="163" bestFit="1" customWidth="1"/>
    <col min="975" max="975" width="15" style="163" bestFit="1" customWidth="1"/>
    <col min="976" max="977" width="18" style="163" bestFit="1" customWidth="1"/>
    <col min="978" max="1007" width="19.75" style="163" bestFit="1" customWidth="1"/>
    <col min="1008" max="1008" width="14.375" style="163" bestFit="1" customWidth="1"/>
    <col min="1009" max="1010" width="9.125" style="163" bestFit="1" customWidth="1"/>
    <col min="1011" max="1011" width="18.5" style="163" bestFit="1" customWidth="1"/>
    <col min="1012" max="1012" width="19.25" style="163" bestFit="1" customWidth="1"/>
    <col min="1013" max="1013" width="22.625" style="163" bestFit="1" customWidth="1"/>
    <col min="1014" max="1014" width="26" style="163" bestFit="1" customWidth="1"/>
    <col min="1015" max="1015" width="23.75" style="163" bestFit="1" customWidth="1"/>
    <col min="1016" max="1016" width="23.875" style="163" bestFit="1" customWidth="1"/>
    <col min="1017" max="1017" width="12.25" style="163" bestFit="1" customWidth="1"/>
    <col min="1018" max="1018" width="19.375" style="163" bestFit="1" customWidth="1"/>
    <col min="1019" max="1019" width="17.875" style="163" bestFit="1" customWidth="1"/>
    <col min="1020" max="1020" width="26.625" style="163" bestFit="1" customWidth="1"/>
    <col min="1021" max="1021" width="22.25" style="163" bestFit="1" customWidth="1"/>
    <col min="1022" max="1022" width="23.625" style="163" bestFit="1" customWidth="1"/>
    <col min="1023" max="1023" width="18.875" style="163" bestFit="1" customWidth="1"/>
    <col min="1024" max="1024" width="21.5" style="163" bestFit="1" customWidth="1"/>
    <col min="1025" max="1025" width="19.25" style="163" bestFit="1" customWidth="1"/>
    <col min="1026" max="1026" width="21.875" style="163" bestFit="1" customWidth="1"/>
    <col min="1027" max="1027" width="19.75" style="163" bestFit="1" customWidth="1"/>
    <col min="1028" max="1028" width="22" style="163" bestFit="1" customWidth="1"/>
    <col min="1029" max="1029" width="19.875" style="163" bestFit="1" customWidth="1"/>
    <col min="1030" max="1030" width="22" style="163" bestFit="1" customWidth="1"/>
    <col min="1031" max="1031" width="19.875" style="163" bestFit="1" customWidth="1"/>
    <col min="1032" max="1032" width="23.25" style="163" bestFit="1" customWidth="1"/>
    <col min="1033" max="1033" width="21.125" style="163" bestFit="1" customWidth="1"/>
    <col min="1034" max="1034" width="20.5" style="163" bestFit="1" customWidth="1"/>
    <col min="1035" max="1035" width="18.375" style="163" bestFit="1" customWidth="1"/>
    <col min="1036" max="1036" width="17.875" style="163" bestFit="1" customWidth="1"/>
    <col min="1037" max="1037" width="15.625" style="163" bestFit="1" customWidth="1"/>
    <col min="1038" max="1038" width="22.375" style="163" bestFit="1" customWidth="1"/>
    <col min="1039" max="1039" width="18.375" style="163" customWidth="1"/>
    <col min="1040" max="1040" width="24.375" style="163" bestFit="1" customWidth="1"/>
    <col min="1041" max="1041" width="24.375" style="163" customWidth="1"/>
    <col min="1042" max="1042" width="32.875" style="163" bestFit="1" customWidth="1"/>
    <col min="1043" max="1043" width="28.125" style="163" bestFit="1" customWidth="1"/>
    <col min="1044" max="1044" width="32.875" style="163" bestFit="1" customWidth="1"/>
    <col min="1045" max="1045" width="28.125" style="163" bestFit="1" customWidth="1"/>
    <col min="1046" max="1046" width="32.875" style="163" bestFit="1" customWidth="1"/>
    <col min="1047" max="1047" width="28.125" style="163" bestFit="1" customWidth="1"/>
    <col min="1048" max="1048" width="19.75" style="163" bestFit="1" customWidth="1"/>
    <col min="1049" max="1050" width="19.75" style="163" customWidth="1"/>
    <col min="1051" max="1052" width="23.625" style="163" bestFit="1" customWidth="1"/>
    <col min="1053" max="1053" width="23.625" style="163" customWidth="1"/>
    <col min="1054" max="1054" width="20.375" style="163" bestFit="1" customWidth="1"/>
    <col min="1055" max="1055" width="18.5" style="163" bestFit="1" customWidth="1"/>
    <col min="1056" max="1056" width="21.375" style="163" bestFit="1" customWidth="1"/>
    <col min="1057" max="1057" width="18.75" style="163" bestFit="1" customWidth="1"/>
    <col min="1058" max="1058" width="21.375" style="163" bestFit="1" customWidth="1"/>
    <col min="1059" max="1059" width="18.75" style="163" customWidth="1"/>
    <col min="1060" max="1060" width="22.625" style="163" bestFit="1" customWidth="1"/>
    <col min="1061" max="1061" width="26.875" style="163" bestFit="1" customWidth="1"/>
    <col min="1062" max="1062" width="22.625" style="163" customWidth="1"/>
    <col min="1063" max="1063" width="26.875" style="163" bestFit="1" customWidth="1"/>
    <col min="1064" max="1064" width="22.25" style="163" bestFit="1" customWidth="1"/>
    <col min="1065" max="1065" width="26.875" style="163" bestFit="1" customWidth="1"/>
    <col min="1066" max="1066" width="26.875" style="163" customWidth="1"/>
    <col min="1067" max="1067" width="21.75" style="163" bestFit="1" customWidth="1"/>
    <col min="1068" max="1074" width="21.75" style="163" customWidth="1"/>
    <col min="1075" max="1075" width="15.875" style="163" bestFit="1" customWidth="1"/>
    <col min="1076" max="1086" width="21.75" style="163" customWidth="1"/>
    <col min="1087" max="1087" width="11.125" style="163" bestFit="1" customWidth="1"/>
    <col min="1088" max="1135" width="21.75" style="163" customWidth="1"/>
    <col min="1136" max="1136" width="24.875" style="163" bestFit="1" customWidth="1"/>
    <col min="1137" max="1137" width="17.875" style="163" bestFit="1" customWidth="1"/>
    <col min="1138" max="1138" width="17.875" style="163" customWidth="1"/>
    <col min="1139" max="1139" width="21.875" style="163" bestFit="1" customWidth="1"/>
    <col min="1140" max="1140" width="17.25" style="163" bestFit="1" customWidth="1"/>
    <col min="1141" max="1148" width="17.25" style="163" customWidth="1"/>
    <col min="1149" max="1149" width="19.875" style="163" bestFit="1" customWidth="1"/>
    <col min="1150" max="1150" width="17.25" style="163" customWidth="1"/>
    <col min="1151" max="1151" width="19" style="163" customWidth="1"/>
    <col min="1152" max="1152" width="17.25" style="163" customWidth="1"/>
    <col min="1153" max="1153" width="23.625" style="163" bestFit="1" customWidth="1"/>
    <col min="1154" max="1154" width="32.5" style="163" bestFit="1" customWidth="1"/>
    <col min="1155" max="1155" width="27.75" style="163" bestFit="1" customWidth="1"/>
    <col min="1156" max="1159" width="27.75" style="163" customWidth="1"/>
    <col min="1160" max="1160" width="15.5" style="163" bestFit="1" customWidth="1"/>
    <col min="1161" max="1161" width="19.75" style="163" bestFit="1" customWidth="1"/>
    <col min="1162" max="1162" width="15.5" style="163" customWidth="1"/>
    <col min="1163" max="1163" width="21.625" style="163" bestFit="1" customWidth="1"/>
    <col min="1164" max="1164" width="26.5" style="163" bestFit="1" customWidth="1"/>
    <col min="1165" max="1165" width="21.625" style="163" customWidth="1"/>
    <col min="1166" max="1166" width="18.375" style="163" bestFit="1" customWidth="1"/>
    <col min="1167" max="1167" width="25.25" style="163" bestFit="1" customWidth="1"/>
    <col min="1168" max="1168" width="21.625" style="163" customWidth="1"/>
    <col min="1169" max="1169" width="25.25" style="163" bestFit="1" customWidth="1"/>
    <col min="1170" max="1180" width="21.625" style="163" customWidth="1"/>
    <col min="1181" max="1182" width="24.75" style="163" bestFit="1" customWidth="1"/>
    <col min="1183" max="1202" width="24.75" style="163" customWidth="1"/>
    <col min="1203" max="1204" width="18.625" style="163" bestFit="1" customWidth="1"/>
    <col min="1205" max="1205" width="17.75" style="163" bestFit="1" customWidth="1"/>
    <col min="1206" max="1207" width="22.75" style="163" bestFit="1" customWidth="1"/>
    <col min="1208" max="1208" width="17.75" style="163" bestFit="1" customWidth="1"/>
    <col min="1209" max="1209" width="15.5" style="163" bestFit="1" customWidth="1"/>
    <col min="1210" max="1210" width="15.625" style="163" bestFit="1" customWidth="1"/>
    <col min="1211" max="1211" width="15" style="163" bestFit="1" customWidth="1"/>
    <col min="1212" max="1212" width="14.875" style="163" bestFit="1" customWidth="1"/>
    <col min="1213" max="1213" width="19" style="120" bestFit="1" customWidth="1"/>
    <col min="1214" max="1214" width="14" style="149" customWidth="1"/>
    <col min="1215" max="1215" width="14.875" style="120" bestFit="1" customWidth="1"/>
    <col min="1216" max="1216" width="17.125" style="120" bestFit="1" customWidth="1"/>
    <col min="1217" max="1217" width="15.625" style="120" bestFit="1" customWidth="1"/>
    <col min="1218" max="1218" width="12.625" style="120" bestFit="1" customWidth="1"/>
    <col min="1219" max="1219" width="13.5" style="120" bestFit="1" customWidth="1"/>
    <col min="1220" max="1220" width="12.25" style="120" bestFit="1" customWidth="1"/>
    <col min="1221" max="1221" width="14.875" style="120" bestFit="1" customWidth="1"/>
    <col min="1222" max="1222" width="16.125" style="120" bestFit="1" customWidth="1"/>
    <col min="1223" max="1223" width="17.125" style="120" bestFit="1" customWidth="1"/>
    <col min="1224" max="1224" width="15.625" style="120" bestFit="1" customWidth="1"/>
    <col min="1225" max="1225" width="13.5" style="120" bestFit="1" customWidth="1"/>
    <col min="1226" max="1226" width="17.125" style="120" bestFit="1" customWidth="1"/>
    <col min="1227" max="1227" width="15.625" style="120" bestFit="1" customWidth="1"/>
    <col min="1228" max="1228" width="13.5" style="120" bestFit="1" customWidth="1"/>
    <col min="1229" max="1229" width="14.875" style="120" bestFit="1" customWidth="1"/>
    <col min="1230" max="1230" width="17.125" style="120" bestFit="1" customWidth="1"/>
    <col min="1231" max="1231" width="15.625" style="120" bestFit="1" customWidth="1"/>
    <col min="1232" max="1232" width="12.625" style="120" bestFit="1" customWidth="1"/>
    <col min="1233" max="1233" width="13.5" style="120" bestFit="1" customWidth="1"/>
    <col min="1234" max="1234" width="9" style="120"/>
    <col min="1235" max="1235" width="18.875" style="120" bestFit="1" customWidth="1"/>
    <col min="1236" max="1236" width="16.375" style="120" bestFit="1" customWidth="1"/>
    <col min="1237" max="1237" width="18.5" style="120" bestFit="1" customWidth="1"/>
    <col min="1238" max="1238" width="18.875" style="120" bestFit="1" customWidth="1"/>
    <col min="1239" max="1239" width="16.375" style="120" bestFit="1" customWidth="1"/>
    <col min="1240" max="1240" width="18.5" style="120" bestFit="1" customWidth="1"/>
    <col min="1241" max="1241" width="18.875" style="120" bestFit="1" customWidth="1"/>
    <col min="1242" max="1242" width="16.375" style="120" bestFit="1" customWidth="1"/>
    <col min="1243" max="1243" width="18.5" style="120" bestFit="1" customWidth="1"/>
    <col min="1244" max="1244" width="18.875" style="120" bestFit="1" customWidth="1"/>
    <col min="1245" max="1245" width="16.375" style="120" bestFit="1" customWidth="1"/>
    <col min="1246" max="1246" width="18.5" style="120" bestFit="1" customWidth="1"/>
    <col min="1247" max="1247" width="18.875" style="120" bestFit="1" customWidth="1"/>
    <col min="1248" max="1248" width="16.375" style="120" bestFit="1" customWidth="1"/>
    <col min="1249" max="1249" width="18.5" style="120" bestFit="1" customWidth="1"/>
    <col min="1250" max="1250" width="18.875" style="120" bestFit="1" customWidth="1"/>
    <col min="1251" max="1251" width="16.375" style="120" bestFit="1" customWidth="1"/>
    <col min="1252" max="1252" width="18.875" style="120" bestFit="1" customWidth="1"/>
    <col min="1253" max="1253" width="16.375" style="120" bestFit="1" customWidth="1"/>
    <col min="1254" max="1254" width="18.5" style="120" bestFit="1" customWidth="1"/>
    <col min="1255" max="1255" width="18.875" style="120" bestFit="1" customWidth="1"/>
    <col min="1256" max="1256" width="16.375" style="120" bestFit="1" customWidth="1"/>
    <col min="1257" max="1257" width="18.875" style="120" bestFit="1" customWidth="1"/>
    <col min="1258" max="1258" width="16.375" style="120" bestFit="1" customWidth="1"/>
    <col min="1259" max="1259" width="18.5" style="120" bestFit="1" customWidth="1"/>
    <col min="1260" max="1260" width="18.875" style="120" bestFit="1" customWidth="1"/>
    <col min="1261" max="1261" width="16.375" style="120" bestFit="1" customWidth="1"/>
    <col min="1262" max="1262" width="18.5" style="120" bestFit="1" customWidth="1"/>
    <col min="1263" max="1263" width="18.875" style="120" bestFit="1" customWidth="1"/>
    <col min="1264" max="1264" width="16.375" style="120" bestFit="1" customWidth="1"/>
    <col min="1265" max="1265" width="18.5" style="120" bestFit="1" customWidth="1"/>
    <col min="1266" max="1266" width="18.875" style="120" bestFit="1" customWidth="1"/>
    <col min="1267" max="1267" width="16.375" style="120" bestFit="1" customWidth="1"/>
    <col min="1268" max="1268" width="18.5" style="120" bestFit="1" customWidth="1"/>
    <col min="1269" max="1269" width="18.875" style="120" bestFit="1" customWidth="1"/>
    <col min="1270" max="1270" width="16.375" style="120" bestFit="1" customWidth="1"/>
    <col min="1271" max="1271" width="18.5" style="120" bestFit="1" customWidth="1"/>
    <col min="1272" max="1272" width="18.875" style="120" bestFit="1" customWidth="1"/>
    <col min="1273" max="1273" width="16.375" style="120" bestFit="1" customWidth="1"/>
    <col min="1274" max="1274" width="18.5" style="120" bestFit="1" customWidth="1"/>
    <col min="1275" max="1275" width="18.875" style="120" bestFit="1" customWidth="1"/>
    <col min="1276" max="1276" width="16.375" style="120" bestFit="1" customWidth="1"/>
    <col min="1277" max="1277" width="18.5" style="120" bestFit="1" customWidth="1"/>
    <col min="1278" max="1278" width="18.875" style="120" bestFit="1" customWidth="1"/>
    <col min="1279" max="1279" width="16.375" style="120" bestFit="1" customWidth="1"/>
    <col min="1280" max="1280" width="18.5" style="120" bestFit="1" customWidth="1"/>
    <col min="1281" max="1281" width="18.875" style="120" bestFit="1" customWidth="1"/>
    <col min="1282" max="1282" width="16.375" style="120" bestFit="1" customWidth="1"/>
    <col min="1283" max="1283" width="18.5" style="120" bestFit="1" customWidth="1"/>
    <col min="1284" max="1284" width="18.875" style="120" bestFit="1" customWidth="1"/>
    <col min="1285" max="1285" width="16.375" style="120" bestFit="1" customWidth="1"/>
    <col min="1286" max="1286" width="18.5" style="120" bestFit="1" customWidth="1"/>
    <col min="1287" max="1287" width="18.875" style="120" bestFit="1" customWidth="1"/>
    <col min="1288" max="1288" width="16.375" style="120" bestFit="1" customWidth="1"/>
    <col min="1289" max="1289" width="18.5" style="120" bestFit="1" customWidth="1"/>
    <col min="1290" max="1290" width="18.875" style="120" bestFit="1" customWidth="1"/>
    <col min="1291" max="1291" width="16.375" style="120" bestFit="1" customWidth="1"/>
    <col min="1292" max="1292" width="18.5" style="120" bestFit="1" customWidth="1"/>
    <col min="1293" max="1293" width="18.875" style="120" bestFit="1" customWidth="1"/>
    <col min="1294" max="1294" width="16.375" style="120" bestFit="1" customWidth="1"/>
    <col min="1295" max="1295" width="18.5" style="120" bestFit="1" customWidth="1"/>
    <col min="1296" max="1296" width="18.875" style="120" bestFit="1" customWidth="1"/>
    <col min="1297" max="1297" width="16.375" style="120" bestFit="1" customWidth="1"/>
    <col min="1298" max="1298" width="18.5" style="120" bestFit="1" customWidth="1"/>
    <col min="1299" max="1299" width="18.875" style="120" bestFit="1" customWidth="1"/>
    <col min="1300" max="1300" width="16.375" style="120" bestFit="1" customWidth="1"/>
    <col min="1301" max="1301" width="18.5" style="120" bestFit="1" customWidth="1"/>
    <col min="1302" max="1302" width="18.875" style="120" bestFit="1" customWidth="1"/>
    <col min="1303" max="1303" width="16.375" style="120" bestFit="1" customWidth="1"/>
    <col min="1304" max="1304" width="18.5" style="120" bestFit="1" customWidth="1"/>
    <col min="1305" max="1305" width="18.875" style="120" bestFit="1" customWidth="1"/>
    <col min="1306" max="1306" width="16.375" style="120" bestFit="1" customWidth="1"/>
    <col min="1307" max="1307" width="18.875" style="120" bestFit="1" customWidth="1"/>
    <col min="1308" max="1308" width="16.375" style="120" bestFit="1" customWidth="1"/>
    <col min="1309" max="1309" width="18.5" style="120" bestFit="1" customWidth="1"/>
    <col min="1310" max="1310" width="18.875" style="120" bestFit="1" customWidth="1"/>
    <col min="1311" max="1311" width="16.375" style="120" bestFit="1" customWidth="1"/>
    <col min="1312" max="1312" width="18.875" style="120" bestFit="1" customWidth="1"/>
    <col min="1313" max="1313" width="16.375" style="120" bestFit="1" customWidth="1"/>
    <col min="1314" max="1314" width="18.5" style="120" bestFit="1" customWidth="1"/>
    <col min="1315" max="1315" width="9" style="120"/>
    <col min="1316" max="1316" width="23.125" style="120" bestFit="1" customWidth="1"/>
    <col min="1317" max="1317" width="16.875" style="120" bestFit="1" customWidth="1"/>
    <col min="1318" max="1318" width="22.875" style="120" bestFit="1" customWidth="1"/>
    <col min="1319" max="1319" width="23.125" style="120" bestFit="1" customWidth="1"/>
    <col min="1320" max="1320" width="16.875" style="120" bestFit="1" customWidth="1"/>
    <col min="1321" max="1321" width="22.875" style="120" bestFit="1" customWidth="1"/>
    <col min="1322" max="1322" width="23.125" style="120" bestFit="1" customWidth="1"/>
    <col min="1323" max="1323" width="16.875" style="120" bestFit="1" customWidth="1"/>
    <col min="1324" max="1325" width="22.875" style="120" bestFit="1" customWidth="1"/>
    <col min="1326" max="1326" width="22.625" style="120" bestFit="1" customWidth="1"/>
    <col min="1327" max="1327" width="21.125" style="120" bestFit="1" customWidth="1"/>
    <col min="1328" max="1328" width="20.75" style="120" bestFit="1" customWidth="1"/>
    <col min="1329" max="1329" width="21.125" style="120" bestFit="1" customWidth="1"/>
    <col min="1330" max="1330" width="20.75" style="120" bestFit="1" customWidth="1"/>
    <col min="1331" max="1331" width="29" style="120" bestFit="1" customWidth="1"/>
    <col min="1332" max="1332" width="19.75" style="120" bestFit="1" customWidth="1"/>
    <col min="1333" max="1333" width="22.375" style="120" bestFit="1" customWidth="1"/>
    <col min="1334" max="1334" width="22.25" style="120" bestFit="1" customWidth="1"/>
    <col min="1335" max="1335" width="24.25" style="120" bestFit="1" customWidth="1"/>
    <col min="1336" max="1336" width="29.25" style="120" bestFit="1" customWidth="1"/>
    <col min="1337" max="1337" width="9" style="120"/>
    <col min="1338" max="1338" width="15.5" style="120" bestFit="1" customWidth="1"/>
    <col min="1339" max="1339" width="21.875" style="120" bestFit="1" customWidth="1"/>
    <col min="1340" max="1340" width="9" style="120"/>
    <col min="1341" max="1341" width="17.75" style="120" bestFit="1" customWidth="1"/>
    <col min="1342" max="1342" width="18.625" style="120" bestFit="1" customWidth="1"/>
    <col min="1343" max="1343" width="13" style="120" bestFit="1" customWidth="1"/>
    <col min="1344" max="1344" width="12.625" style="120" bestFit="1" customWidth="1"/>
    <col min="1345" max="1345" width="12.75" style="120" bestFit="1" customWidth="1"/>
    <col min="1346" max="1346" width="16.625" style="120" bestFit="1" customWidth="1"/>
    <col min="1347" max="1347" width="18.5" style="120" bestFit="1" customWidth="1"/>
    <col min="1348" max="1348" width="18.625" style="120" bestFit="1" customWidth="1"/>
    <col min="1349" max="1349" width="15.375" style="120" bestFit="1" customWidth="1"/>
    <col min="1350" max="1350" width="14.375" style="120" bestFit="1" customWidth="1"/>
    <col min="1351" max="1351" width="15" style="120" bestFit="1" customWidth="1"/>
    <col min="1352" max="1352" width="14.25" style="120" bestFit="1" customWidth="1"/>
    <col min="1353" max="1353" width="13.375" style="120" bestFit="1" customWidth="1"/>
    <col min="1354" max="1354" width="15.875" style="120" bestFit="1" customWidth="1"/>
    <col min="1355" max="1355" width="9" style="120"/>
    <col min="1356" max="1361" width="25.625" style="120" bestFit="1" customWidth="1"/>
    <col min="1362" max="1362" width="9" style="120"/>
    <col min="1363" max="1363" width="12.375" style="120" bestFit="1" customWidth="1"/>
    <col min="1364" max="1364" width="9" style="120"/>
    <col min="1365" max="1365" width="12.625" style="120" bestFit="1" customWidth="1"/>
    <col min="1366" max="1366" width="9" style="120"/>
    <col min="1367" max="1367" width="14.375" style="120" bestFit="1" customWidth="1"/>
    <col min="1368" max="16384" width="9" style="120"/>
  </cols>
  <sheetData>
    <row r="1" spans="1:1367" ht="13.5" customHeight="1">
      <c r="A1" s="120" t="s">
        <v>910</v>
      </c>
      <c r="C1" s="150" t="s">
        <v>1608</v>
      </c>
      <c r="D1" s="150" t="s">
        <v>1609</v>
      </c>
      <c r="E1" s="150" t="s">
        <v>126</v>
      </c>
      <c r="F1" s="150" t="s">
        <v>1610</v>
      </c>
      <c r="G1" s="150" t="s">
        <v>1611</v>
      </c>
      <c r="H1" s="150" t="s">
        <v>136</v>
      </c>
      <c r="I1" s="150" t="s">
        <v>725</v>
      </c>
      <c r="J1" s="150" t="s">
        <v>1612</v>
      </c>
      <c r="K1" s="150" t="s">
        <v>726</v>
      </c>
      <c r="L1" s="150" t="s">
        <v>911</v>
      </c>
      <c r="M1" s="150" t="s">
        <v>3441</v>
      </c>
      <c r="N1" s="150" t="s">
        <v>727</v>
      </c>
      <c r="O1" s="150" t="s">
        <v>1613</v>
      </c>
      <c r="P1" s="150" t="s">
        <v>728</v>
      </c>
      <c r="Q1" s="150" t="s">
        <v>1614</v>
      </c>
      <c r="R1" s="150" t="s">
        <v>729</v>
      </c>
      <c r="S1" s="150" t="s">
        <v>730</v>
      </c>
      <c r="T1" s="150" t="s">
        <v>1615</v>
      </c>
      <c r="U1" s="150" t="s">
        <v>1616</v>
      </c>
      <c r="V1" s="150" t="s">
        <v>1617</v>
      </c>
      <c r="W1" s="150" t="s">
        <v>1618</v>
      </c>
      <c r="X1" s="150" t="s">
        <v>731</v>
      </c>
      <c r="Y1" s="150" t="s">
        <v>732</v>
      </c>
      <c r="Z1" s="150" t="s">
        <v>1619</v>
      </c>
      <c r="AA1" s="150" t="s">
        <v>1620</v>
      </c>
      <c r="AB1" s="150" t="s">
        <v>1621</v>
      </c>
      <c r="AC1" s="150" t="s">
        <v>1622</v>
      </c>
      <c r="AD1" s="150" t="s">
        <v>733</v>
      </c>
      <c r="AE1" s="150" t="s">
        <v>734</v>
      </c>
      <c r="AF1" s="150" t="s">
        <v>1623</v>
      </c>
      <c r="AG1" s="150" t="s">
        <v>735</v>
      </c>
      <c r="AH1" s="150" t="s">
        <v>736</v>
      </c>
      <c r="AI1" s="150" t="s">
        <v>1624</v>
      </c>
      <c r="AJ1" s="150" t="s">
        <v>737</v>
      </c>
      <c r="AK1" s="150" t="s">
        <v>738</v>
      </c>
      <c r="AL1" s="150" t="s">
        <v>1625</v>
      </c>
      <c r="AM1" s="150" t="s">
        <v>1626</v>
      </c>
      <c r="AN1" s="150" t="s">
        <v>1627</v>
      </c>
      <c r="AO1" s="150" t="s">
        <v>739</v>
      </c>
      <c r="AP1" s="150" t="s">
        <v>740</v>
      </c>
      <c r="AQ1" s="150" t="s">
        <v>741</v>
      </c>
      <c r="AR1" s="150" t="s">
        <v>742</v>
      </c>
      <c r="AS1" s="150" t="s">
        <v>743</v>
      </c>
      <c r="AT1" s="150" t="s">
        <v>1628</v>
      </c>
      <c r="AU1" s="150" t="s">
        <v>1629</v>
      </c>
      <c r="AV1" s="150" t="s">
        <v>1630</v>
      </c>
      <c r="AW1" s="150" t="s">
        <v>1631</v>
      </c>
      <c r="AX1" s="150" t="s">
        <v>744</v>
      </c>
      <c r="AY1" s="150" t="s">
        <v>1632</v>
      </c>
      <c r="AZ1" s="150" t="s">
        <v>1633</v>
      </c>
      <c r="BA1" s="150" t="s">
        <v>1634</v>
      </c>
      <c r="BB1" s="150" t="s">
        <v>745</v>
      </c>
      <c r="BC1" s="150" t="s">
        <v>1635</v>
      </c>
      <c r="BD1" s="150" t="s">
        <v>1636</v>
      </c>
      <c r="BE1" s="150" t="s">
        <v>1637</v>
      </c>
      <c r="BF1" s="150" t="s">
        <v>1638</v>
      </c>
      <c r="BG1" s="150" t="s">
        <v>1639</v>
      </c>
      <c r="BH1" s="150" t="s">
        <v>1640</v>
      </c>
      <c r="BI1" s="150" t="s">
        <v>1641</v>
      </c>
      <c r="BJ1" s="150" t="s">
        <v>1642</v>
      </c>
      <c r="BK1" s="150" t="s">
        <v>1643</v>
      </c>
      <c r="BL1" s="150" t="s">
        <v>1644</v>
      </c>
      <c r="BM1" s="150" t="s">
        <v>746</v>
      </c>
      <c r="BN1" s="150" t="s">
        <v>3791</v>
      </c>
      <c r="BO1" s="150" t="s">
        <v>3792</v>
      </c>
      <c r="BP1" s="150" t="s">
        <v>747</v>
      </c>
      <c r="BQ1" s="150" t="s">
        <v>748</v>
      </c>
      <c r="BR1" s="150" t="s">
        <v>749</v>
      </c>
      <c r="BS1" s="150" t="s">
        <v>750</v>
      </c>
      <c r="BT1" s="150" t="s">
        <v>751</v>
      </c>
      <c r="BU1" s="150" t="s">
        <v>752</v>
      </c>
      <c r="BV1" s="150" t="s">
        <v>753</v>
      </c>
      <c r="BW1" s="150" t="s">
        <v>1645</v>
      </c>
      <c r="BX1" s="150" t="s">
        <v>1646</v>
      </c>
      <c r="BY1" s="150" t="s">
        <v>118</v>
      </c>
      <c r="BZ1" s="150" t="s">
        <v>119</v>
      </c>
      <c r="CA1" s="150" t="s">
        <v>120</v>
      </c>
      <c r="CB1" s="150" t="s">
        <v>121</v>
      </c>
      <c r="CC1" s="150" t="s">
        <v>122</v>
      </c>
      <c r="CD1" s="150" t="s">
        <v>123</v>
      </c>
      <c r="CE1" s="150" t="s">
        <v>124</v>
      </c>
      <c r="CF1" s="150" t="s">
        <v>125</v>
      </c>
      <c r="CG1" s="150" t="s">
        <v>127</v>
      </c>
      <c r="CH1" s="150" t="s">
        <v>128</v>
      </c>
      <c r="CI1" s="150" t="s">
        <v>129</v>
      </c>
      <c r="CJ1" s="150" t="s">
        <v>130</v>
      </c>
      <c r="CK1" s="150" t="s">
        <v>131</v>
      </c>
      <c r="CL1" s="150" t="s">
        <v>132</v>
      </c>
      <c r="CM1" s="150" t="s">
        <v>133</v>
      </c>
      <c r="CN1" s="150" t="s">
        <v>134</v>
      </c>
      <c r="CO1" s="150" t="s">
        <v>135</v>
      </c>
      <c r="CP1" s="150" t="s">
        <v>1647</v>
      </c>
      <c r="CQ1" s="150" t="s">
        <v>1648</v>
      </c>
      <c r="CR1" s="150" t="s">
        <v>137</v>
      </c>
      <c r="CS1" s="150" t="s">
        <v>138</v>
      </c>
      <c r="CT1" s="150" t="s">
        <v>139</v>
      </c>
      <c r="CU1" s="150" t="s">
        <v>140</v>
      </c>
      <c r="CV1" s="150" t="s">
        <v>141</v>
      </c>
      <c r="CW1" s="150" t="s">
        <v>142</v>
      </c>
      <c r="CX1" s="150" t="s">
        <v>143</v>
      </c>
      <c r="CY1" s="150" t="s">
        <v>144</v>
      </c>
      <c r="CZ1" s="150" t="s">
        <v>145</v>
      </c>
      <c r="DA1" s="150" t="s">
        <v>146</v>
      </c>
      <c r="DB1" s="150" t="s">
        <v>147</v>
      </c>
      <c r="DC1" s="150" t="s">
        <v>1649</v>
      </c>
      <c r="DD1" s="150" t="s">
        <v>148</v>
      </c>
      <c r="DE1" s="150" t="s">
        <v>149</v>
      </c>
      <c r="DF1" s="150" t="s">
        <v>1650</v>
      </c>
      <c r="DG1" s="150" t="s">
        <v>150</v>
      </c>
      <c r="DH1" s="150" t="s">
        <v>151</v>
      </c>
      <c r="DI1" s="150" t="s">
        <v>1651</v>
      </c>
      <c r="DJ1" s="150" t="s">
        <v>152</v>
      </c>
      <c r="DK1" s="150" t="s">
        <v>153</v>
      </c>
      <c r="DL1" s="150" t="s">
        <v>154</v>
      </c>
      <c r="DM1" s="150" t="s">
        <v>155</v>
      </c>
      <c r="DN1" s="150" t="s">
        <v>156</v>
      </c>
      <c r="DO1" s="150" t="s">
        <v>157</v>
      </c>
      <c r="DP1" s="150" t="s">
        <v>158</v>
      </c>
      <c r="DQ1" s="150" t="s">
        <v>159</v>
      </c>
      <c r="DR1" s="150" t="s">
        <v>160</v>
      </c>
      <c r="DS1" s="150" t="s">
        <v>161</v>
      </c>
      <c r="DT1" s="150" t="s">
        <v>3793</v>
      </c>
      <c r="DU1" s="150" t="s">
        <v>162</v>
      </c>
      <c r="DV1" s="150" t="s">
        <v>163</v>
      </c>
      <c r="DW1" s="150" t="s">
        <v>164</v>
      </c>
      <c r="DX1" s="150" t="s">
        <v>165</v>
      </c>
      <c r="DY1" s="150" t="s">
        <v>166</v>
      </c>
      <c r="DZ1" s="150" t="s">
        <v>167</v>
      </c>
      <c r="EA1" s="150" t="s">
        <v>168</v>
      </c>
      <c r="EB1" s="150" t="s">
        <v>169</v>
      </c>
      <c r="EC1" s="150" t="s">
        <v>170</v>
      </c>
      <c r="ED1" s="150" t="s">
        <v>171</v>
      </c>
      <c r="EE1" s="150" t="s">
        <v>172</v>
      </c>
      <c r="EF1" s="150" t="s">
        <v>1652</v>
      </c>
      <c r="EG1" s="150" t="s">
        <v>173</v>
      </c>
      <c r="EH1" s="150" t="s">
        <v>174</v>
      </c>
      <c r="EI1" s="150" t="s">
        <v>175</v>
      </c>
      <c r="EJ1" s="150" t="s">
        <v>176</v>
      </c>
      <c r="EK1" s="150" t="s">
        <v>1653</v>
      </c>
      <c r="EL1" s="150" t="s">
        <v>3794</v>
      </c>
      <c r="EM1" s="150" t="s">
        <v>1654</v>
      </c>
      <c r="EN1" s="150" t="s">
        <v>3795</v>
      </c>
      <c r="EO1" s="150" t="s">
        <v>1655</v>
      </c>
      <c r="EP1" s="150" t="s">
        <v>177</v>
      </c>
      <c r="EQ1" s="150" t="s">
        <v>178</v>
      </c>
      <c r="ER1" s="150" t="s">
        <v>179</v>
      </c>
      <c r="ES1" s="151" t="s">
        <v>4466</v>
      </c>
      <c r="ET1" s="150" t="s">
        <v>1656</v>
      </c>
      <c r="EU1" s="150" t="s">
        <v>181</v>
      </c>
      <c r="EV1" s="150" t="s">
        <v>1657</v>
      </c>
      <c r="EW1" s="150" t="s">
        <v>182</v>
      </c>
      <c r="EX1" s="150" t="s">
        <v>1658</v>
      </c>
      <c r="EY1" s="150" t="s">
        <v>183</v>
      </c>
      <c r="EZ1" s="150" t="s">
        <v>1659</v>
      </c>
      <c r="FA1" s="150" t="s">
        <v>184</v>
      </c>
      <c r="FB1" s="150" t="s">
        <v>185</v>
      </c>
      <c r="FC1" s="150" t="s">
        <v>186</v>
      </c>
      <c r="FD1" s="150" t="s">
        <v>187</v>
      </c>
      <c r="FE1" s="150" t="s">
        <v>1660</v>
      </c>
      <c r="FF1" s="150" t="s">
        <v>3797</v>
      </c>
      <c r="FG1" s="150" t="s">
        <v>188</v>
      </c>
      <c r="FH1" s="150" t="s">
        <v>189</v>
      </c>
      <c r="FI1" s="150" t="s">
        <v>190</v>
      </c>
      <c r="FJ1" s="150" t="s">
        <v>191</v>
      </c>
      <c r="FK1" s="150" t="s">
        <v>192</v>
      </c>
      <c r="FL1" s="150" t="s">
        <v>193</v>
      </c>
      <c r="FM1" s="150" t="s">
        <v>194</v>
      </c>
      <c r="FN1" s="150" t="s">
        <v>195</v>
      </c>
      <c r="FO1" s="150" t="s">
        <v>196</v>
      </c>
      <c r="FP1" s="150" t="s">
        <v>1661</v>
      </c>
      <c r="FQ1" s="150" t="s">
        <v>197</v>
      </c>
      <c r="FR1" s="150" t="s">
        <v>1662</v>
      </c>
      <c r="FS1" s="150" t="s">
        <v>198</v>
      </c>
      <c r="FT1" s="150" t="s">
        <v>199</v>
      </c>
      <c r="FU1" s="150" t="s">
        <v>200</v>
      </c>
      <c r="FV1" s="150" t="s">
        <v>201</v>
      </c>
      <c r="FW1" s="150" t="s">
        <v>202</v>
      </c>
      <c r="FX1" s="150" t="s">
        <v>203</v>
      </c>
      <c r="FY1" s="150" t="s">
        <v>204</v>
      </c>
      <c r="FZ1" s="150" t="s">
        <v>205</v>
      </c>
      <c r="GA1" s="150" t="s">
        <v>206</v>
      </c>
      <c r="GB1" s="150" t="s">
        <v>207</v>
      </c>
      <c r="GC1" s="150" t="s">
        <v>208</v>
      </c>
      <c r="GD1" s="150" t="s">
        <v>209</v>
      </c>
      <c r="GE1" s="150" t="s">
        <v>210</v>
      </c>
      <c r="GF1" s="150" t="s">
        <v>211</v>
      </c>
      <c r="GG1" s="150" t="s">
        <v>212</v>
      </c>
      <c r="GH1" s="150" t="s">
        <v>213</v>
      </c>
      <c r="GI1" s="150" t="s">
        <v>214</v>
      </c>
      <c r="GJ1" s="150" t="s">
        <v>215</v>
      </c>
      <c r="GK1" s="150" t="s">
        <v>1663</v>
      </c>
      <c r="GL1" s="150" t="s">
        <v>216</v>
      </c>
      <c r="GM1" s="150" t="s">
        <v>217</v>
      </c>
      <c r="GN1" s="150" t="s">
        <v>218</v>
      </c>
      <c r="GO1" s="150" t="s">
        <v>219</v>
      </c>
      <c r="GP1" s="150" t="s">
        <v>220</v>
      </c>
      <c r="GQ1" s="150" t="s">
        <v>221</v>
      </c>
      <c r="GR1" s="150" t="s">
        <v>222</v>
      </c>
      <c r="GS1" s="150" t="s">
        <v>223</v>
      </c>
      <c r="GT1" s="150" t="s">
        <v>224</v>
      </c>
      <c r="GU1" s="150" t="s">
        <v>225</v>
      </c>
      <c r="GV1" s="150" t="s">
        <v>226</v>
      </c>
      <c r="GW1" s="150" t="s">
        <v>227</v>
      </c>
      <c r="GX1" s="150" t="s">
        <v>228</v>
      </c>
      <c r="GY1" s="150" t="s">
        <v>229</v>
      </c>
      <c r="GZ1" s="150" t="s">
        <v>230</v>
      </c>
      <c r="HA1" s="150" t="s">
        <v>233</v>
      </c>
      <c r="HB1" s="150" t="s">
        <v>234</v>
      </c>
      <c r="HC1" s="150" t="s">
        <v>235</v>
      </c>
      <c r="HD1" s="150" t="s">
        <v>236</v>
      </c>
      <c r="HE1" s="150" t="s">
        <v>237</v>
      </c>
      <c r="HF1" s="150" t="s">
        <v>238</v>
      </c>
      <c r="HG1" s="150" t="s">
        <v>239</v>
      </c>
      <c r="HH1" s="150" t="s">
        <v>240</v>
      </c>
      <c r="HI1" s="150" t="s">
        <v>241</v>
      </c>
      <c r="HJ1" s="150" t="s">
        <v>242</v>
      </c>
      <c r="HK1" s="150" t="s">
        <v>243</v>
      </c>
      <c r="HL1" s="150" t="s">
        <v>244</v>
      </c>
      <c r="HM1" s="150" t="s">
        <v>245</v>
      </c>
      <c r="HN1" s="150" t="s">
        <v>246</v>
      </c>
      <c r="HO1" s="150" t="s">
        <v>247</v>
      </c>
      <c r="HP1" s="150" t="s">
        <v>248</v>
      </c>
      <c r="HQ1" s="150" t="s">
        <v>249</v>
      </c>
      <c r="HR1" s="150" t="s">
        <v>250</v>
      </c>
      <c r="HS1" s="150" t="s">
        <v>251</v>
      </c>
      <c r="HT1" s="150" t="s">
        <v>252</v>
      </c>
      <c r="HU1" s="150" t="s">
        <v>253</v>
      </c>
      <c r="HV1" s="150" t="s">
        <v>254</v>
      </c>
      <c r="HW1" s="150" t="s">
        <v>255</v>
      </c>
      <c r="HX1" s="150" t="s">
        <v>256</v>
      </c>
      <c r="HY1" s="150" t="s">
        <v>257</v>
      </c>
      <c r="HZ1" s="150" t="s">
        <v>258</v>
      </c>
      <c r="IA1" s="150" t="s">
        <v>259</v>
      </c>
      <c r="IB1" s="150" t="s">
        <v>260</v>
      </c>
      <c r="IC1" s="150" t="s">
        <v>261</v>
      </c>
      <c r="ID1" s="150" t="s">
        <v>262</v>
      </c>
      <c r="IE1" s="150" t="s">
        <v>263</v>
      </c>
      <c r="IF1" s="150" t="s">
        <v>264</v>
      </c>
      <c r="IG1" s="150" t="s">
        <v>265</v>
      </c>
      <c r="IH1" s="150" t="s">
        <v>266</v>
      </c>
      <c r="II1" s="150" t="s">
        <v>267</v>
      </c>
      <c r="IJ1" s="150" t="s">
        <v>268</v>
      </c>
      <c r="IK1" s="150" t="s">
        <v>269</v>
      </c>
      <c r="IL1" s="150" t="s">
        <v>270</v>
      </c>
      <c r="IM1" s="150" t="s">
        <v>271</v>
      </c>
      <c r="IN1" s="150" t="s">
        <v>272</v>
      </c>
      <c r="IO1" s="150" t="s">
        <v>273</v>
      </c>
      <c r="IP1" s="150" t="s">
        <v>231</v>
      </c>
      <c r="IQ1" s="150" t="s">
        <v>232</v>
      </c>
      <c r="IR1" s="150" t="s">
        <v>754</v>
      </c>
      <c r="IS1" s="150" t="s">
        <v>274</v>
      </c>
      <c r="IT1" s="150" t="s">
        <v>275</v>
      </c>
      <c r="IU1" s="150" t="s">
        <v>1664</v>
      </c>
      <c r="IV1" s="150" t="s">
        <v>276</v>
      </c>
      <c r="IW1" s="150" t="s">
        <v>277</v>
      </c>
      <c r="IX1" s="150" t="s">
        <v>278</v>
      </c>
      <c r="IY1" s="150" t="s">
        <v>1665</v>
      </c>
      <c r="IZ1" s="150" t="s">
        <v>279</v>
      </c>
      <c r="JA1" s="150" t="s">
        <v>280</v>
      </c>
      <c r="JB1" s="150" t="s">
        <v>281</v>
      </c>
      <c r="JC1" s="150" t="s">
        <v>1666</v>
      </c>
      <c r="JD1" s="150" t="s">
        <v>282</v>
      </c>
      <c r="JE1" s="150" t="s">
        <v>283</v>
      </c>
      <c r="JF1" s="150" t="s">
        <v>284</v>
      </c>
      <c r="JG1" s="150" t="s">
        <v>1667</v>
      </c>
      <c r="JH1" s="150" t="s">
        <v>285</v>
      </c>
      <c r="JI1" s="150" t="s">
        <v>1668</v>
      </c>
      <c r="JJ1" s="150" t="s">
        <v>286</v>
      </c>
      <c r="JK1" s="150" t="s">
        <v>1669</v>
      </c>
      <c r="JL1" s="150" t="s">
        <v>287</v>
      </c>
      <c r="JM1" s="150" t="s">
        <v>1670</v>
      </c>
      <c r="JN1" s="150" t="s">
        <v>288</v>
      </c>
      <c r="JO1" s="150" t="s">
        <v>1671</v>
      </c>
      <c r="JP1" s="150" t="s">
        <v>289</v>
      </c>
      <c r="JQ1" s="150" t="s">
        <v>290</v>
      </c>
      <c r="JR1" s="150" t="s">
        <v>1672</v>
      </c>
      <c r="JS1" s="150" t="s">
        <v>291</v>
      </c>
      <c r="JT1" s="150" t="s">
        <v>1673</v>
      </c>
      <c r="JU1" s="150" t="s">
        <v>292</v>
      </c>
      <c r="JV1" s="150" t="s">
        <v>1674</v>
      </c>
      <c r="JW1" s="150" t="s">
        <v>293</v>
      </c>
      <c r="JX1" s="150" t="s">
        <v>1675</v>
      </c>
      <c r="JY1" s="150" t="s">
        <v>294</v>
      </c>
      <c r="JZ1" s="150" t="s">
        <v>1676</v>
      </c>
      <c r="KA1" s="150" t="s">
        <v>295</v>
      </c>
      <c r="KB1" s="150" t="s">
        <v>1677</v>
      </c>
      <c r="KC1" s="150" t="s">
        <v>296</v>
      </c>
      <c r="KD1" s="150" t="s">
        <v>1678</v>
      </c>
      <c r="KE1" s="150" t="s">
        <v>297</v>
      </c>
      <c r="KF1" s="150" t="s">
        <v>1679</v>
      </c>
      <c r="KG1" s="150" t="s">
        <v>298</v>
      </c>
      <c r="KH1" s="150" t="s">
        <v>1680</v>
      </c>
      <c r="KI1" s="150" t="s">
        <v>299</v>
      </c>
      <c r="KJ1" s="150" t="s">
        <v>1681</v>
      </c>
      <c r="KK1" s="150" t="s">
        <v>300</v>
      </c>
      <c r="KL1" s="150" t="s">
        <v>1682</v>
      </c>
      <c r="KM1" s="150" t="s">
        <v>301</v>
      </c>
      <c r="KN1" s="150" t="s">
        <v>1683</v>
      </c>
      <c r="KO1" s="150" t="s">
        <v>302</v>
      </c>
      <c r="KP1" s="150" t="s">
        <v>1684</v>
      </c>
      <c r="KQ1" s="150" t="s">
        <v>303</v>
      </c>
      <c r="KR1" s="150" t="s">
        <v>1685</v>
      </c>
      <c r="KS1" s="150" t="s">
        <v>304</v>
      </c>
      <c r="KT1" s="150" t="s">
        <v>305</v>
      </c>
      <c r="KU1" s="150" t="s">
        <v>306</v>
      </c>
      <c r="KV1" s="150" t="s">
        <v>307</v>
      </c>
      <c r="KW1" s="150" t="s">
        <v>308</v>
      </c>
      <c r="KX1" s="150" t="s">
        <v>309</v>
      </c>
      <c r="KY1" s="150" t="s">
        <v>1686</v>
      </c>
      <c r="KZ1" s="150" t="s">
        <v>310</v>
      </c>
      <c r="LA1" s="150" t="s">
        <v>1687</v>
      </c>
      <c r="LB1" s="150" t="s">
        <v>311</v>
      </c>
      <c r="LC1" s="150" t="s">
        <v>1688</v>
      </c>
      <c r="LD1" s="150" t="s">
        <v>312</v>
      </c>
      <c r="LE1" s="150" t="s">
        <v>1689</v>
      </c>
      <c r="LF1" s="150" t="s">
        <v>313</v>
      </c>
      <c r="LG1" s="150" t="s">
        <v>1690</v>
      </c>
      <c r="LH1" s="150" t="s">
        <v>314</v>
      </c>
      <c r="LI1" s="150" t="s">
        <v>1691</v>
      </c>
      <c r="LJ1" s="150" t="s">
        <v>315</v>
      </c>
      <c r="LK1" s="150" t="s">
        <v>1692</v>
      </c>
      <c r="LL1" s="150" t="s">
        <v>316</v>
      </c>
      <c r="LM1" s="150" t="s">
        <v>1693</v>
      </c>
      <c r="LN1" s="150" t="s">
        <v>317</v>
      </c>
      <c r="LO1" s="150" t="s">
        <v>1694</v>
      </c>
      <c r="LP1" s="150" t="s">
        <v>318</v>
      </c>
      <c r="LQ1" s="150" t="s">
        <v>1695</v>
      </c>
      <c r="LR1" s="150" t="s">
        <v>319</v>
      </c>
      <c r="LS1" s="150" t="s">
        <v>1696</v>
      </c>
      <c r="LT1" s="150" t="s">
        <v>320</v>
      </c>
      <c r="LU1" s="150" t="s">
        <v>1697</v>
      </c>
      <c r="LV1" s="150" t="s">
        <v>321</v>
      </c>
      <c r="LW1" s="150" t="s">
        <v>1698</v>
      </c>
      <c r="LX1" s="150" t="s">
        <v>322</v>
      </c>
      <c r="LY1" s="150" t="s">
        <v>1699</v>
      </c>
      <c r="LZ1" s="150" t="s">
        <v>323</v>
      </c>
      <c r="MA1" s="150" t="s">
        <v>1700</v>
      </c>
      <c r="MB1" s="150" t="s">
        <v>324</v>
      </c>
      <c r="MC1" s="150" t="s">
        <v>1701</v>
      </c>
      <c r="MD1" s="150" t="s">
        <v>325</v>
      </c>
      <c r="ME1" s="150" t="s">
        <v>1702</v>
      </c>
      <c r="MF1" s="150" t="s">
        <v>326</v>
      </c>
      <c r="MG1" s="150" t="s">
        <v>1703</v>
      </c>
      <c r="MH1" s="150" t="s">
        <v>327</v>
      </c>
      <c r="MI1" s="150" t="s">
        <v>1704</v>
      </c>
      <c r="MJ1" s="150" t="s">
        <v>328</v>
      </c>
      <c r="MK1" s="150" t="s">
        <v>1705</v>
      </c>
      <c r="ML1" s="150" t="s">
        <v>329</v>
      </c>
      <c r="MM1" s="150" t="s">
        <v>1706</v>
      </c>
      <c r="MN1" s="150" t="s">
        <v>330</v>
      </c>
      <c r="MO1" s="150" t="s">
        <v>1707</v>
      </c>
      <c r="MP1" s="150" t="s">
        <v>331</v>
      </c>
      <c r="MQ1" s="150" t="s">
        <v>1708</v>
      </c>
      <c r="MR1" s="150" t="s">
        <v>332</v>
      </c>
      <c r="MS1" s="150" t="s">
        <v>1709</v>
      </c>
      <c r="MT1" s="150" t="s">
        <v>333</v>
      </c>
      <c r="MU1" s="150" t="s">
        <v>1710</v>
      </c>
      <c r="MV1" s="150" t="s">
        <v>334</v>
      </c>
      <c r="MW1" s="150" t="s">
        <v>1711</v>
      </c>
      <c r="MX1" s="150" t="s">
        <v>335</v>
      </c>
      <c r="MY1" s="150" t="s">
        <v>1712</v>
      </c>
      <c r="MZ1" s="150" t="s">
        <v>336</v>
      </c>
      <c r="NA1" s="150" t="s">
        <v>337</v>
      </c>
      <c r="NB1" s="150" t="s">
        <v>1713</v>
      </c>
      <c r="NC1" s="150" t="s">
        <v>338</v>
      </c>
      <c r="ND1" s="150" t="s">
        <v>1714</v>
      </c>
      <c r="NE1" s="150" t="s">
        <v>339</v>
      </c>
      <c r="NF1" s="150" t="s">
        <v>1715</v>
      </c>
      <c r="NG1" s="150" t="s">
        <v>340</v>
      </c>
      <c r="NH1" s="150" t="s">
        <v>1716</v>
      </c>
      <c r="NI1" s="150" t="s">
        <v>341</v>
      </c>
      <c r="NJ1" s="150" t="s">
        <v>1717</v>
      </c>
      <c r="NK1" s="150" t="s">
        <v>342</v>
      </c>
      <c r="NL1" s="150" t="s">
        <v>1718</v>
      </c>
      <c r="NM1" s="150" t="s">
        <v>343</v>
      </c>
      <c r="NN1" s="150" t="s">
        <v>1719</v>
      </c>
      <c r="NO1" s="150" t="s">
        <v>344</v>
      </c>
      <c r="NP1" s="150" t="s">
        <v>1720</v>
      </c>
      <c r="NQ1" s="150" t="s">
        <v>345</v>
      </c>
      <c r="NR1" s="150" t="s">
        <v>1721</v>
      </c>
      <c r="NS1" s="150" t="s">
        <v>346</v>
      </c>
      <c r="NT1" s="150" t="s">
        <v>1722</v>
      </c>
      <c r="NU1" s="150" t="s">
        <v>347</v>
      </c>
      <c r="NV1" s="150" t="s">
        <v>1723</v>
      </c>
      <c r="NW1" s="150" t="s">
        <v>348</v>
      </c>
      <c r="NX1" s="150" t="s">
        <v>1724</v>
      </c>
      <c r="NY1" s="150" t="s">
        <v>349</v>
      </c>
      <c r="NZ1" s="150" t="s">
        <v>1725</v>
      </c>
      <c r="OA1" s="150" t="s">
        <v>350</v>
      </c>
      <c r="OB1" s="150" t="s">
        <v>1726</v>
      </c>
      <c r="OC1" s="150" t="s">
        <v>351</v>
      </c>
      <c r="OD1" s="150" t="s">
        <v>1727</v>
      </c>
      <c r="OE1" s="150" t="s">
        <v>352</v>
      </c>
      <c r="OF1" s="150" t="s">
        <v>1728</v>
      </c>
      <c r="OG1" s="150" t="s">
        <v>353</v>
      </c>
      <c r="OH1" s="150" t="s">
        <v>1729</v>
      </c>
      <c r="OI1" s="150" t="s">
        <v>354</v>
      </c>
      <c r="OJ1" s="150" t="s">
        <v>1730</v>
      </c>
      <c r="OK1" s="150" t="s">
        <v>355</v>
      </c>
      <c r="OL1" s="150" t="s">
        <v>1731</v>
      </c>
      <c r="OM1" s="150" t="s">
        <v>356</v>
      </c>
      <c r="ON1" s="150" t="s">
        <v>1732</v>
      </c>
      <c r="OO1" s="150" t="s">
        <v>357</v>
      </c>
      <c r="OP1" s="150" t="s">
        <v>1733</v>
      </c>
      <c r="OQ1" s="150" t="s">
        <v>358</v>
      </c>
      <c r="OR1" s="150" t="s">
        <v>1734</v>
      </c>
      <c r="OS1" s="150" t="s">
        <v>359</v>
      </c>
      <c r="OT1" s="150" t="s">
        <v>1735</v>
      </c>
      <c r="OU1" s="150" t="s">
        <v>360</v>
      </c>
      <c r="OV1" s="150" t="s">
        <v>1736</v>
      </c>
      <c r="OW1" s="150" t="s">
        <v>361</v>
      </c>
      <c r="OX1" s="150" t="s">
        <v>1737</v>
      </c>
      <c r="OY1" s="150" t="s">
        <v>362</v>
      </c>
      <c r="OZ1" s="150" t="s">
        <v>1738</v>
      </c>
      <c r="PA1" s="150" t="s">
        <v>363</v>
      </c>
      <c r="PB1" s="150" t="s">
        <v>1739</v>
      </c>
      <c r="PC1" s="150" t="s">
        <v>364</v>
      </c>
      <c r="PD1" s="150" t="s">
        <v>1740</v>
      </c>
      <c r="PE1" s="150" t="s">
        <v>365</v>
      </c>
      <c r="PF1" s="150" t="s">
        <v>366</v>
      </c>
      <c r="PG1" s="150" t="s">
        <v>1741</v>
      </c>
      <c r="PH1" s="150" t="s">
        <v>367</v>
      </c>
      <c r="PI1" s="150" t="s">
        <v>1742</v>
      </c>
      <c r="PJ1" s="150" t="s">
        <v>368</v>
      </c>
      <c r="PK1" s="150" t="s">
        <v>1743</v>
      </c>
      <c r="PL1" s="150" t="s">
        <v>369</v>
      </c>
      <c r="PM1" s="150" t="s">
        <v>1744</v>
      </c>
      <c r="PN1" s="150" t="s">
        <v>370</v>
      </c>
      <c r="PO1" s="150" t="s">
        <v>1745</v>
      </c>
      <c r="PP1" s="150" t="s">
        <v>371</v>
      </c>
      <c r="PQ1" s="150" t="s">
        <v>1746</v>
      </c>
      <c r="PR1" s="150" t="s">
        <v>372</v>
      </c>
      <c r="PS1" s="150" t="s">
        <v>1747</v>
      </c>
      <c r="PT1" s="150" t="s">
        <v>373</v>
      </c>
      <c r="PU1" s="150" t="s">
        <v>1748</v>
      </c>
      <c r="PV1" s="150" t="s">
        <v>374</v>
      </c>
      <c r="PW1" s="150" t="s">
        <v>1749</v>
      </c>
      <c r="PX1" s="150" t="s">
        <v>375</v>
      </c>
      <c r="PY1" s="150" t="s">
        <v>1750</v>
      </c>
      <c r="PZ1" s="150" t="s">
        <v>376</v>
      </c>
      <c r="QA1" s="150" t="s">
        <v>1751</v>
      </c>
      <c r="QB1" s="150" t="s">
        <v>377</v>
      </c>
      <c r="QC1" s="150" t="s">
        <v>1752</v>
      </c>
      <c r="QD1" s="150" t="s">
        <v>378</v>
      </c>
      <c r="QE1" s="150" t="s">
        <v>1753</v>
      </c>
      <c r="QF1" s="150" t="s">
        <v>379</v>
      </c>
      <c r="QG1" s="150" t="s">
        <v>1754</v>
      </c>
      <c r="QH1" s="150" t="s">
        <v>380</v>
      </c>
      <c r="QI1" s="150" t="s">
        <v>1755</v>
      </c>
      <c r="QJ1" s="150" t="s">
        <v>381</v>
      </c>
      <c r="QK1" s="150" t="s">
        <v>1756</v>
      </c>
      <c r="QL1" s="150" t="s">
        <v>382</v>
      </c>
      <c r="QM1" s="150" t="s">
        <v>1757</v>
      </c>
      <c r="QN1" s="150" t="s">
        <v>383</v>
      </c>
      <c r="QO1" s="150" t="s">
        <v>1758</v>
      </c>
      <c r="QP1" s="150" t="s">
        <v>384</v>
      </c>
      <c r="QQ1" s="150" t="s">
        <v>1759</v>
      </c>
      <c r="QR1" s="150" t="s">
        <v>385</v>
      </c>
      <c r="QS1" s="150" t="s">
        <v>1760</v>
      </c>
      <c r="QT1" s="150" t="s">
        <v>386</v>
      </c>
      <c r="QU1" s="150" t="s">
        <v>1761</v>
      </c>
      <c r="QV1" s="150" t="s">
        <v>387</v>
      </c>
      <c r="QW1" s="150" t="s">
        <v>1762</v>
      </c>
      <c r="QX1" s="150" t="s">
        <v>388</v>
      </c>
      <c r="QY1" s="150" t="s">
        <v>1763</v>
      </c>
      <c r="QZ1" s="150" t="s">
        <v>389</v>
      </c>
      <c r="RA1" s="150" t="s">
        <v>1764</v>
      </c>
      <c r="RB1" s="150" t="s">
        <v>390</v>
      </c>
      <c r="RC1" s="150" t="s">
        <v>1765</v>
      </c>
      <c r="RD1" s="150" t="s">
        <v>391</v>
      </c>
      <c r="RE1" s="150" t="s">
        <v>1766</v>
      </c>
      <c r="RF1" s="150" t="s">
        <v>392</v>
      </c>
      <c r="RG1" s="150" t="s">
        <v>1767</v>
      </c>
      <c r="RH1" s="150" t="s">
        <v>393</v>
      </c>
      <c r="RI1" s="150" t="s">
        <v>1768</v>
      </c>
      <c r="RJ1" s="150" t="s">
        <v>394</v>
      </c>
      <c r="RK1" s="150" t="s">
        <v>395</v>
      </c>
      <c r="RL1" s="150" t="s">
        <v>1769</v>
      </c>
      <c r="RM1" s="150" t="s">
        <v>396</v>
      </c>
      <c r="RN1" s="150" t="s">
        <v>1770</v>
      </c>
      <c r="RO1" s="150" t="s">
        <v>397</v>
      </c>
      <c r="RP1" s="150" t="s">
        <v>1771</v>
      </c>
      <c r="RQ1" s="150" t="s">
        <v>398</v>
      </c>
      <c r="RR1" s="150" t="s">
        <v>1772</v>
      </c>
      <c r="RS1" s="150" t="s">
        <v>399</v>
      </c>
      <c r="RT1" s="150" t="s">
        <v>1773</v>
      </c>
      <c r="RU1" s="150" t="s">
        <v>400</v>
      </c>
      <c r="RV1" s="150" t="s">
        <v>1774</v>
      </c>
      <c r="RW1" s="150" t="s">
        <v>401</v>
      </c>
      <c r="RX1" s="150" t="s">
        <v>1775</v>
      </c>
      <c r="RY1" s="150" t="s">
        <v>402</v>
      </c>
      <c r="RZ1" s="150" t="s">
        <v>1776</v>
      </c>
      <c r="SA1" s="150" t="s">
        <v>403</v>
      </c>
      <c r="SB1" s="150" t="s">
        <v>1777</v>
      </c>
      <c r="SC1" s="150" t="s">
        <v>404</v>
      </c>
      <c r="SD1" s="150" t="s">
        <v>1778</v>
      </c>
      <c r="SE1" s="150" t="s">
        <v>405</v>
      </c>
      <c r="SF1" s="150" t="s">
        <v>1779</v>
      </c>
      <c r="SG1" s="150" t="s">
        <v>406</v>
      </c>
      <c r="SH1" s="150" t="s">
        <v>1780</v>
      </c>
      <c r="SI1" s="150" t="s">
        <v>407</v>
      </c>
      <c r="SJ1" s="150" t="s">
        <v>1781</v>
      </c>
      <c r="SK1" s="150" t="s">
        <v>408</v>
      </c>
      <c r="SL1" s="150" t="s">
        <v>1782</v>
      </c>
      <c r="SM1" s="150" t="s">
        <v>409</v>
      </c>
      <c r="SN1" s="150" t="s">
        <v>1783</v>
      </c>
      <c r="SO1" s="150" t="s">
        <v>410</v>
      </c>
      <c r="SP1" s="150" t="s">
        <v>1784</v>
      </c>
      <c r="SQ1" s="150" t="s">
        <v>411</v>
      </c>
      <c r="SR1" s="150" t="s">
        <v>1785</v>
      </c>
      <c r="SS1" s="150" t="s">
        <v>412</v>
      </c>
      <c r="ST1" s="150" t="s">
        <v>1786</v>
      </c>
      <c r="SU1" s="150" t="s">
        <v>413</v>
      </c>
      <c r="SV1" s="150" t="s">
        <v>1787</v>
      </c>
      <c r="SW1" s="150" t="s">
        <v>414</v>
      </c>
      <c r="SX1" s="150" t="s">
        <v>1788</v>
      </c>
      <c r="SY1" s="150" t="s">
        <v>415</v>
      </c>
      <c r="SZ1" s="150" t="s">
        <v>1789</v>
      </c>
      <c r="TA1" s="150" t="s">
        <v>416</v>
      </c>
      <c r="TB1" s="150" t="s">
        <v>1790</v>
      </c>
      <c r="TC1" s="150" t="s">
        <v>417</v>
      </c>
      <c r="TD1" s="150" t="s">
        <v>1791</v>
      </c>
      <c r="TE1" s="150" t="s">
        <v>418</v>
      </c>
      <c r="TF1" s="150" t="s">
        <v>1792</v>
      </c>
      <c r="TG1" s="150" t="s">
        <v>419</v>
      </c>
      <c r="TH1" s="150" t="s">
        <v>1793</v>
      </c>
      <c r="TI1" s="150" t="s">
        <v>420</v>
      </c>
      <c r="TJ1" s="150" t="s">
        <v>1794</v>
      </c>
      <c r="TK1" s="150" t="s">
        <v>421</v>
      </c>
      <c r="TL1" s="150" t="s">
        <v>1795</v>
      </c>
      <c r="TM1" s="150" t="s">
        <v>422</v>
      </c>
      <c r="TN1" s="150" t="s">
        <v>1796</v>
      </c>
      <c r="TO1" s="150" t="s">
        <v>423</v>
      </c>
      <c r="TP1" s="150" t="s">
        <v>424</v>
      </c>
      <c r="TQ1" s="150" t="s">
        <v>1797</v>
      </c>
      <c r="TR1" s="150" t="s">
        <v>425</v>
      </c>
      <c r="TS1" s="150" t="s">
        <v>426</v>
      </c>
      <c r="TT1" s="150" t="s">
        <v>1798</v>
      </c>
      <c r="TU1" s="150" t="s">
        <v>427</v>
      </c>
      <c r="TV1" s="150" t="s">
        <v>428</v>
      </c>
      <c r="TW1" s="150" t="s">
        <v>1799</v>
      </c>
      <c r="TX1" s="150" t="s">
        <v>429</v>
      </c>
      <c r="TY1" s="150" t="s">
        <v>430</v>
      </c>
      <c r="TZ1" s="150" t="s">
        <v>1800</v>
      </c>
      <c r="UA1" s="150" t="s">
        <v>431</v>
      </c>
      <c r="UB1" s="150" t="s">
        <v>1801</v>
      </c>
      <c r="UC1" s="150" t="s">
        <v>432</v>
      </c>
      <c r="UD1" s="150" t="s">
        <v>1802</v>
      </c>
      <c r="UE1" s="150" t="s">
        <v>433</v>
      </c>
      <c r="UF1" s="150" t="s">
        <v>434</v>
      </c>
      <c r="UG1" s="150" t="s">
        <v>435</v>
      </c>
      <c r="UH1" s="150" t="s">
        <v>436</v>
      </c>
      <c r="UI1" s="150" t="s">
        <v>437</v>
      </c>
      <c r="UJ1" s="150" t="s">
        <v>438</v>
      </c>
      <c r="UK1" s="150" t="s">
        <v>439</v>
      </c>
      <c r="UL1" s="150" t="s">
        <v>440</v>
      </c>
      <c r="UM1" s="150" t="s">
        <v>441</v>
      </c>
      <c r="UN1" s="150" t="s">
        <v>1803</v>
      </c>
      <c r="UO1" s="150" t="s">
        <v>442</v>
      </c>
      <c r="UP1" s="150" t="s">
        <v>1804</v>
      </c>
      <c r="UQ1" s="150" t="s">
        <v>443</v>
      </c>
      <c r="UR1" s="150" t="s">
        <v>1805</v>
      </c>
      <c r="US1" s="150" t="s">
        <v>444</v>
      </c>
      <c r="UT1" s="150" t="s">
        <v>3798</v>
      </c>
      <c r="UU1" s="150" t="s">
        <v>445</v>
      </c>
      <c r="UV1" s="150" t="s">
        <v>448</v>
      </c>
      <c r="UW1" s="150" t="s">
        <v>449</v>
      </c>
      <c r="UX1" s="150" t="s">
        <v>450</v>
      </c>
      <c r="UY1" s="150" t="s">
        <v>451</v>
      </c>
      <c r="UZ1" s="150" t="s">
        <v>452</v>
      </c>
      <c r="VA1" s="150" t="s">
        <v>453</v>
      </c>
      <c r="VB1" s="150" t="s">
        <v>454</v>
      </c>
      <c r="VC1" s="150" t="s">
        <v>455</v>
      </c>
      <c r="VD1" s="150" t="s">
        <v>456</v>
      </c>
      <c r="VE1" s="150" t="s">
        <v>457</v>
      </c>
      <c r="VF1" s="150" t="s">
        <v>446</v>
      </c>
      <c r="VG1" s="150" t="s">
        <v>447</v>
      </c>
      <c r="VH1" s="150" t="s">
        <v>755</v>
      </c>
      <c r="VI1" s="150" t="s">
        <v>458</v>
      </c>
      <c r="VJ1" s="150" t="s">
        <v>459</v>
      </c>
      <c r="VK1" s="150" t="s">
        <v>460</v>
      </c>
      <c r="VL1" s="150" t="s">
        <v>461</v>
      </c>
      <c r="VM1" s="150" t="s">
        <v>462</v>
      </c>
      <c r="VN1" s="150" t="s">
        <v>463</v>
      </c>
      <c r="VO1" s="150" t="s">
        <v>464</v>
      </c>
      <c r="VP1" s="150" t="s">
        <v>465</v>
      </c>
      <c r="VQ1" s="150" t="s">
        <v>1806</v>
      </c>
      <c r="VR1" s="150" t="s">
        <v>466</v>
      </c>
      <c r="VS1" s="150" t="s">
        <v>467</v>
      </c>
      <c r="VT1" s="150" t="s">
        <v>468</v>
      </c>
      <c r="VU1" s="150" t="s">
        <v>469</v>
      </c>
      <c r="VV1" s="150" t="s">
        <v>470</v>
      </c>
      <c r="VW1" s="150" t="s">
        <v>471</v>
      </c>
      <c r="VX1" s="150" t="s">
        <v>472</v>
      </c>
      <c r="VY1" s="150" t="s">
        <v>473</v>
      </c>
      <c r="VZ1" s="150" t="s">
        <v>474</v>
      </c>
      <c r="WA1" s="150" t="s">
        <v>475</v>
      </c>
      <c r="WB1" s="150" t="s">
        <v>476</v>
      </c>
      <c r="WC1" s="150" t="s">
        <v>477</v>
      </c>
      <c r="WD1" s="150" t="s">
        <v>478</v>
      </c>
      <c r="WE1" s="150" t="s">
        <v>479</v>
      </c>
      <c r="WF1" s="150" t="s">
        <v>480</v>
      </c>
      <c r="WG1" s="150" t="s">
        <v>481</v>
      </c>
      <c r="WH1" s="150" t="s">
        <v>482</v>
      </c>
      <c r="WI1" s="150" t="s">
        <v>483</v>
      </c>
      <c r="WJ1" s="150" t="s">
        <v>484</v>
      </c>
      <c r="WK1" s="150" t="s">
        <v>485</v>
      </c>
      <c r="WL1" s="150" t="s">
        <v>486</v>
      </c>
      <c r="WM1" s="150" t="s">
        <v>489</v>
      </c>
      <c r="WN1" s="150" t="s">
        <v>490</v>
      </c>
      <c r="WO1" s="150" t="s">
        <v>491</v>
      </c>
      <c r="WP1" s="150" t="s">
        <v>492</v>
      </c>
      <c r="WQ1" s="150" t="s">
        <v>493</v>
      </c>
      <c r="WR1" s="150" t="s">
        <v>494</v>
      </c>
      <c r="WS1" s="150" t="s">
        <v>495</v>
      </c>
      <c r="WT1" s="150" t="s">
        <v>496</v>
      </c>
      <c r="WU1" s="150" t="s">
        <v>497</v>
      </c>
      <c r="WV1" s="150" t="s">
        <v>498</v>
      </c>
      <c r="WW1" s="150" t="s">
        <v>487</v>
      </c>
      <c r="WX1" s="150" t="s">
        <v>488</v>
      </c>
      <c r="WY1" s="150" t="s">
        <v>756</v>
      </c>
      <c r="WZ1" s="150" t="s">
        <v>499</v>
      </c>
      <c r="XA1" s="150" t="s">
        <v>500</v>
      </c>
      <c r="XB1" s="150" t="s">
        <v>501</v>
      </c>
      <c r="XC1" s="150" t="s">
        <v>502</v>
      </c>
      <c r="XD1" s="150" t="s">
        <v>503</v>
      </c>
      <c r="XE1" s="150" t="s">
        <v>504</v>
      </c>
      <c r="XF1" s="150" t="s">
        <v>505</v>
      </c>
      <c r="XG1" s="150" t="s">
        <v>506</v>
      </c>
      <c r="XH1" s="150" t="s">
        <v>507</v>
      </c>
      <c r="XI1" s="150" t="s">
        <v>508</v>
      </c>
      <c r="XJ1" s="150" t="s">
        <v>509</v>
      </c>
      <c r="XK1" s="150" t="s">
        <v>510</v>
      </c>
      <c r="XL1" s="150" t="s">
        <v>1807</v>
      </c>
      <c r="XM1" s="150" t="s">
        <v>511</v>
      </c>
      <c r="XN1" s="150" t="s">
        <v>512</v>
      </c>
      <c r="XO1" s="150" t="s">
        <v>513</v>
      </c>
      <c r="XP1" s="150" t="s">
        <v>514</v>
      </c>
      <c r="XQ1" s="150" t="s">
        <v>515</v>
      </c>
      <c r="XR1" s="150" t="s">
        <v>516</v>
      </c>
      <c r="XS1" s="150" t="s">
        <v>517</v>
      </c>
      <c r="XT1" s="150" t="s">
        <v>518</v>
      </c>
      <c r="XU1" s="150" t="s">
        <v>519</v>
      </c>
      <c r="XV1" s="150" t="s">
        <v>520</v>
      </c>
      <c r="XW1" s="150" t="s">
        <v>521</v>
      </c>
      <c r="XX1" s="150" t="s">
        <v>522</v>
      </c>
      <c r="XY1" s="150" t="s">
        <v>523</v>
      </c>
      <c r="XZ1" s="150" t="s">
        <v>524</v>
      </c>
      <c r="YA1" s="150" t="s">
        <v>525</v>
      </c>
      <c r="YB1" s="150" t="s">
        <v>526</v>
      </c>
      <c r="YC1" s="150" t="s">
        <v>529</v>
      </c>
      <c r="YD1" s="150" t="s">
        <v>530</v>
      </c>
      <c r="YE1" s="150" t="s">
        <v>531</v>
      </c>
      <c r="YF1" s="150" t="s">
        <v>532</v>
      </c>
      <c r="YG1" s="150" t="s">
        <v>533</v>
      </c>
      <c r="YH1" s="150" t="s">
        <v>534</v>
      </c>
      <c r="YI1" s="150" t="s">
        <v>535</v>
      </c>
      <c r="YJ1" s="150" t="s">
        <v>536</v>
      </c>
      <c r="YK1" s="150" t="s">
        <v>537</v>
      </c>
      <c r="YL1" s="150" t="s">
        <v>538</v>
      </c>
      <c r="YM1" s="150" t="s">
        <v>527</v>
      </c>
      <c r="YN1" s="150" t="s">
        <v>528</v>
      </c>
      <c r="YO1" s="150" t="s">
        <v>757</v>
      </c>
      <c r="YP1" s="150" t="s">
        <v>539</v>
      </c>
      <c r="YQ1" s="150" t="s">
        <v>540</v>
      </c>
      <c r="YR1" s="150" t="s">
        <v>541</v>
      </c>
      <c r="YS1" s="150" t="s">
        <v>542</v>
      </c>
      <c r="YT1" s="150" t="s">
        <v>543</v>
      </c>
      <c r="YU1" s="150" t="s">
        <v>544</v>
      </c>
      <c r="YV1" s="150" t="s">
        <v>545</v>
      </c>
      <c r="YW1" s="150" t="s">
        <v>699</v>
      </c>
      <c r="YX1" s="150" t="s">
        <v>546</v>
      </c>
      <c r="YY1" s="150" t="s">
        <v>547</v>
      </c>
      <c r="YZ1" s="150" t="s">
        <v>548</v>
      </c>
      <c r="ZA1" s="150" t="s">
        <v>549</v>
      </c>
      <c r="ZB1" s="150" t="s">
        <v>550</v>
      </c>
      <c r="ZC1" s="150" t="s">
        <v>551</v>
      </c>
      <c r="ZD1" s="150" t="s">
        <v>552</v>
      </c>
      <c r="ZE1" s="150" t="s">
        <v>553</v>
      </c>
      <c r="ZF1" s="150" t="s">
        <v>554</v>
      </c>
      <c r="ZG1" s="150" t="s">
        <v>555</v>
      </c>
      <c r="ZH1" s="150" t="s">
        <v>556</v>
      </c>
      <c r="ZI1" s="150" t="s">
        <v>557</v>
      </c>
      <c r="ZJ1" s="150" t="s">
        <v>558</v>
      </c>
      <c r="ZK1" s="150" t="s">
        <v>559</v>
      </c>
      <c r="ZL1" s="150" t="s">
        <v>560</v>
      </c>
      <c r="ZM1" s="150" t="s">
        <v>561</v>
      </c>
      <c r="ZN1" s="150" t="s">
        <v>564</v>
      </c>
      <c r="ZO1" s="150" t="s">
        <v>565</v>
      </c>
      <c r="ZP1" s="150" t="s">
        <v>566</v>
      </c>
      <c r="ZQ1" s="150" t="s">
        <v>567</v>
      </c>
      <c r="ZR1" s="150" t="s">
        <v>568</v>
      </c>
      <c r="ZS1" s="150" t="s">
        <v>569</v>
      </c>
      <c r="ZT1" s="150" t="s">
        <v>570</v>
      </c>
      <c r="ZU1" s="150" t="s">
        <v>571</v>
      </c>
      <c r="ZV1" s="150" t="s">
        <v>572</v>
      </c>
      <c r="ZW1" s="150" t="s">
        <v>573</v>
      </c>
      <c r="ZX1" s="150" t="s">
        <v>562</v>
      </c>
      <c r="ZY1" s="150" t="s">
        <v>563</v>
      </c>
      <c r="ZZ1" s="150" t="s">
        <v>758</v>
      </c>
      <c r="AAA1" s="150" t="s">
        <v>1808</v>
      </c>
      <c r="AAB1" s="150" t="s">
        <v>590</v>
      </c>
      <c r="AAC1" s="150" t="s">
        <v>1809</v>
      </c>
      <c r="AAD1" s="150" t="s">
        <v>591</v>
      </c>
      <c r="AAE1" s="150" t="s">
        <v>1810</v>
      </c>
      <c r="AAF1" s="150" t="s">
        <v>592</v>
      </c>
      <c r="AAG1" s="150" t="s">
        <v>1811</v>
      </c>
      <c r="AAH1" s="150" t="s">
        <v>593</v>
      </c>
      <c r="AAI1" s="150" t="s">
        <v>1812</v>
      </c>
      <c r="AAJ1" s="150" t="s">
        <v>594</v>
      </c>
      <c r="AAK1" s="150" t="s">
        <v>595</v>
      </c>
      <c r="AAL1" s="150" t="s">
        <v>596</v>
      </c>
      <c r="AAM1" s="150" t="s">
        <v>597</v>
      </c>
      <c r="AAN1" s="150" t="s">
        <v>1813</v>
      </c>
      <c r="AAO1" s="150" t="s">
        <v>598</v>
      </c>
      <c r="AAP1" s="150" t="s">
        <v>1814</v>
      </c>
      <c r="AAQ1" s="150" t="s">
        <v>599</v>
      </c>
      <c r="AAR1" s="150" t="s">
        <v>1815</v>
      </c>
      <c r="AAS1" s="150" t="s">
        <v>600</v>
      </c>
      <c r="AAT1" s="150" t="s">
        <v>3799</v>
      </c>
      <c r="AAU1" s="150" t="s">
        <v>601</v>
      </c>
      <c r="AAV1" s="150" t="s">
        <v>3443</v>
      </c>
      <c r="AAW1" s="150" t="s">
        <v>1816</v>
      </c>
      <c r="AAX1" s="150" t="s">
        <v>1817</v>
      </c>
      <c r="AAY1" s="150" t="s">
        <v>602</v>
      </c>
      <c r="AAZ1" s="150" t="s">
        <v>1818</v>
      </c>
      <c r="ABA1" s="150" t="s">
        <v>603</v>
      </c>
      <c r="ABB1" s="150" t="s">
        <v>1819</v>
      </c>
      <c r="ABC1" s="150" t="s">
        <v>604</v>
      </c>
      <c r="ABD1" s="150" t="s">
        <v>1820</v>
      </c>
      <c r="ABE1" s="150" t="s">
        <v>605</v>
      </c>
      <c r="ABF1" s="150" t="s">
        <v>1821</v>
      </c>
      <c r="ABG1" s="150" t="s">
        <v>606</v>
      </c>
      <c r="ABH1" s="150" t="s">
        <v>607</v>
      </c>
      <c r="ABI1" s="150" t="s">
        <v>608</v>
      </c>
      <c r="ABJ1" s="150" t="s">
        <v>609</v>
      </c>
      <c r="ABK1" s="150" t="s">
        <v>610</v>
      </c>
      <c r="ABL1" s="150" t="s">
        <v>611</v>
      </c>
      <c r="ABM1" s="150" t="s">
        <v>1822</v>
      </c>
      <c r="ABN1" s="150" t="s">
        <v>612</v>
      </c>
      <c r="ABO1" s="150" t="s">
        <v>613</v>
      </c>
      <c r="ABP1" s="151" t="s">
        <v>3800</v>
      </c>
      <c r="ABQ1" s="150" t="s">
        <v>1823</v>
      </c>
      <c r="ABR1" s="150" t="s">
        <v>759</v>
      </c>
      <c r="ABS1" s="150" t="s">
        <v>1824</v>
      </c>
      <c r="ABT1" s="150" t="s">
        <v>1825</v>
      </c>
      <c r="ABU1" s="150" t="s">
        <v>1826</v>
      </c>
      <c r="ABV1" s="150" t="s">
        <v>1827</v>
      </c>
      <c r="ABW1" s="150" t="s">
        <v>1828</v>
      </c>
      <c r="ABX1" s="150" t="s">
        <v>1829</v>
      </c>
      <c r="ABY1" s="150" t="s">
        <v>1830</v>
      </c>
      <c r="ABZ1" s="150" t="s">
        <v>1831</v>
      </c>
      <c r="ACA1" s="150" t="s">
        <v>1832</v>
      </c>
      <c r="ACB1" s="150" t="s">
        <v>1833</v>
      </c>
      <c r="ACC1" s="150" t="s">
        <v>1834</v>
      </c>
      <c r="ACD1" s="150" t="s">
        <v>1835</v>
      </c>
      <c r="ACE1" s="150" t="s">
        <v>1836</v>
      </c>
      <c r="ACF1" s="150" t="s">
        <v>1837</v>
      </c>
      <c r="ACG1" s="150" t="s">
        <v>1838</v>
      </c>
      <c r="ACH1" s="150" t="s">
        <v>1839</v>
      </c>
      <c r="ACI1" s="150" t="s">
        <v>1840</v>
      </c>
      <c r="ACJ1" s="150" t="s">
        <v>615</v>
      </c>
      <c r="ACK1" s="150" t="s">
        <v>1841</v>
      </c>
      <c r="ACL1" s="150" t="s">
        <v>1842</v>
      </c>
      <c r="ACM1" s="150" t="s">
        <v>1843</v>
      </c>
      <c r="ACN1" s="150" t="s">
        <v>1844</v>
      </c>
      <c r="ACO1" s="150" t="s">
        <v>1845</v>
      </c>
      <c r="ACP1" s="150" t="s">
        <v>1846</v>
      </c>
      <c r="ACQ1" s="150" t="s">
        <v>616</v>
      </c>
      <c r="ACR1" s="150" t="s">
        <v>1847</v>
      </c>
      <c r="ACS1" s="150" t="s">
        <v>1848</v>
      </c>
      <c r="ACT1" s="150" t="s">
        <v>1849</v>
      </c>
      <c r="ACU1" s="150" t="s">
        <v>1850</v>
      </c>
      <c r="ACV1" s="150" t="s">
        <v>1851</v>
      </c>
      <c r="ACW1" s="150" t="s">
        <v>617</v>
      </c>
      <c r="ACX1" s="150" t="s">
        <v>1852</v>
      </c>
      <c r="ACY1" s="150" t="s">
        <v>618</v>
      </c>
      <c r="ACZ1" s="150" t="s">
        <v>1853</v>
      </c>
      <c r="ADA1" s="150" t="s">
        <v>619</v>
      </c>
      <c r="ADB1" s="150" t="s">
        <v>1854</v>
      </c>
      <c r="ADC1" s="150" t="s">
        <v>620</v>
      </c>
      <c r="ADD1" s="150" t="s">
        <v>1855</v>
      </c>
      <c r="ADE1" s="150" t="s">
        <v>621</v>
      </c>
      <c r="ADF1" s="150" t="s">
        <v>1856</v>
      </c>
      <c r="ADG1" s="150" t="s">
        <v>622</v>
      </c>
      <c r="ADH1" s="150" t="s">
        <v>1857</v>
      </c>
      <c r="ADI1" s="150" t="s">
        <v>623</v>
      </c>
      <c r="ADJ1" s="150" t="s">
        <v>1858</v>
      </c>
      <c r="ADK1" s="150" t="s">
        <v>624</v>
      </c>
      <c r="ADL1" s="150" t="s">
        <v>1859</v>
      </c>
      <c r="ADM1" s="150" t="s">
        <v>625</v>
      </c>
      <c r="ADN1" s="150" t="s">
        <v>1860</v>
      </c>
      <c r="ADO1" s="150" t="s">
        <v>626</v>
      </c>
      <c r="ADP1" s="150" t="s">
        <v>1861</v>
      </c>
      <c r="ADQ1" s="150" t="s">
        <v>627</v>
      </c>
      <c r="ADR1" s="150" t="s">
        <v>1862</v>
      </c>
      <c r="ADS1" s="150" t="s">
        <v>628</v>
      </c>
      <c r="ADT1" s="150" t="s">
        <v>1863</v>
      </c>
      <c r="ADU1" s="150" t="s">
        <v>629</v>
      </c>
      <c r="ADV1" s="150" t="s">
        <v>1864</v>
      </c>
      <c r="ADW1" s="150" t="s">
        <v>630</v>
      </c>
      <c r="ADX1" s="150" t="s">
        <v>1865</v>
      </c>
      <c r="ADY1" s="150" t="s">
        <v>631</v>
      </c>
      <c r="ADZ1" s="150" t="s">
        <v>1866</v>
      </c>
      <c r="AEA1" s="150" t="s">
        <v>632</v>
      </c>
      <c r="AEB1" s="150" t="s">
        <v>1867</v>
      </c>
      <c r="AEC1" s="150" t="s">
        <v>633</v>
      </c>
      <c r="AED1" s="150" t="s">
        <v>1868</v>
      </c>
      <c r="AEE1" s="150" t="s">
        <v>634</v>
      </c>
      <c r="AEF1" s="150" t="s">
        <v>1869</v>
      </c>
      <c r="AEG1" s="150" t="s">
        <v>635</v>
      </c>
      <c r="AEH1" s="150" t="s">
        <v>1870</v>
      </c>
      <c r="AEI1" s="150" t="s">
        <v>636</v>
      </c>
      <c r="AEJ1" s="150" t="s">
        <v>1871</v>
      </c>
      <c r="AEK1" s="150" t="s">
        <v>637</v>
      </c>
      <c r="AEL1" s="150" t="s">
        <v>1872</v>
      </c>
      <c r="AEM1" s="150" t="s">
        <v>638</v>
      </c>
      <c r="AEN1" s="150" t="s">
        <v>639</v>
      </c>
      <c r="AEO1" s="150" t="s">
        <v>640</v>
      </c>
      <c r="AEP1" s="150" t="s">
        <v>1873</v>
      </c>
      <c r="AEQ1" s="150" t="s">
        <v>641</v>
      </c>
      <c r="AER1" s="150" t="s">
        <v>1874</v>
      </c>
      <c r="AES1" s="150" t="s">
        <v>642</v>
      </c>
      <c r="AET1" s="150" t="s">
        <v>1875</v>
      </c>
      <c r="AEU1" s="150" t="s">
        <v>643</v>
      </c>
      <c r="AEV1" s="150" t="s">
        <v>1876</v>
      </c>
      <c r="AEW1" s="150" t="s">
        <v>644</v>
      </c>
      <c r="AEX1" s="150" t="s">
        <v>1877</v>
      </c>
      <c r="AEY1" s="150" t="s">
        <v>645</v>
      </c>
      <c r="AEZ1" s="150" t="s">
        <v>1878</v>
      </c>
      <c r="AFA1" s="150" t="s">
        <v>646</v>
      </c>
      <c r="AFB1" s="150" t="s">
        <v>1879</v>
      </c>
      <c r="AFC1" s="150" t="s">
        <v>647</v>
      </c>
      <c r="AFD1" s="150" t="s">
        <v>648</v>
      </c>
      <c r="AFE1" s="150" t="s">
        <v>1880</v>
      </c>
      <c r="AFF1" s="150" t="s">
        <v>649</v>
      </c>
      <c r="AFG1" s="150" t="s">
        <v>1881</v>
      </c>
      <c r="AFH1" s="150" t="s">
        <v>650</v>
      </c>
      <c r="AFI1" s="150" t="s">
        <v>1882</v>
      </c>
      <c r="AFJ1" s="150" t="s">
        <v>651</v>
      </c>
      <c r="AFK1" s="150" t="s">
        <v>1883</v>
      </c>
      <c r="AFL1" s="150" t="s">
        <v>652</v>
      </c>
      <c r="AFM1" s="150" t="s">
        <v>1884</v>
      </c>
      <c r="AFN1" s="150" t="s">
        <v>653</v>
      </c>
      <c r="AFO1" s="150" t="s">
        <v>1885</v>
      </c>
      <c r="AFP1" s="150" t="s">
        <v>654</v>
      </c>
      <c r="AFQ1" s="150" t="s">
        <v>655</v>
      </c>
      <c r="AFR1" s="150" t="s">
        <v>656</v>
      </c>
      <c r="AFS1" s="150" t="s">
        <v>760</v>
      </c>
      <c r="AFT1" s="150" t="s">
        <v>657</v>
      </c>
      <c r="AFU1" s="150" t="s">
        <v>1886</v>
      </c>
      <c r="AFV1" s="150" t="s">
        <v>1887</v>
      </c>
      <c r="AFW1" s="150" t="s">
        <v>658</v>
      </c>
      <c r="AFX1" s="150" t="s">
        <v>1888</v>
      </c>
      <c r="AFY1" s="150" t="s">
        <v>659</v>
      </c>
      <c r="AFZ1" s="150" t="s">
        <v>1889</v>
      </c>
      <c r="AGA1" s="150" t="s">
        <v>660</v>
      </c>
      <c r="AGB1" s="150" t="s">
        <v>1890</v>
      </c>
      <c r="AGC1" s="150" t="s">
        <v>661</v>
      </c>
      <c r="AGD1" s="150" t="s">
        <v>662</v>
      </c>
      <c r="AGE1" s="150" t="s">
        <v>663</v>
      </c>
      <c r="AGF1" s="150" t="s">
        <v>1891</v>
      </c>
      <c r="AGG1" s="150" t="s">
        <v>664</v>
      </c>
      <c r="AGH1" s="150" t="s">
        <v>761</v>
      </c>
      <c r="AGI1" s="150" t="s">
        <v>574</v>
      </c>
      <c r="AGJ1" s="150" t="s">
        <v>575</v>
      </c>
      <c r="AGK1" s="150" t="s">
        <v>1892</v>
      </c>
      <c r="AGL1" s="150" t="s">
        <v>576</v>
      </c>
      <c r="AGM1" s="150" t="s">
        <v>1893</v>
      </c>
      <c r="AGN1" s="150" t="s">
        <v>577</v>
      </c>
      <c r="AGO1" s="150" t="s">
        <v>578</v>
      </c>
      <c r="AGP1" s="150" t="s">
        <v>1894</v>
      </c>
      <c r="AGQ1" s="150" t="s">
        <v>579</v>
      </c>
      <c r="AGR1" s="150" t="s">
        <v>1895</v>
      </c>
      <c r="AGS1" s="150" t="s">
        <v>580</v>
      </c>
      <c r="AGT1" s="150" t="s">
        <v>1896</v>
      </c>
      <c r="AGU1" s="150" t="s">
        <v>581</v>
      </c>
      <c r="AGV1" s="150" t="s">
        <v>1897</v>
      </c>
      <c r="AGW1" s="150" t="s">
        <v>582</v>
      </c>
      <c r="AGX1" s="150" t="s">
        <v>1898</v>
      </c>
      <c r="AGY1" s="150" t="s">
        <v>583</v>
      </c>
      <c r="AGZ1" s="150" t="s">
        <v>584</v>
      </c>
      <c r="AHA1" s="150" t="s">
        <v>585</v>
      </c>
      <c r="AHB1" s="150" t="s">
        <v>586</v>
      </c>
      <c r="AHC1" s="150" t="s">
        <v>587</v>
      </c>
      <c r="AHD1" s="150" t="s">
        <v>588</v>
      </c>
      <c r="AHE1" s="150" t="s">
        <v>762</v>
      </c>
      <c r="AHF1" s="150" t="s">
        <v>665</v>
      </c>
      <c r="AHG1" s="150" t="s">
        <v>666</v>
      </c>
      <c r="AHH1" s="150" t="s">
        <v>1899</v>
      </c>
      <c r="AHI1" s="150" t="s">
        <v>667</v>
      </c>
      <c r="AHJ1" s="150" t="s">
        <v>1900</v>
      </c>
      <c r="AHK1" s="150" t="s">
        <v>668</v>
      </c>
      <c r="AHL1" s="150" t="s">
        <v>763</v>
      </c>
      <c r="AHM1" s="150" t="s">
        <v>669</v>
      </c>
      <c r="AHN1" s="150" t="s">
        <v>1901</v>
      </c>
      <c r="AHO1" s="150" t="s">
        <v>670</v>
      </c>
      <c r="AHP1" s="150" t="s">
        <v>1902</v>
      </c>
      <c r="AHQ1" s="150" t="s">
        <v>764</v>
      </c>
      <c r="AHR1" s="150" t="s">
        <v>3442</v>
      </c>
      <c r="AHS1" s="150" t="s">
        <v>1903</v>
      </c>
      <c r="AHT1" s="150" t="s">
        <v>671</v>
      </c>
      <c r="AHU1" s="150" t="s">
        <v>1904</v>
      </c>
      <c r="AHV1" s="150" t="s">
        <v>1905</v>
      </c>
      <c r="AHW1" s="150" t="s">
        <v>672</v>
      </c>
      <c r="AHX1" s="150" t="s">
        <v>1906</v>
      </c>
      <c r="AHY1" s="150" t="s">
        <v>673</v>
      </c>
      <c r="AHZ1" s="150" t="s">
        <v>1907</v>
      </c>
      <c r="AIA1" s="150" t="s">
        <v>674</v>
      </c>
      <c r="AIB1" s="150" t="s">
        <v>1908</v>
      </c>
      <c r="AIC1" s="150" t="s">
        <v>675</v>
      </c>
      <c r="AID1" s="150" t="s">
        <v>1909</v>
      </c>
      <c r="AIE1" s="150" t="s">
        <v>676</v>
      </c>
      <c r="AIF1" s="150" t="s">
        <v>1910</v>
      </c>
      <c r="AIG1" s="150" t="s">
        <v>677</v>
      </c>
      <c r="AIH1" s="150" t="s">
        <v>1911</v>
      </c>
      <c r="AII1" s="150" t="s">
        <v>678</v>
      </c>
      <c r="AIJ1" s="150" t="s">
        <v>1912</v>
      </c>
      <c r="AIK1" s="150" t="s">
        <v>679</v>
      </c>
      <c r="AIL1" s="150" t="s">
        <v>1913</v>
      </c>
      <c r="AIM1" s="150" t="s">
        <v>680</v>
      </c>
      <c r="AIN1" s="150" t="s">
        <v>1914</v>
      </c>
      <c r="AIO1" s="150" t="s">
        <v>681</v>
      </c>
      <c r="AIP1" s="150" t="s">
        <v>1915</v>
      </c>
      <c r="AIQ1" s="150" t="s">
        <v>682</v>
      </c>
      <c r="AIR1" s="150" t="s">
        <v>1916</v>
      </c>
      <c r="AIS1" s="150" t="s">
        <v>683</v>
      </c>
      <c r="AIT1" s="150" t="s">
        <v>1917</v>
      </c>
      <c r="AIU1" s="150" t="s">
        <v>684</v>
      </c>
      <c r="AIV1" s="150" t="s">
        <v>685</v>
      </c>
      <c r="AIW1" s="150" t="s">
        <v>686</v>
      </c>
      <c r="AIX1" s="150" t="s">
        <v>687</v>
      </c>
      <c r="AIY1" s="150" t="s">
        <v>1918</v>
      </c>
      <c r="AIZ1" s="150" t="s">
        <v>688</v>
      </c>
      <c r="AJA1" s="150" t="s">
        <v>765</v>
      </c>
      <c r="AJB1" s="150" t="s">
        <v>766</v>
      </c>
      <c r="AJC1" s="150" t="s">
        <v>1919</v>
      </c>
      <c r="AJD1" s="150" t="s">
        <v>1920</v>
      </c>
      <c r="AJE1" s="150" t="s">
        <v>1921</v>
      </c>
      <c r="AJF1" s="150" t="s">
        <v>1922</v>
      </c>
      <c r="AJG1" s="150" t="s">
        <v>1923</v>
      </c>
      <c r="AJH1" s="150" t="s">
        <v>1924</v>
      </c>
      <c r="AJI1" s="150" t="s">
        <v>1925</v>
      </c>
      <c r="AJJ1" s="150" t="s">
        <v>1926</v>
      </c>
      <c r="AJK1" s="150" t="s">
        <v>1927</v>
      </c>
      <c r="AJL1" s="150" t="s">
        <v>767</v>
      </c>
      <c r="AJM1" s="150" t="s">
        <v>3801</v>
      </c>
      <c r="AJN1" s="150" t="s">
        <v>3802</v>
      </c>
      <c r="AJO1" s="150" t="s">
        <v>3803</v>
      </c>
      <c r="AJP1" s="150" t="s">
        <v>769</v>
      </c>
      <c r="AJQ1" s="150" t="s">
        <v>770</v>
      </c>
      <c r="AJR1" s="151" t="s">
        <v>3804</v>
      </c>
      <c r="AJS1" s="150" t="s">
        <v>1930</v>
      </c>
      <c r="AJT1" s="150" t="s">
        <v>690</v>
      </c>
      <c r="AJU1" s="150" t="s">
        <v>691</v>
      </c>
      <c r="AJV1" s="150" t="s">
        <v>1931</v>
      </c>
      <c r="AJW1" s="151" t="s">
        <v>3805</v>
      </c>
      <c r="AJX1" s="151" t="s">
        <v>3806</v>
      </c>
      <c r="AJY1" s="150" t="s">
        <v>1932</v>
      </c>
      <c r="AJZ1" s="150" t="s">
        <v>694</v>
      </c>
      <c r="AKA1" s="151" t="s">
        <v>3807</v>
      </c>
      <c r="AKB1" s="151" t="s">
        <v>3808</v>
      </c>
      <c r="AKC1" s="151" t="s">
        <v>3809</v>
      </c>
      <c r="AKD1" s="151" t="s">
        <v>3810</v>
      </c>
      <c r="AKE1" s="152" t="s">
        <v>3811</v>
      </c>
      <c r="AKF1" s="150" t="s">
        <v>700</v>
      </c>
      <c r="AKG1" s="150" t="s">
        <v>701</v>
      </c>
      <c r="AKH1" s="150" t="s">
        <v>702</v>
      </c>
      <c r="AKI1" s="150" t="s">
        <v>703</v>
      </c>
      <c r="AKJ1" s="150" t="s">
        <v>704</v>
      </c>
      <c r="AKK1" s="150" t="s">
        <v>705</v>
      </c>
      <c r="AKL1" s="153" t="s">
        <v>3812</v>
      </c>
      <c r="AKM1" s="150" t="s">
        <v>772</v>
      </c>
      <c r="AKN1" s="150" t="s">
        <v>589</v>
      </c>
      <c r="AKO1" s="150" t="s">
        <v>773</v>
      </c>
      <c r="AKP1" s="150" t="s">
        <v>3444</v>
      </c>
      <c r="AKQ1" s="150" t="s">
        <v>3445</v>
      </c>
      <c r="AKR1" s="150" t="s">
        <v>3446</v>
      </c>
      <c r="AKS1" s="150" t="s">
        <v>3447</v>
      </c>
      <c r="AKT1" s="150" t="s">
        <v>3448</v>
      </c>
      <c r="AKU1" s="150" t="s">
        <v>3449</v>
      </c>
      <c r="AKV1" s="150" t="s">
        <v>3450</v>
      </c>
      <c r="AKW1" s="150" t="s">
        <v>3451</v>
      </c>
      <c r="AKX1" s="150" t="s">
        <v>3452</v>
      </c>
      <c r="AKY1" s="150" t="s">
        <v>3453</v>
      </c>
      <c r="AKZ1" s="150" t="s">
        <v>3454</v>
      </c>
      <c r="ALA1" s="150" t="s">
        <v>3455</v>
      </c>
      <c r="ALB1" s="150" t="s">
        <v>3456</v>
      </c>
      <c r="ALC1" s="150" t="s">
        <v>3457</v>
      </c>
      <c r="ALD1" s="150" t="s">
        <v>3458</v>
      </c>
      <c r="ALE1" s="150" t="s">
        <v>3459</v>
      </c>
      <c r="ALF1" s="150" t="s">
        <v>3460</v>
      </c>
      <c r="ALG1" s="150" t="s">
        <v>3461</v>
      </c>
      <c r="ALH1" s="150" t="s">
        <v>3462</v>
      </c>
      <c r="ALI1" s="150" t="s">
        <v>3463</v>
      </c>
      <c r="ALJ1" s="150" t="s">
        <v>3464</v>
      </c>
      <c r="ALK1" s="150" t="s">
        <v>3465</v>
      </c>
      <c r="ALL1" s="150" t="s">
        <v>3466</v>
      </c>
      <c r="ALM1" s="150" t="s">
        <v>3467</v>
      </c>
      <c r="ALN1" s="150" t="s">
        <v>3468</v>
      </c>
      <c r="ALO1" s="150" t="s">
        <v>3469</v>
      </c>
      <c r="ALP1" s="150" t="s">
        <v>3470</v>
      </c>
      <c r="ALQ1" s="150" t="s">
        <v>3471</v>
      </c>
      <c r="ALR1" s="150" t="s">
        <v>3472</v>
      </c>
      <c r="ALS1" s="150" t="s">
        <v>3473</v>
      </c>
      <c r="ALT1" s="151" t="s">
        <v>3540</v>
      </c>
      <c r="ALU1" s="151" t="s">
        <v>3541</v>
      </c>
      <c r="ALV1" s="151" t="s">
        <v>3542</v>
      </c>
      <c r="ALW1" s="151" t="s">
        <v>3543</v>
      </c>
      <c r="ALX1" s="151" t="s">
        <v>3544</v>
      </c>
      <c r="ALY1" s="151" t="s">
        <v>3545</v>
      </c>
      <c r="ALZ1" s="151" t="s">
        <v>3813</v>
      </c>
      <c r="AMA1" s="151" t="s">
        <v>3546</v>
      </c>
      <c r="AMB1" s="151" t="s">
        <v>3547</v>
      </c>
      <c r="AMC1" s="151" t="s">
        <v>3548</v>
      </c>
      <c r="AMD1" s="151" t="s">
        <v>3549</v>
      </c>
      <c r="AME1" s="151" t="s">
        <v>3550</v>
      </c>
      <c r="AMF1" s="151" t="s">
        <v>3814</v>
      </c>
      <c r="AMG1" s="151" t="s">
        <v>3551</v>
      </c>
      <c r="AMH1" s="151" t="s">
        <v>3815</v>
      </c>
      <c r="AMI1" s="151" t="s">
        <v>3552</v>
      </c>
      <c r="AMJ1" s="151" t="s">
        <v>3816</v>
      </c>
      <c r="AMK1" s="151" t="s">
        <v>3553</v>
      </c>
      <c r="AML1" s="151" t="s">
        <v>3817</v>
      </c>
      <c r="AMM1" s="151" t="s">
        <v>3554</v>
      </c>
      <c r="AMN1" s="151" t="s">
        <v>3555</v>
      </c>
      <c r="AMO1" s="151" t="s">
        <v>3556</v>
      </c>
      <c r="AMP1" s="151" t="s">
        <v>3818</v>
      </c>
      <c r="AMQ1" s="151" t="s">
        <v>3557</v>
      </c>
      <c r="AMR1" s="151" t="s">
        <v>3819</v>
      </c>
      <c r="AMS1" s="151" t="s">
        <v>3558</v>
      </c>
      <c r="AMT1" s="151" t="s">
        <v>3559</v>
      </c>
      <c r="AMU1" s="151" t="s">
        <v>3560</v>
      </c>
      <c r="AMV1" s="151" t="s">
        <v>3820</v>
      </c>
      <c r="AMW1" s="151" t="s">
        <v>3561</v>
      </c>
      <c r="AMX1" s="151" t="s">
        <v>3821</v>
      </c>
      <c r="AMY1" s="151" t="s">
        <v>3562</v>
      </c>
      <c r="AMZ1" s="151" t="s">
        <v>3563</v>
      </c>
      <c r="ANA1" s="151" t="s">
        <v>3564</v>
      </c>
      <c r="ANB1" s="151" t="s">
        <v>3822</v>
      </c>
      <c r="ANC1" s="151" t="s">
        <v>3823</v>
      </c>
      <c r="AND1" s="151" t="s">
        <v>3824</v>
      </c>
      <c r="ANE1" s="151" t="s">
        <v>3565</v>
      </c>
      <c r="ANF1" s="151" t="s">
        <v>3825</v>
      </c>
      <c r="ANG1" s="151" t="s">
        <v>3826</v>
      </c>
      <c r="ANH1" s="151" t="s">
        <v>3827</v>
      </c>
      <c r="ANI1" s="151" t="s">
        <v>3828</v>
      </c>
      <c r="ANJ1" s="151" t="s">
        <v>3829</v>
      </c>
      <c r="ANK1" s="151" t="s">
        <v>3830</v>
      </c>
      <c r="ANL1" s="151" t="s">
        <v>3831</v>
      </c>
      <c r="ANM1" s="151" t="s">
        <v>3832</v>
      </c>
      <c r="ANN1" s="151" t="s">
        <v>3833</v>
      </c>
      <c r="ANO1" s="151" t="s">
        <v>3834</v>
      </c>
      <c r="ANP1" s="151" t="s">
        <v>3835</v>
      </c>
      <c r="ANQ1" s="151" t="s">
        <v>3836</v>
      </c>
      <c r="ANR1" s="151" t="s">
        <v>3837</v>
      </c>
      <c r="ANS1" s="151" t="s">
        <v>3838</v>
      </c>
      <c r="ANT1" s="151" t="s">
        <v>3839</v>
      </c>
      <c r="ANU1" s="151" t="s">
        <v>3840</v>
      </c>
      <c r="ANV1" s="151" t="s">
        <v>3841</v>
      </c>
      <c r="ANW1" s="151" t="s">
        <v>3842</v>
      </c>
      <c r="ANX1" s="151" t="s">
        <v>3843</v>
      </c>
      <c r="ANY1" s="151" t="s">
        <v>3844</v>
      </c>
      <c r="ANZ1" s="151" t="s">
        <v>3845</v>
      </c>
      <c r="AOA1" s="151" t="s">
        <v>3846</v>
      </c>
      <c r="AOB1" s="151" t="s">
        <v>3847</v>
      </c>
      <c r="AOC1" s="151" t="s">
        <v>3848</v>
      </c>
      <c r="AOD1" s="151" t="s">
        <v>3849</v>
      </c>
      <c r="AOE1" s="151" t="s">
        <v>3850</v>
      </c>
      <c r="AOF1" s="151" t="s">
        <v>3851</v>
      </c>
      <c r="AOG1" s="151" t="s">
        <v>3852</v>
      </c>
      <c r="AOH1" s="151" t="s">
        <v>3853</v>
      </c>
      <c r="AOI1" s="151" t="s">
        <v>3854</v>
      </c>
      <c r="AOJ1" s="151" t="s">
        <v>3855</v>
      </c>
      <c r="AOK1" s="151" t="s">
        <v>3856</v>
      </c>
      <c r="AOL1" s="151" t="s">
        <v>3857</v>
      </c>
      <c r="AOM1" s="151" t="s">
        <v>3858</v>
      </c>
      <c r="AON1" s="151" t="s">
        <v>3859</v>
      </c>
      <c r="AOO1" s="151" t="s">
        <v>3860</v>
      </c>
      <c r="AOP1" s="151" t="s">
        <v>3861</v>
      </c>
      <c r="AOQ1" s="151" t="s">
        <v>3862</v>
      </c>
      <c r="AOR1" s="151" t="s">
        <v>3863</v>
      </c>
      <c r="AOS1" s="151" t="s">
        <v>3864</v>
      </c>
      <c r="AOT1" s="151" t="s">
        <v>3865</v>
      </c>
      <c r="AOU1" s="151" t="s">
        <v>3866</v>
      </c>
      <c r="AOV1" s="151" t="s">
        <v>3867</v>
      </c>
      <c r="AOW1" s="151" t="s">
        <v>3868</v>
      </c>
      <c r="AOX1" s="151" t="s">
        <v>3869</v>
      </c>
      <c r="AOY1" s="151" t="s">
        <v>3870</v>
      </c>
      <c r="AOZ1" s="151" t="s">
        <v>3871</v>
      </c>
      <c r="APA1" s="151" t="s">
        <v>3872</v>
      </c>
      <c r="APB1" s="151" t="s">
        <v>3567</v>
      </c>
      <c r="APC1" s="151" t="s">
        <v>3873</v>
      </c>
      <c r="APD1" s="151" t="s">
        <v>3874</v>
      </c>
      <c r="APE1" s="151" t="s">
        <v>3875</v>
      </c>
      <c r="APF1" s="151" t="s">
        <v>3876</v>
      </c>
      <c r="APG1" s="151" t="s">
        <v>3877</v>
      </c>
      <c r="APH1" s="151" t="s">
        <v>3878</v>
      </c>
      <c r="API1" s="151" t="s">
        <v>3879</v>
      </c>
      <c r="APJ1" s="151" t="s">
        <v>3880</v>
      </c>
      <c r="APK1" s="151" t="s">
        <v>3881</v>
      </c>
      <c r="APL1" s="151" t="s">
        <v>3882</v>
      </c>
      <c r="APM1" s="151" t="s">
        <v>3883</v>
      </c>
      <c r="APN1" s="151" t="s">
        <v>3884</v>
      </c>
      <c r="APO1" s="151" t="s">
        <v>3885</v>
      </c>
      <c r="APP1" s="151" t="s">
        <v>3886</v>
      </c>
      <c r="APQ1" s="151" t="s">
        <v>3887</v>
      </c>
      <c r="APR1" s="151" t="s">
        <v>3888</v>
      </c>
      <c r="APS1" s="151" t="s">
        <v>3889</v>
      </c>
      <c r="APT1" s="151" t="s">
        <v>3890</v>
      </c>
      <c r="APU1" s="151" t="s">
        <v>3891</v>
      </c>
      <c r="APV1" s="151" t="s">
        <v>3892</v>
      </c>
      <c r="APW1" s="151" t="s">
        <v>3893</v>
      </c>
      <c r="APX1" s="151" t="s">
        <v>3894</v>
      </c>
      <c r="APY1" s="151" t="s">
        <v>3895</v>
      </c>
      <c r="APZ1" s="151" t="s">
        <v>3896</v>
      </c>
      <c r="AQA1" s="151" t="s">
        <v>3897</v>
      </c>
      <c r="AQB1" s="151" t="s">
        <v>3898</v>
      </c>
      <c r="AQC1" s="151" t="s">
        <v>3899</v>
      </c>
      <c r="AQD1" s="151" t="s">
        <v>3900</v>
      </c>
      <c r="AQE1" s="151" t="s">
        <v>3901</v>
      </c>
      <c r="AQF1" s="151" t="s">
        <v>3902</v>
      </c>
      <c r="AQG1" s="151" t="s">
        <v>3568</v>
      </c>
      <c r="AQH1" s="151" t="s">
        <v>3903</v>
      </c>
      <c r="AQI1" s="151" t="s">
        <v>3904</v>
      </c>
      <c r="AQJ1" s="151" t="s">
        <v>3905</v>
      </c>
      <c r="AQK1" s="151" t="s">
        <v>3906</v>
      </c>
      <c r="AQL1" s="151" t="s">
        <v>3907</v>
      </c>
      <c r="AQM1" s="151" t="s">
        <v>3908</v>
      </c>
      <c r="AQN1" s="151" t="s">
        <v>3909</v>
      </c>
      <c r="AQO1" s="151" t="s">
        <v>3910</v>
      </c>
      <c r="AQP1" s="151" t="s">
        <v>3911</v>
      </c>
      <c r="AQQ1" s="151" t="s">
        <v>3912</v>
      </c>
      <c r="AQR1" s="151" t="s">
        <v>3913</v>
      </c>
      <c r="AQS1" s="151" t="s">
        <v>3914</v>
      </c>
      <c r="AQT1" s="151" t="s">
        <v>3915</v>
      </c>
      <c r="AQU1" s="151" t="s">
        <v>3916</v>
      </c>
      <c r="AQV1" s="151" t="s">
        <v>3917</v>
      </c>
      <c r="AQW1" s="151" t="s">
        <v>3918</v>
      </c>
      <c r="AQX1" s="151" t="s">
        <v>3919</v>
      </c>
      <c r="AQY1" s="151" t="s">
        <v>3920</v>
      </c>
      <c r="AQZ1" s="151" t="s">
        <v>3921</v>
      </c>
      <c r="ARA1" s="151" t="s">
        <v>3922</v>
      </c>
      <c r="ARB1" s="151" t="s">
        <v>3923</v>
      </c>
      <c r="ARC1" s="151" t="s">
        <v>3924</v>
      </c>
      <c r="ARD1" s="151" t="s">
        <v>3925</v>
      </c>
      <c r="ARE1" s="151" t="s">
        <v>3926</v>
      </c>
      <c r="ARF1" s="151" t="s">
        <v>3927</v>
      </c>
      <c r="ARG1" s="151" t="s">
        <v>3928</v>
      </c>
      <c r="ARH1" s="151" t="s">
        <v>3929</v>
      </c>
      <c r="ARI1" s="151" t="s">
        <v>3930</v>
      </c>
      <c r="ARJ1" s="151" t="s">
        <v>3931</v>
      </c>
      <c r="ARK1" s="151" t="s">
        <v>3932</v>
      </c>
      <c r="ARL1" s="151" t="s">
        <v>3933</v>
      </c>
      <c r="ARM1" s="151" t="s">
        <v>3934</v>
      </c>
      <c r="ARN1" s="151" t="s">
        <v>3935</v>
      </c>
      <c r="ARO1" s="151" t="s">
        <v>3936</v>
      </c>
      <c r="ARP1" s="151" t="s">
        <v>3937</v>
      </c>
      <c r="ARQ1" s="151" t="s">
        <v>3938</v>
      </c>
      <c r="ARR1" s="151" t="s">
        <v>3939</v>
      </c>
      <c r="ARS1" s="151" t="s">
        <v>3940</v>
      </c>
      <c r="ART1" s="151" t="s">
        <v>3941</v>
      </c>
      <c r="ARU1" s="151" t="s">
        <v>3942</v>
      </c>
      <c r="ARV1" s="151" t="s">
        <v>3943</v>
      </c>
      <c r="ARW1" s="151" t="s">
        <v>3944</v>
      </c>
      <c r="ARX1" s="151" t="s">
        <v>3945</v>
      </c>
      <c r="ARY1" s="151" t="s">
        <v>3946</v>
      </c>
      <c r="ARZ1" s="151" t="s">
        <v>3947</v>
      </c>
      <c r="ASA1" s="151" t="s">
        <v>3948</v>
      </c>
      <c r="ASB1" s="151" t="s">
        <v>3949</v>
      </c>
      <c r="ASC1" s="151" t="s">
        <v>3950</v>
      </c>
      <c r="ASD1" s="151" t="s">
        <v>3951</v>
      </c>
      <c r="ASE1" s="151" t="s">
        <v>3952</v>
      </c>
      <c r="ASF1" s="151" t="s">
        <v>3953</v>
      </c>
      <c r="ASG1" s="151" t="s">
        <v>3954</v>
      </c>
      <c r="ASH1" s="151" t="s">
        <v>3955</v>
      </c>
      <c r="ASI1" s="151" t="s">
        <v>3956</v>
      </c>
      <c r="ASJ1" s="151" t="s">
        <v>3957</v>
      </c>
      <c r="ASK1" s="151" t="s">
        <v>3958</v>
      </c>
      <c r="ASL1" s="151" t="s">
        <v>3959</v>
      </c>
      <c r="ASM1" s="154" t="s">
        <v>3960</v>
      </c>
      <c r="ASN1" s="154" t="s">
        <v>3961</v>
      </c>
      <c r="ASO1" s="154" t="s">
        <v>3962</v>
      </c>
      <c r="ASP1" s="154" t="s">
        <v>3963</v>
      </c>
      <c r="ASQ1" s="154" t="s">
        <v>3964</v>
      </c>
      <c r="ASR1" s="154" t="s">
        <v>3965</v>
      </c>
      <c r="ASS1" s="154" t="s">
        <v>3966</v>
      </c>
      <c r="AST1" s="154" t="s">
        <v>3967</v>
      </c>
      <c r="ASU1" s="154" t="s">
        <v>3968</v>
      </c>
      <c r="ASV1" s="154" t="s">
        <v>3969</v>
      </c>
      <c r="ASW1" s="154" t="s">
        <v>3970</v>
      </c>
      <c r="ASX1" s="154" t="s">
        <v>3971</v>
      </c>
      <c r="ASY1" s="154" t="s">
        <v>3972</v>
      </c>
      <c r="ASZ1" s="154" t="s">
        <v>3973</v>
      </c>
      <c r="ATA1" s="154" t="s">
        <v>3974</v>
      </c>
      <c r="ATB1" s="154" t="s">
        <v>3975</v>
      </c>
      <c r="ATC1" s="154" t="s">
        <v>3976</v>
      </c>
      <c r="ATD1" s="154" t="s">
        <v>3977</v>
      </c>
      <c r="ATE1" s="154" t="s">
        <v>3978</v>
      </c>
      <c r="ATF1" s="154" t="s">
        <v>3979</v>
      </c>
      <c r="ATG1" s="172" t="s">
        <v>3796</v>
      </c>
      <c r="ATH1" s="153" t="s">
        <v>614</v>
      </c>
      <c r="ATI1" s="153" t="s">
        <v>695</v>
      </c>
      <c r="ATJ1" s="153" t="s">
        <v>698</v>
      </c>
      <c r="ATK1" s="153" t="s">
        <v>697</v>
      </c>
      <c r="ATL1" s="153" t="s">
        <v>696</v>
      </c>
      <c r="ATM1" s="153" t="s">
        <v>693</v>
      </c>
      <c r="ATN1" s="153" t="s">
        <v>692</v>
      </c>
      <c r="ATO1" s="153" t="s">
        <v>689</v>
      </c>
      <c r="ATP1" s="153" t="s">
        <v>180</v>
      </c>
      <c r="ATQ1" s="29"/>
      <c r="ATR1" s="148"/>
      <c r="ATS1" s="29" t="s">
        <v>774</v>
      </c>
      <c r="ATT1" s="29" t="s">
        <v>775</v>
      </c>
      <c r="ATU1" s="29" t="s">
        <v>776</v>
      </c>
      <c r="ATV1" s="29" t="s">
        <v>777</v>
      </c>
      <c r="ATW1" s="29" t="s">
        <v>778</v>
      </c>
      <c r="ATX1" s="29" t="s">
        <v>779</v>
      </c>
      <c r="ATY1" s="29" t="s">
        <v>1933</v>
      </c>
      <c r="ATZ1" s="29" t="s">
        <v>1934</v>
      </c>
      <c r="AUA1" s="29" t="s">
        <v>3569</v>
      </c>
      <c r="AUB1" s="29" t="s">
        <v>780</v>
      </c>
      <c r="AUC1" s="29" t="s">
        <v>781</v>
      </c>
      <c r="AUD1" s="29" t="s">
        <v>3570</v>
      </c>
      <c r="AUE1" s="29" t="s">
        <v>782</v>
      </c>
      <c r="AUF1" s="29" t="s">
        <v>783</v>
      </c>
      <c r="AUG1" s="29" t="s">
        <v>3571</v>
      </c>
      <c r="AUH1" s="29" t="s">
        <v>3572</v>
      </c>
      <c r="AUI1" s="29" t="s">
        <v>784</v>
      </c>
      <c r="AUJ1" s="29" t="s">
        <v>785</v>
      </c>
      <c r="AUK1" s="29" t="s">
        <v>786</v>
      </c>
      <c r="AUM1" s="29" t="s">
        <v>787</v>
      </c>
      <c r="AUN1" s="30" t="s">
        <v>788</v>
      </c>
      <c r="AUO1" s="29" t="s">
        <v>789</v>
      </c>
      <c r="AUP1" s="29" t="s">
        <v>790</v>
      </c>
      <c r="AUQ1" s="30" t="s">
        <v>791</v>
      </c>
      <c r="AUR1" s="29" t="s">
        <v>792</v>
      </c>
      <c r="AUS1" s="29" t="s">
        <v>793</v>
      </c>
      <c r="AUT1" s="30" t="s">
        <v>794</v>
      </c>
      <c r="AUU1" s="29" t="s">
        <v>795</v>
      </c>
      <c r="AUV1" s="29" t="s">
        <v>796</v>
      </c>
      <c r="AUW1" s="30" t="s">
        <v>797</v>
      </c>
      <c r="AUX1" s="29" t="s">
        <v>798</v>
      </c>
      <c r="AUY1" s="29" t="s">
        <v>799</v>
      </c>
      <c r="AUZ1" s="30" t="s">
        <v>800</v>
      </c>
      <c r="AVA1" s="29" t="s">
        <v>801</v>
      </c>
      <c r="AVB1" s="29" t="s">
        <v>802</v>
      </c>
      <c r="AVC1" s="30" t="s">
        <v>803</v>
      </c>
      <c r="AVD1" s="29" t="s">
        <v>804</v>
      </c>
      <c r="AVE1" s="30" t="s">
        <v>805</v>
      </c>
      <c r="AVF1" s="29" t="s">
        <v>806</v>
      </c>
      <c r="AVG1" s="29" t="s">
        <v>807</v>
      </c>
      <c r="AVH1" s="30" t="s">
        <v>808</v>
      </c>
      <c r="AVI1" s="29" t="s">
        <v>809</v>
      </c>
      <c r="AVJ1" s="30" t="s">
        <v>810</v>
      </c>
      <c r="AVK1" s="29" t="s">
        <v>811</v>
      </c>
      <c r="AVL1" s="29" t="s">
        <v>812</v>
      </c>
      <c r="AVM1" s="30" t="s">
        <v>813</v>
      </c>
      <c r="AVN1" s="29" t="s">
        <v>814</v>
      </c>
      <c r="AVO1" s="29" t="s">
        <v>815</v>
      </c>
      <c r="AVP1" s="30" t="s">
        <v>816</v>
      </c>
      <c r="AVQ1" s="29" t="s">
        <v>817</v>
      </c>
      <c r="AVR1" s="29" t="s">
        <v>818</v>
      </c>
      <c r="AVS1" s="30" t="s">
        <v>819</v>
      </c>
      <c r="AVT1" s="29" t="s">
        <v>820</v>
      </c>
      <c r="AVU1" s="29" t="s">
        <v>821</v>
      </c>
      <c r="AVV1" s="30" t="s">
        <v>822</v>
      </c>
      <c r="AVW1" s="29" t="s">
        <v>823</v>
      </c>
      <c r="AVX1" s="29" t="s">
        <v>824</v>
      </c>
      <c r="AVY1" s="30" t="s">
        <v>825</v>
      </c>
      <c r="AVZ1" s="29" t="s">
        <v>826</v>
      </c>
      <c r="AWA1" s="29" t="s">
        <v>827</v>
      </c>
      <c r="AWB1" s="30" t="s">
        <v>828</v>
      </c>
      <c r="AWC1" s="29" t="s">
        <v>829</v>
      </c>
      <c r="AWD1" s="29" t="s">
        <v>830</v>
      </c>
      <c r="AWE1" s="30" t="s">
        <v>831</v>
      </c>
      <c r="AWF1" s="29" t="s">
        <v>832</v>
      </c>
      <c r="AWG1" s="29" t="s">
        <v>833</v>
      </c>
      <c r="AWH1" s="30" t="s">
        <v>834</v>
      </c>
      <c r="AWI1" s="29" t="s">
        <v>835</v>
      </c>
      <c r="AWJ1" s="29" t="s">
        <v>836</v>
      </c>
      <c r="AWK1" s="30" t="s">
        <v>837</v>
      </c>
      <c r="AWL1" s="29" t="s">
        <v>838</v>
      </c>
      <c r="AWM1" s="29" t="s">
        <v>839</v>
      </c>
      <c r="AWN1" s="30" t="s">
        <v>840</v>
      </c>
      <c r="AWO1" s="29" t="s">
        <v>841</v>
      </c>
      <c r="AWP1" s="29" t="s">
        <v>842</v>
      </c>
      <c r="AWQ1" s="30" t="s">
        <v>843</v>
      </c>
      <c r="AWR1" s="29" t="s">
        <v>844</v>
      </c>
      <c r="AWS1" s="29" t="s">
        <v>845</v>
      </c>
      <c r="AWT1" s="30" t="s">
        <v>846</v>
      </c>
      <c r="AWU1" s="29" t="s">
        <v>847</v>
      </c>
      <c r="AWV1" s="29" t="s">
        <v>848</v>
      </c>
      <c r="AWW1" s="30" t="s">
        <v>849</v>
      </c>
      <c r="AWX1" s="29" t="s">
        <v>850</v>
      </c>
      <c r="AWY1" s="29" t="s">
        <v>851</v>
      </c>
      <c r="AWZ1" s="30" t="s">
        <v>852</v>
      </c>
      <c r="AXA1" s="29" t="s">
        <v>853</v>
      </c>
      <c r="AXB1" s="29" t="s">
        <v>854</v>
      </c>
      <c r="AXC1" s="30" t="s">
        <v>855</v>
      </c>
      <c r="AXD1" s="29" t="s">
        <v>856</v>
      </c>
      <c r="AXE1" s="29" t="s">
        <v>857</v>
      </c>
      <c r="AXF1" s="30" t="s">
        <v>858</v>
      </c>
      <c r="AXG1" s="29" t="s">
        <v>859</v>
      </c>
      <c r="AXH1" s="30" t="s">
        <v>860</v>
      </c>
      <c r="AXI1" s="29" t="s">
        <v>861</v>
      </c>
      <c r="AXJ1" s="29" t="s">
        <v>862</v>
      </c>
      <c r="AXK1" s="30" t="s">
        <v>863</v>
      </c>
      <c r="AXL1" s="29" t="s">
        <v>864</v>
      </c>
      <c r="AXM1" s="30" t="s">
        <v>865</v>
      </c>
      <c r="AXN1" s="29" t="s">
        <v>866</v>
      </c>
      <c r="AXP1" s="29" t="s">
        <v>867</v>
      </c>
      <c r="AXQ1" s="29" t="s">
        <v>868</v>
      </c>
      <c r="AXR1" s="29" t="s">
        <v>869</v>
      </c>
      <c r="AXS1" s="29" t="s">
        <v>870</v>
      </c>
      <c r="AXT1" s="29" t="s">
        <v>871</v>
      </c>
      <c r="AXU1" s="29" t="s">
        <v>872</v>
      </c>
      <c r="AXV1" s="29" t="s">
        <v>873</v>
      </c>
      <c r="AXW1" s="29" t="s">
        <v>874</v>
      </c>
      <c r="AXX1" s="29" t="s">
        <v>875</v>
      </c>
      <c r="AXY1" s="29" t="s">
        <v>876</v>
      </c>
      <c r="AXZ1" s="29" t="s">
        <v>877</v>
      </c>
      <c r="AYA1" s="29" t="s">
        <v>878</v>
      </c>
      <c r="AYB1" s="29" t="s">
        <v>879</v>
      </c>
      <c r="AYC1" s="29" t="s">
        <v>880</v>
      </c>
      <c r="AYD1" s="29" t="s">
        <v>881</v>
      </c>
      <c r="AYE1" s="29" t="s">
        <v>882</v>
      </c>
      <c r="AYF1" s="29" t="s">
        <v>883</v>
      </c>
      <c r="AYG1" s="29" t="s">
        <v>884</v>
      </c>
      <c r="AYH1" s="29" t="s">
        <v>885</v>
      </c>
      <c r="AYI1" s="29" t="s">
        <v>886</v>
      </c>
      <c r="AYJ1" s="29" t="s">
        <v>887</v>
      </c>
      <c r="AYL1" s="29" t="s">
        <v>3573</v>
      </c>
      <c r="AYM1" s="29" t="s">
        <v>888</v>
      </c>
      <c r="AYO1" s="29" t="s">
        <v>889</v>
      </c>
      <c r="AYP1" s="29" t="s">
        <v>890</v>
      </c>
      <c r="AYQ1" s="29" t="s">
        <v>891</v>
      </c>
      <c r="AYR1" s="29" t="s">
        <v>892</v>
      </c>
      <c r="AYS1" s="29" t="s">
        <v>893</v>
      </c>
      <c r="AYT1" s="29" t="s">
        <v>894</v>
      </c>
      <c r="AYU1" s="29" t="s">
        <v>895</v>
      </c>
      <c r="AYV1" s="29" t="s">
        <v>896</v>
      </c>
      <c r="AYW1" s="29" t="s">
        <v>897</v>
      </c>
      <c r="AYX1" s="29" t="s">
        <v>898</v>
      </c>
      <c r="AYY1" s="29" t="s">
        <v>899</v>
      </c>
      <c r="AYZ1" s="29" t="s">
        <v>900</v>
      </c>
      <c r="AZA1" s="30" t="s">
        <v>901</v>
      </c>
      <c r="AZB1" s="29" t="s">
        <v>902</v>
      </c>
      <c r="AZD1" s="29" t="s">
        <v>903</v>
      </c>
      <c r="AZE1" s="29" t="s">
        <v>904</v>
      </c>
      <c r="AZF1" s="29" t="s">
        <v>905</v>
      </c>
      <c r="AZG1" s="29" t="s">
        <v>906</v>
      </c>
      <c r="AZH1" s="29" t="s">
        <v>907</v>
      </c>
      <c r="AZI1" s="29" t="s">
        <v>908</v>
      </c>
      <c r="AZK1" s="29" t="s">
        <v>3574</v>
      </c>
      <c r="AZM1" s="29" t="s">
        <v>909</v>
      </c>
      <c r="AZO1" s="29" t="s">
        <v>3504</v>
      </c>
    </row>
    <row r="2" spans="1:1367" ht="13.5" customHeight="1">
      <c r="A2" s="120">
        <f>COUNTA($C$6:C7)</f>
        <v>1</v>
      </c>
      <c r="C2" s="150" t="s">
        <v>2213</v>
      </c>
      <c r="D2" s="150" t="s">
        <v>2214</v>
      </c>
      <c r="E2" s="150" t="s">
        <v>2215</v>
      </c>
      <c r="F2" s="150" t="s">
        <v>2216</v>
      </c>
      <c r="G2" s="150" t="s">
        <v>2217</v>
      </c>
      <c r="H2" s="150" t="s">
        <v>2218</v>
      </c>
      <c r="I2" s="150" t="s">
        <v>2219</v>
      </c>
      <c r="J2" s="150" t="s">
        <v>2220</v>
      </c>
      <c r="K2" s="150" t="s">
        <v>2221</v>
      </c>
      <c r="L2" s="150" t="s">
        <v>2222</v>
      </c>
      <c r="M2" s="150" t="s">
        <v>2223</v>
      </c>
      <c r="N2" s="155" t="s">
        <v>2224</v>
      </c>
      <c r="O2" s="150" t="s">
        <v>2225</v>
      </c>
      <c r="P2" s="150" t="s">
        <v>2226</v>
      </c>
      <c r="Q2" s="150" t="s">
        <v>2227</v>
      </c>
      <c r="R2" s="150" t="s">
        <v>2228</v>
      </c>
      <c r="S2" s="150" t="s">
        <v>2229</v>
      </c>
      <c r="T2" s="150" t="s">
        <v>2230</v>
      </c>
      <c r="U2" s="150" t="s">
        <v>2231</v>
      </c>
      <c r="V2" s="150" t="s">
        <v>2232</v>
      </c>
      <c r="W2" s="150" t="s">
        <v>2233</v>
      </c>
      <c r="X2" s="150" t="s">
        <v>2234</v>
      </c>
      <c r="Y2" s="150" t="s">
        <v>2235</v>
      </c>
      <c r="Z2" s="150" t="s">
        <v>2236</v>
      </c>
      <c r="AA2" s="150" t="s">
        <v>2237</v>
      </c>
      <c r="AB2" s="155" t="s">
        <v>2238</v>
      </c>
      <c r="AC2" s="150" t="s">
        <v>2239</v>
      </c>
      <c r="AD2" s="150" t="s">
        <v>2240</v>
      </c>
      <c r="AE2" s="155" t="s">
        <v>2241</v>
      </c>
      <c r="AF2" s="150" t="s">
        <v>2242</v>
      </c>
      <c r="AG2" s="150" t="s">
        <v>2243</v>
      </c>
      <c r="AH2" s="155" t="s">
        <v>2244</v>
      </c>
      <c r="AI2" s="150" t="s">
        <v>2245</v>
      </c>
      <c r="AJ2" s="150" t="s">
        <v>2246</v>
      </c>
      <c r="AK2" s="150" t="s">
        <v>2247</v>
      </c>
      <c r="AL2" s="150" t="s">
        <v>2248</v>
      </c>
      <c r="AM2" s="150" t="s">
        <v>2249</v>
      </c>
      <c r="AN2" s="150" t="s">
        <v>2250</v>
      </c>
      <c r="AO2" s="150" t="s">
        <v>2251</v>
      </c>
      <c r="AP2" s="150" t="s">
        <v>2252</v>
      </c>
      <c r="AQ2" s="150" t="s">
        <v>2253</v>
      </c>
      <c r="AR2" s="150" t="s">
        <v>2254</v>
      </c>
      <c r="AS2" s="150" t="s">
        <v>2255</v>
      </c>
      <c r="AT2" s="150" t="s">
        <v>2256</v>
      </c>
      <c r="AU2" s="150" t="s">
        <v>2257</v>
      </c>
      <c r="AV2" s="150" t="s">
        <v>2258</v>
      </c>
      <c r="AW2" s="150" t="s">
        <v>2259</v>
      </c>
      <c r="AX2" s="150" t="s">
        <v>2260</v>
      </c>
      <c r="AY2" s="150" t="s">
        <v>2261</v>
      </c>
      <c r="AZ2" s="150" t="s">
        <v>2262</v>
      </c>
      <c r="BA2" s="150" t="s">
        <v>2263</v>
      </c>
      <c r="BB2" s="150" t="s">
        <v>2264</v>
      </c>
      <c r="BC2" s="150" t="s">
        <v>2265</v>
      </c>
      <c r="BD2" s="150" t="s">
        <v>2266</v>
      </c>
      <c r="BE2" s="150" t="s">
        <v>2267</v>
      </c>
      <c r="BF2" s="150" t="s">
        <v>2268</v>
      </c>
      <c r="BG2" s="150" t="s">
        <v>2269</v>
      </c>
      <c r="BH2" s="150" t="s">
        <v>2270</v>
      </c>
      <c r="BI2" s="150" t="s">
        <v>2271</v>
      </c>
      <c r="BJ2" s="150" t="s">
        <v>2272</v>
      </c>
      <c r="BK2" s="150" t="s">
        <v>2273</v>
      </c>
      <c r="BL2" s="150" t="s">
        <v>2274</v>
      </c>
      <c r="BM2" s="150" t="s">
        <v>2275</v>
      </c>
      <c r="BN2" s="150" t="s">
        <v>2276</v>
      </c>
      <c r="BO2" s="150" t="s">
        <v>2277</v>
      </c>
      <c r="BP2" s="150" t="s">
        <v>2278</v>
      </c>
      <c r="BQ2" s="150" t="s">
        <v>2279</v>
      </c>
      <c r="BR2" s="150" t="s">
        <v>2280</v>
      </c>
      <c r="BS2" s="150" t="s">
        <v>2281</v>
      </c>
      <c r="BT2" s="150" t="s">
        <v>2282</v>
      </c>
      <c r="BU2" s="150" t="s">
        <v>2283</v>
      </c>
      <c r="BV2" s="150" t="s">
        <v>2284</v>
      </c>
      <c r="BW2" s="150" t="s">
        <v>2285</v>
      </c>
      <c r="BX2" s="154" t="s">
        <v>3980</v>
      </c>
      <c r="BY2" s="150" t="s">
        <v>2286</v>
      </c>
      <c r="BZ2" s="150" t="s">
        <v>2287</v>
      </c>
      <c r="CA2" s="150" t="s">
        <v>2288</v>
      </c>
      <c r="CB2" s="155" t="s">
        <v>2289</v>
      </c>
      <c r="CC2" s="150" t="s">
        <v>2290</v>
      </c>
      <c r="CD2" s="150" t="s">
        <v>2291</v>
      </c>
      <c r="CE2" s="150" t="s">
        <v>2292</v>
      </c>
      <c r="CF2" s="155" t="s">
        <v>2293</v>
      </c>
      <c r="CG2" s="150" t="s">
        <v>2294</v>
      </c>
      <c r="CH2" s="150" t="s">
        <v>2295</v>
      </c>
      <c r="CI2" s="150" t="s">
        <v>2296</v>
      </c>
      <c r="CJ2" s="150" t="s">
        <v>2297</v>
      </c>
      <c r="CK2" s="150" t="s">
        <v>2298</v>
      </c>
      <c r="CL2" s="150" t="s">
        <v>2299</v>
      </c>
      <c r="CM2" s="150" t="s">
        <v>2300</v>
      </c>
      <c r="CN2" s="150" t="s">
        <v>2301</v>
      </c>
      <c r="CO2" s="150" t="s">
        <v>2302</v>
      </c>
      <c r="CP2" s="150" t="s">
        <v>2303</v>
      </c>
      <c r="CQ2" s="150" t="s">
        <v>2304</v>
      </c>
      <c r="CR2" s="150" t="s">
        <v>2305</v>
      </c>
      <c r="CS2" s="150" t="s">
        <v>2306</v>
      </c>
      <c r="CT2" s="150" t="s">
        <v>2307</v>
      </c>
      <c r="CU2" s="155" t="s">
        <v>2308</v>
      </c>
      <c r="CV2" s="150" t="s">
        <v>2309</v>
      </c>
      <c r="CW2" s="150" t="s">
        <v>2310</v>
      </c>
      <c r="CX2" s="150" t="s">
        <v>2311</v>
      </c>
      <c r="CY2" s="150" t="s">
        <v>2312</v>
      </c>
      <c r="CZ2" s="150" t="s">
        <v>2313</v>
      </c>
      <c r="DA2" s="150" t="s">
        <v>2314</v>
      </c>
      <c r="DB2" s="150" t="s">
        <v>2315</v>
      </c>
      <c r="DC2" s="150" t="s">
        <v>2316</v>
      </c>
      <c r="DD2" s="150" t="s">
        <v>2317</v>
      </c>
      <c r="DE2" s="150" t="s">
        <v>2318</v>
      </c>
      <c r="DF2" s="150" t="s">
        <v>2319</v>
      </c>
      <c r="DG2" s="150" t="s">
        <v>2320</v>
      </c>
      <c r="DH2" s="150" t="s">
        <v>2321</v>
      </c>
      <c r="DI2" s="150" t="s">
        <v>2322</v>
      </c>
      <c r="DJ2" s="150" t="s">
        <v>2323</v>
      </c>
      <c r="DK2" s="150" t="s">
        <v>2324</v>
      </c>
      <c r="DL2" s="150" t="s">
        <v>2325</v>
      </c>
      <c r="DM2" s="150" t="s">
        <v>2326</v>
      </c>
      <c r="DN2" s="150" t="s">
        <v>2327</v>
      </c>
      <c r="DO2" s="150" t="s">
        <v>2328</v>
      </c>
      <c r="DP2" s="150" t="s">
        <v>2329</v>
      </c>
      <c r="DQ2" s="150" t="s">
        <v>2330</v>
      </c>
      <c r="DR2" s="150" t="s">
        <v>2331</v>
      </c>
      <c r="DS2" s="150" t="s">
        <v>2332</v>
      </c>
      <c r="DT2" s="150" t="s">
        <v>2333</v>
      </c>
      <c r="DU2" s="150" t="s">
        <v>2334</v>
      </c>
      <c r="DV2" s="150" t="s">
        <v>2335</v>
      </c>
      <c r="DW2" s="150" t="s">
        <v>2336</v>
      </c>
      <c r="DX2" s="150" t="s">
        <v>2337</v>
      </c>
      <c r="DY2" s="150" t="s">
        <v>2338</v>
      </c>
      <c r="DZ2" s="150" t="s">
        <v>2339</v>
      </c>
      <c r="EA2" s="150" t="s">
        <v>2340</v>
      </c>
      <c r="EB2" s="150" t="s">
        <v>2341</v>
      </c>
      <c r="EC2" s="150" t="s">
        <v>2342</v>
      </c>
      <c r="ED2" s="150" t="s">
        <v>2343</v>
      </c>
      <c r="EE2" s="150" t="s">
        <v>2344</v>
      </c>
      <c r="EF2" s="150" t="s">
        <v>2345</v>
      </c>
      <c r="EG2" s="150" t="s">
        <v>2346</v>
      </c>
      <c r="EH2" s="156" t="s">
        <v>2347</v>
      </c>
      <c r="EI2" s="150" t="s">
        <v>2348</v>
      </c>
      <c r="EJ2" s="156" t="s">
        <v>2349</v>
      </c>
      <c r="EK2" s="150" t="s">
        <v>2350</v>
      </c>
      <c r="EL2" s="150" t="s">
        <v>2351</v>
      </c>
      <c r="EM2" s="150" t="s">
        <v>2352</v>
      </c>
      <c r="EN2" s="150" t="s">
        <v>2353</v>
      </c>
      <c r="EO2" s="150" t="s">
        <v>2354</v>
      </c>
      <c r="EP2" s="150" t="s">
        <v>2355</v>
      </c>
      <c r="EQ2" s="150" t="s">
        <v>2356</v>
      </c>
      <c r="ER2" s="150" t="s">
        <v>2357</v>
      </c>
      <c r="ES2" s="150" t="s">
        <v>2358</v>
      </c>
      <c r="ET2" s="150" t="s">
        <v>2359</v>
      </c>
      <c r="EU2" s="150" t="s">
        <v>2360</v>
      </c>
      <c r="EV2" s="150" t="s">
        <v>2361</v>
      </c>
      <c r="EW2" s="150" t="s">
        <v>2362</v>
      </c>
      <c r="EX2" s="150" t="s">
        <v>2363</v>
      </c>
      <c r="EY2" s="150" t="s">
        <v>2364</v>
      </c>
      <c r="EZ2" s="150" t="s">
        <v>2365</v>
      </c>
      <c r="FA2" s="150" t="s">
        <v>2366</v>
      </c>
      <c r="FB2" s="150" t="s">
        <v>2367</v>
      </c>
      <c r="FC2" s="150" t="s">
        <v>2368</v>
      </c>
      <c r="FD2" s="150" t="s">
        <v>2369</v>
      </c>
      <c r="FE2" s="150" t="s">
        <v>2370</v>
      </c>
      <c r="FF2" s="150" t="s">
        <v>2371</v>
      </c>
      <c r="FG2" s="150" t="s">
        <v>2372</v>
      </c>
      <c r="FH2" s="150" t="s">
        <v>2373</v>
      </c>
      <c r="FI2" s="150" t="s">
        <v>2374</v>
      </c>
      <c r="FJ2" s="150" t="s">
        <v>2375</v>
      </c>
      <c r="FK2" s="150" t="s">
        <v>2376</v>
      </c>
      <c r="FL2" s="150" t="s">
        <v>2377</v>
      </c>
      <c r="FM2" s="150" t="s">
        <v>2378</v>
      </c>
      <c r="FN2" s="150" t="s">
        <v>2379</v>
      </c>
      <c r="FO2" s="150" t="s">
        <v>2380</v>
      </c>
      <c r="FP2" s="150" t="s">
        <v>2381</v>
      </c>
      <c r="FQ2" s="150" t="s">
        <v>2382</v>
      </c>
      <c r="FR2" s="150" t="s">
        <v>2383</v>
      </c>
      <c r="FS2" s="150" t="s">
        <v>2384</v>
      </c>
      <c r="FT2" s="150" t="s">
        <v>2385</v>
      </c>
      <c r="FU2" s="150" t="s">
        <v>2386</v>
      </c>
      <c r="FV2" s="150" t="s">
        <v>2387</v>
      </c>
      <c r="FW2" s="150" t="s">
        <v>2388</v>
      </c>
      <c r="FX2" s="150" t="s">
        <v>2389</v>
      </c>
      <c r="FY2" s="150" t="s">
        <v>2390</v>
      </c>
      <c r="FZ2" s="150" t="s">
        <v>2391</v>
      </c>
      <c r="GA2" s="150" t="s">
        <v>2392</v>
      </c>
      <c r="GB2" s="150" t="s">
        <v>2393</v>
      </c>
      <c r="GC2" s="150" t="s">
        <v>2394</v>
      </c>
      <c r="GD2" s="150" t="s">
        <v>2395</v>
      </c>
      <c r="GE2" s="150" t="s">
        <v>2396</v>
      </c>
      <c r="GF2" s="150" t="s">
        <v>2397</v>
      </c>
      <c r="GG2" s="150" t="s">
        <v>2398</v>
      </c>
      <c r="GH2" s="150" t="s">
        <v>2399</v>
      </c>
      <c r="GI2" s="150" t="s">
        <v>2400</v>
      </c>
      <c r="GJ2" s="150" t="s">
        <v>2401</v>
      </c>
      <c r="GK2" s="150" t="s">
        <v>2402</v>
      </c>
      <c r="GL2" s="150" t="s">
        <v>2403</v>
      </c>
      <c r="GM2" s="150" t="s">
        <v>2404</v>
      </c>
      <c r="GN2" s="150" t="s">
        <v>2405</v>
      </c>
      <c r="GO2" s="150" t="s">
        <v>2406</v>
      </c>
      <c r="GP2" s="150" t="s">
        <v>2407</v>
      </c>
      <c r="GQ2" s="150" t="s">
        <v>2408</v>
      </c>
      <c r="GR2" s="150" t="s">
        <v>2409</v>
      </c>
      <c r="GS2" s="150" t="s">
        <v>2410</v>
      </c>
      <c r="GT2" s="150" t="s">
        <v>2411</v>
      </c>
      <c r="GU2" s="150" t="s">
        <v>2412</v>
      </c>
      <c r="GV2" s="150" t="s">
        <v>2413</v>
      </c>
      <c r="GW2" s="150" t="s">
        <v>2414</v>
      </c>
      <c r="GX2" s="150" t="s">
        <v>2415</v>
      </c>
      <c r="GY2" s="150" t="s">
        <v>2416</v>
      </c>
      <c r="GZ2" s="150" t="s">
        <v>2417</v>
      </c>
      <c r="HA2" s="150" t="s">
        <v>2418</v>
      </c>
      <c r="HB2" s="150" t="s">
        <v>2419</v>
      </c>
      <c r="HC2" s="150" t="s">
        <v>2420</v>
      </c>
      <c r="HD2" s="150" t="s">
        <v>2421</v>
      </c>
      <c r="HE2" s="150" t="s">
        <v>2422</v>
      </c>
      <c r="HF2" s="150" t="s">
        <v>2423</v>
      </c>
      <c r="HG2" s="150" t="s">
        <v>2424</v>
      </c>
      <c r="HH2" s="150" t="s">
        <v>2425</v>
      </c>
      <c r="HI2" s="150" t="s">
        <v>2426</v>
      </c>
      <c r="HJ2" s="150" t="s">
        <v>2427</v>
      </c>
      <c r="HK2" s="150" t="s">
        <v>2428</v>
      </c>
      <c r="HL2" s="150" t="s">
        <v>2429</v>
      </c>
      <c r="HM2" s="150" t="s">
        <v>2430</v>
      </c>
      <c r="HN2" s="150" t="s">
        <v>2431</v>
      </c>
      <c r="HO2" s="150" t="s">
        <v>2432</v>
      </c>
      <c r="HP2" s="150" t="s">
        <v>2433</v>
      </c>
      <c r="HQ2" s="150" t="s">
        <v>2434</v>
      </c>
      <c r="HR2" s="150" t="s">
        <v>2435</v>
      </c>
      <c r="HS2" s="150" t="s">
        <v>2436</v>
      </c>
      <c r="HT2" s="150" t="s">
        <v>2437</v>
      </c>
      <c r="HU2" s="150" t="s">
        <v>2438</v>
      </c>
      <c r="HV2" s="150" t="s">
        <v>2439</v>
      </c>
      <c r="HW2" s="150" t="s">
        <v>2440</v>
      </c>
      <c r="HX2" s="150" t="s">
        <v>2441</v>
      </c>
      <c r="HY2" s="150" t="s">
        <v>2442</v>
      </c>
      <c r="HZ2" s="150" t="s">
        <v>2443</v>
      </c>
      <c r="IA2" s="150" t="s">
        <v>2444</v>
      </c>
      <c r="IB2" s="150" t="s">
        <v>2445</v>
      </c>
      <c r="IC2" s="150" t="s">
        <v>2446</v>
      </c>
      <c r="ID2" s="150" t="s">
        <v>2447</v>
      </c>
      <c r="IE2" s="150" t="s">
        <v>2448</v>
      </c>
      <c r="IF2" s="150" t="s">
        <v>2449</v>
      </c>
      <c r="IG2" s="150" t="s">
        <v>2450</v>
      </c>
      <c r="IH2" s="150" t="s">
        <v>2451</v>
      </c>
      <c r="II2" s="150" t="s">
        <v>2452</v>
      </c>
      <c r="IJ2" s="150" t="s">
        <v>2453</v>
      </c>
      <c r="IK2" s="150" t="s">
        <v>2454</v>
      </c>
      <c r="IL2" s="150" t="s">
        <v>2455</v>
      </c>
      <c r="IM2" s="150" t="s">
        <v>2456</v>
      </c>
      <c r="IN2" s="150" t="s">
        <v>2457</v>
      </c>
      <c r="IO2" s="150" t="s">
        <v>2458</v>
      </c>
      <c r="IP2" s="150" t="s">
        <v>2459</v>
      </c>
      <c r="IQ2" s="150" t="s">
        <v>2460</v>
      </c>
      <c r="IR2" s="150" t="s">
        <v>2461</v>
      </c>
      <c r="IS2" s="150" t="s">
        <v>2462</v>
      </c>
      <c r="IT2" s="150" t="s">
        <v>2463</v>
      </c>
      <c r="IU2" s="150" t="s">
        <v>2464</v>
      </c>
      <c r="IV2" s="150" t="s">
        <v>2465</v>
      </c>
      <c r="IW2" s="150" t="s">
        <v>2466</v>
      </c>
      <c r="IX2" s="150" t="s">
        <v>2467</v>
      </c>
      <c r="IY2" s="150" t="s">
        <v>2468</v>
      </c>
      <c r="IZ2" s="150" t="s">
        <v>2469</v>
      </c>
      <c r="JA2" s="150" t="s">
        <v>2470</v>
      </c>
      <c r="JB2" s="150" t="s">
        <v>2471</v>
      </c>
      <c r="JC2" s="150" t="s">
        <v>2472</v>
      </c>
      <c r="JD2" s="150" t="s">
        <v>2473</v>
      </c>
      <c r="JE2" s="150" t="s">
        <v>2474</v>
      </c>
      <c r="JF2" s="150" t="s">
        <v>2475</v>
      </c>
      <c r="JG2" s="150" t="s">
        <v>2476</v>
      </c>
      <c r="JH2" s="150" t="s">
        <v>2477</v>
      </c>
      <c r="JI2" s="150" t="s">
        <v>2478</v>
      </c>
      <c r="JJ2" s="150" t="s">
        <v>2479</v>
      </c>
      <c r="JK2" s="150" t="s">
        <v>2480</v>
      </c>
      <c r="JL2" s="150" t="s">
        <v>2481</v>
      </c>
      <c r="JM2" s="150" t="s">
        <v>2482</v>
      </c>
      <c r="JN2" s="150" t="s">
        <v>2483</v>
      </c>
      <c r="JO2" s="150" t="s">
        <v>2484</v>
      </c>
      <c r="JP2" s="150" t="s">
        <v>2485</v>
      </c>
      <c r="JQ2" s="150" t="s">
        <v>2486</v>
      </c>
      <c r="JR2" s="150" t="s">
        <v>2487</v>
      </c>
      <c r="JS2" s="150" t="s">
        <v>2488</v>
      </c>
      <c r="JT2" s="150" t="s">
        <v>2489</v>
      </c>
      <c r="JU2" s="150" t="s">
        <v>2490</v>
      </c>
      <c r="JV2" s="150" t="s">
        <v>2491</v>
      </c>
      <c r="JW2" s="150" t="s">
        <v>2492</v>
      </c>
      <c r="JX2" s="150" t="s">
        <v>2493</v>
      </c>
      <c r="JY2" s="150" t="s">
        <v>2494</v>
      </c>
      <c r="JZ2" s="150" t="s">
        <v>2495</v>
      </c>
      <c r="KA2" s="150" t="s">
        <v>2496</v>
      </c>
      <c r="KB2" s="150" t="s">
        <v>2497</v>
      </c>
      <c r="KC2" s="150" t="s">
        <v>2498</v>
      </c>
      <c r="KD2" s="150" t="s">
        <v>2499</v>
      </c>
      <c r="KE2" s="150" t="s">
        <v>2500</v>
      </c>
      <c r="KF2" s="150" t="s">
        <v>2501</v>
      </c>
      <c r="KG2" s="150" t="s">
        <v>2502</v>
      </c>
      <c r="KH2" s="150" t="s">
        <v>2503</v>
      </c>
      <c r="KI2" s="150" t="s">
        <v>2504</v>
      </c>
      <c r="KJ2" s="150" t="s">
        <v>2505</v>
      </c>
      <c r="KK2" s="150" t="s">
        <v>2506</v>
      </c>
      <c r="KL2" s="150" t="s">
        <v>2507</v>
      </c>
      <c r="KM2" s="150" t="s">
        <v>2508</v>
      </c>
      <c r="KN2" s="150" t="s">
        <v>2509</v>
      </c>
      <c r="KO2" s="150" t="s">
        <v>2510</v>
      </c>
      <c r="KP2" s="150" t="s">
        <v>2511</v>
      </c>
      <c r="KQ2" s="150" t="s">
        <v>2512</v>
      </c>
      <c r="KR2" s="150" t="s">
        <v>2513</v>
      </c>
      <c r="KS2" s="150" t="s">
        <v>2514</v>
      </c>
      <c r="KT2" s="150" t="s">
        <v>2515</v>
      </c>
      <c r="KU2" s="150" t="s">
        <v>2516</v>
      </c>
      <c r="KV2" s="150" t="s">
        <v>2517</v>
      </c>
      <c r="KW2" s="150" t="s">
        <v>2518</v>
      </c>
      <c r="KX2" s="150" t="s">
        <v>2519</v>
      </c>
      <c r="KY2" s="150" t="s">
        <v>2520</v>
      </c>
      <c r="KZ2" s="150" t="s">
        <v>2521</v>
      </c>
      <c r="LA2" s="150" t="s">
        <v>2522</v>
      </c>
      <c r="LB2" s="150" t="s">
        <v>2523</v>
      </c>
      <c r="LC2" s="150" t="s">
        <v>2524</v>
      </c>
      <c r="LD2" s="150" t="s">
        <v>2525</v>
      </c>
      <c r="LE2" s="150" t="s">
        <v>2526</v>
      </c>
      <c r="LF2" s="150" t="s">
        <v>2527</v>
      </c>
      <c r="LG2" s="150" t="s">
        <v>2528</v>
      </c>
      <c r="LH2" s="150" t="s">
        <v>2529</v>
      </c>
      <c r="LI2" s="150" t="s">
        <v>2530</v>
      </c>
      <c r="LJ2" s="150" t="s">
        <v>2531</v>
      </c>
      <c r="LK2" s="150" t="s">
        <v>2532</v>
      </c>
      <c r="LL2" s="150" t="s">
        <v>2533</v>
      </c>
      <c r="LM2" s="150" t="s">
        <v>2534</v>
      </c>
      <c r="LN2" s="150" t="s">
        <v>2535</v>
      </c>
      <c r="LO2" s="150" t="s">
        <v>2536</v>
      </c>
      <c r="LP2" s="150" t="s">
        <v>2537</v>
      </c>
      <c r="LQ2" s="150" t="s">
        <v>2538</v>
      </c>
      <c r="LR2" s="150" t="s">
        <v>2539</v>
      </c>
      <c r="LS2" s="150" t="s">
        <v>2540</v>
      </c>
      <c r="LT2" s="150" t="s">
        <v>2541</v>
      </c>
      <c r="LU2" s="150" t="s">
        <v>2542</v>
      </c>
      <c r="LV2" s="150" t="s">
        <v>2543</v>
      </c>
      <c r="LW2" s="150" t="s">
        <v>2544</v>
      </c>
      <c r="LX2" s="150" t="s">
        <v>2545</v>
      </c>
      <c r="LY2" s="150" t="s">
        <v>2546</v>
      </c>
      <c r="LZ2" s="150" t="s">
        <v>2547</v>
      </c>
      <c r="MA2" s="150" t="s">
        <v>2548</v>
      </c>
      <c r="MB2" s="150" t="s">
        <v>2549</v>
      </c>
      <c r="MC2" s="150" t="s">
        <v>2550</v>
      </c>
      <c r="MD2" s="150" t="s">
        <v>2551</v>
      </c>
      <c r="ME2" s="150" t="s">
        <v>2552</v>
      </c>
      <c r="MF2" s="150" t="s">
        <v>2553</v>
      </c>
      <c r="MG2" s="150" t="s">
        <v>2554</v>
      </c>
      <c r="MH2" s="150" t="s">
        <v>2555</v>
      </c>
      <c r="MI2" s="150" t="s">
        <v>2556</v>
      </c>
      <c r="MJ2" s="150" t="s">
        <v>2557</v>
      </c>
      <c r="MK2" s="150" t="s">
        <v>2558</v>
      </c>
      <c r="ML2" s="150" t="s">
        <v>2559</v>
      </c>
      <c r="MM2" s="150" t="s">
        <v>2560</v>
      </c>
      <c r="MN2" s="150" t="s">
        <v>2561</v>
      </c>
      <c r="MO2" s="150" t="s">
        <v>2562</v>
      </c>
      <c r="MP2" s="150" t="s">
        <v>2563</v>
      </c>
      <c r="MQ2" s="150" t="s">
        <v>2564</v>
      </c>
      <c r="MR2" s="150" t="s">
        <v>2565</v>
      </c>
      <c r="MS2" s="150" t="s">
        <v>2566</v>
      </c>
      <c r="MT2" s="150" t="s">
        <v>2567</v>
      </c>
      <c r="MU2" s="150" t="s">
        <v>2568</v>
      </c>
      <c r="MV2" s="150" t="s">
        <v>2569</v>
      </c>
      <c r="MW2" s="150" t="s">
        <v>2570</v>
      </c>
      <c r="MX2" s="150" t="s">
        <v>2571</v>
      </c>
      <c r="MY2" s="150" t="s">
        <v>2572</v>
      </c>
      <c r="MZ2" s="150" t="s">
        <v>2573</v>
      </c>
      <c r="NA2" s="150" t="s">
        <v>2574</v>
      </c>
      <c r="NB2" s="150" t="s">
        <v>2575</v>
      </c>
      <c r="NC2" s="150" t="s">
        <v>2576</v>
      </c>
      <c r="ND2" s="150" t="s">
        <v>2577</v>
      </c>
      <c r="NE2" s="150" t="s">
        <v>2578</v>
      </c>
      <c r="NF2" s="150" t="s">
        <v>2579</v>
      </c>
      <c r="NG2" s="150" t="s">
        <v>2580</v>
      </c>
      <c r="NH2" s="150" t="s">
        <v>2581</v>
      </c>
      <c r="NI2" s="150" t="s">
        <v>2582</v>
      </c>
      <c r="NJ2" s="150" t="s">
        <v>2583</v>
      </c>
      <c r="NK2" s="150" t="s">
        <v>2584</v>
      </c>
      <c r="NL2" s="150" t="s">
        <v>2585</v>
      </c>
      <c r="NM2" s="150" t="s">
        <v>2586</v>
      </c>
      <c r="NN2" s="150" t="s">
        <v>2587</v>
      </c>
      <c r="NO2" s="150" t="s">
        <v>2588</v>
      </c>
      <c r="NP2" s="150" t="s">
        <v>2589</v>
      </c>
      <c r="NQ2" s="150" t="s">
        <v>2590</v>
      </c>
      <c r="NR2" s="150" t="s">
        <v>2591</v>
      </c>
      <c r="NS2" s="150" t="s">
        <v>2592</v>
      </c>
      <c r="NT2" s="150" t="s">
        <v>2593</v>
      </c>
      <c r="NU2" s="150" t="s">
        <v>2594</v>
      </c>
      <c r="NV2" s="150" t="s">
        <v>2595</v>
      </c>
      <c r="NW2" s="150" t="s">
        <v>2596</v>
      </c>
      <c r="NX2" s="150" t="s">
        <v>2597</v>
      </c>
      <c r="NY2" s="150" t="s">
        <v>2598</v>
      </c>
      <c r="NZ2" s="150" t="s">
        <v>2599</v>
      </c>
      <c r="OA2" s="150" t="s">
        <v>2600</v>
      </c>
      <c r="OB2" s="150" t="s">
        <v>2601</v>
      </c>
      <c r="OC2" s="150" t="s">
        <v>2602</v>
      </c>
      <c r="OD2" s="150" t="s">
        <v>2603</v>
      </c>
      <c r="OE2" s="150" t="s">
        <v>2604</v>
      </c>
      <c r="OF2" s="150" t="s">
        <v>2605</v>
      </c>
      <c r="OG2" s="150" t="s">
        <v>2606</v>
      </c>
      <c r="OH2" s="150" t="s">
        <v>2607</v>
      </c>
      <c r="OI2" s="150" t="s">
        <v>2608</v>
      </c>
      <c r="OJ2" s="150" t="s">
        <v>2609</v>
      </c>
      <c r="OK2" s="150" t="s">
        <v>2610</v>
      </c>
      <c r="OL2" s="150" t="s">
        <v>2611</v>
      </c>
      <c r="OM2" s="150" t="s">
        <v>2612</v>
      </c>
      <c r="ON2" s="150" t="s">
        <v>2613</v>
      </c>
      <c r="OO2" s="150" t="s">
        <v>2614</v>
      </c>
      <c r="OP2" s="150" t="s">
        <v>2615</v>
      </c>
      <c r="OQ2" s="150" t="s">
        <v>2616</v>
      </c>
      <c r="OR2" s="150" t="s">
        <v>2617</v>
      </c>
      <c r="OS2" s="150" t="s">
        <v>2618</v>
      </c>
      <c r="OT2" s="150" t="s">
        <v>2619</v>
      </c>
      <c r="OU2" s="150" t="s">
        <v>2620</v>
      </c>
      <c r="OV2" s="150" t="s">
        <v>2621</v>
      </c>
      <c r="OW2" s="150" t="s">
        <v>2622</v>
      </c>
      <c r="OX2" s="150" t="s">
        <v>2623</v>
      </c>
      <c r="OY2" s="150" t="s">
        <v>2624</v>
      </c>
      <c r="OZ2" s="150" t="s">
        <v>2625</v>
      </c>
      <c r="PA2" s="150" t="s">
        <v>2626</v>
      </c>
      <c r="PB2" s="150" t="s">
        <v>2627</v>
      </c>
      <c r="PC2" s="150" t="s">
        <v>2628</v>
      </c>
      <c r="PD2" s="150" t="s">
        <v>2629</v>
      </c>
      <c r="PE2" s="150" t="s">
        <v>2630</v>
      </c>
      <c r="PF2" s="150" t="s">
        <v>2631</v>
      </c>
      <c r="PG2" s="150" t="s">
        <v>2632</v>
      </c>
      <c r="PH2" s="150" t="s">
        <v>2633</v>
      </c>
      <c r="PI2" s="150" t="s">
        <v>2634</v>
      </c>
      <c r="PJ2" s="150" t="s">
        <v>2635</v>
      </c>
      <c r="PK2" s="150" t="s">
        <v>2636</v>
      </c>
      <c r="PL2" s="150" t="s">
        <v>2637</v>
      </c>
      <c r="PM2" s="150" t="s">
        <v>2638</v>
      </c>
      <c r="PN2" s="150" t="s">
        <v>2639</v>
      </c>
      <c r="PO2" s="150" t="s">
        <v>2640</v>
      </c>
      <c r="PP2" s="150" t="s">
        <v>2641</v>
      </c>
      <c r="PQ2" s="150" t="s">
        <v>2642</v>
      </c>
      <c r="PR2" s="150" t="s">
        <v>2643</v>
      </c>
      <c r="PS2" s="150" t="s">
        <v>2644</v>
      </c>
      <c r="PT2" s="150" t="s">
        <v>2645</v>
      </c>
      <c r="PU2" s="150" t="s">
        <v>2646</v>
      </c>
      <c r="PV2" s="150" t="s">
        <v>2647</v>
      </c>
      <c r="PW2" s="150" t="s">
        <v>2648</v>
      </c>
      <c r="PX2" s="150" t="s">
        <v>2649</v>
      </c>
      <c r="PY2" s="150" t="s">
        <v>2650</v>
      </c>
      <c r="PZ2" s="150" t="s">
        <v>2651</v>
      </c>
      <c r="QA2" s="150" t="s">
        <v>2652</v>
      </c>
      <c r="QB2" s="150" t="s">
        <v>2653</v>
      </c>
      <c r="QC2" s="150" t="s">
        <v>2654</v>
      </c>
      <c r="QD2" s="150" t="s">
        <v>2655</v>
      </c>
      <c r="QE2" s="150" t="s">
        <v>2656</v>
      </c>
      <c r="QF2" s="150" t="s">
        <v>2657</v>
      </c>
      <c r="QG2" s="150" t="s">
        <v>2658</v>
      </c>
      <c r="QH2" s="150" t="s">
        <v>2659</v>
      </c>
      <c r="QI2" s="150" t="s">
        <v>2660</v>
      </c>
      <c r="QJ2" s="150" t="s">
        <v>2661</v>
      </c>
      <c r="QK2" s="150" t="s">
        <v>2662</v>
      </c>
      <c r="QL2" s="150" t="s">
        <v>2663</v>
      </c>
      <c r="QM2" s="150" t="s">
        <v>2664</v>
      </c>
      <c r="QN2" s="150" t="s">
        <v>2665</v>
      </c>
      <c r="QO2" s="150" t="s">
        <v>2666</v>
      </c>
      <c r="QP2" s="150" t="s">
        <v>2667</v>
      </c>
      <c r="QQ2" s="150" t="s">
        <v>2668</v>
      </c>
      <c r="QR2" s="150" t="s">
        <v>2669</v>
      </c>
      <c r="QS2" s="150" t="s">
        <v>2670</v>
      </c>
      <c r="QT2" s="150" t="s">
        <v>2671</v>
      </c>
      <c r="QU2" s="150" t="s">
        <v>2672</v>
      </c>
      <c r="QV2" s="150" t="s">
        <v>2673</v>
      </c>
      <c r="QW2" s="150" t="s">
        <v>2674</v>
      </c>
      <c r="QX2" s="150" t="s">
        <v>2675</v>
      </c>
      <c r="QY2" s="150" t="s">
        <v>2676</v>
      </c>
      <c r="QZ2" s="155" t="s">
        <v>2677</v>
      </c>
      <c r="RA2" s="150" t="s">
        <v>2678</v>
      </c>
      <c r="RB2" s="150" t="s">
        <v>2679</v>
      </c>
      <c r="RC2" s="150" t="s">
        <v>2680</v>
      </c>
      <c r="RD2" s="150" t="s">
        <v>2681</v>
      </c>
      <c r="RE2" s="150" t="s">
        <v>2682</v>
      </c>
      <c r="RF2" s="150" t="s">
        <v>2683</v>
      </c>
      <c r="RG2" s="150" t="s">
        <v>2684</v>
      </c>
      <c r="RH2" s="150" t="s">
        <v>2685</v>
      </c>
      <c r="RI2" s="150" t="s">
        <v>2686</v>
      </c>
      <c r="RJ2" s="150" t="s">
        <v>2687</v>
      </c>
      <c r="RK2" s="150" t="s">
        <v>2688</v>
      </c>
      <c r="RL2" s="150" t="s">
        <v>2689</v>
      </c>
      <c r="RM2" s="150" t="s">
        <v>2690</v>
      </c>
      <c r="RN2" s="150" t="s">
        <v>2691</v>
      </c>
      <c r="RO2" s="150" t="s">
        <v>2692</v>
      </c>
      <c r="RP2" s="150" t="s">
        <v>2693</v>
      </c>
      <c r="RQ2" s="150" t="s">
        <v>2694</v>
      </c>
      <c r="RR2" s="150" t="s">
        <v>2695</v>
      </c>
      <c r="RS2" s="150" t="s">
        <v>2696</v>
      </c>
      <c r="RT2" s="150" t="s">
        <v>2697</v>
      </c>
      <c r="RU2" s="150" t="s">
        <v>2698</v>
      </c>
      <c r="RV2" s="150" t="s">
        <v>2699</v>
      </c>
      <c r="RW2" s="150" t="s">
        <v>2700</v>
      </c>
      <c r="RX2" s="150" t="s">
        <v>2701</v>
      </c>
      <c r="RY2" s="150" t="s">
        <v>2702</v>
      </c>
      <c r="RZ2" s="150" t="s">
        <v>2703</v>
      </c>
      <c r="SA2" s="150" t="s">
        <v>2704</v>
      </c>
      <c r="SB2" s="150" t="s">
        <v>2705</v>
      </c>
      <c r="SC2" s="150" t="s">
        <v>2706</v>
      </c>
      <c r="SD2" s="150" t="s">
        <v>2707</v>
      </c>
      <c r="SE2" s="150" t="s">
        <v>2708</v>
      </c>
      <c r="SF2" s="150" t="s">
        <v>2709</v>
      </c>
      <c r="SG2" s="150" t="s">
        <v>2710</v>
      </c>
      <c r="SH2" s="150" t="s">
        <v>2711</v>
      </c>
      <c r="SI2" s="150" t="s">
        <v>2712</v>
      </c>
      <c r="SJ2" s="150" t="s">
        <v>2713</v>
      </c>
      <c r="SK2" s="150" t="s">
        <v>2714</v>
      </c>
      <c r="SL2" s="150" t="s">
        <v>2715</v>
      </c>
      <c r="SM2" s="150" t="s">
        <v>2716</v>
      </c>
      <c r="SN2" s="150" t="s">
        <v>2717</v>
      </c>
      <c r="SO2" s="155" t="s">
        <v>2718</v>
      </c>
      <c r="SP2" s="150" t="s">
        <v>2719</v>
      </c>
      <c r="SQ2" s="150" t="s">
        <v>2720</v>
      </c>
      <c r="SR2" s="150" t="s">
        <v>2721</v>
      </c>
      <c r="SS2" s="150" t="s">
        <v>2722</v>
      </c>
      <c r="ST2" s="150" t="s">
        <v>2723</v>
      </c>
      <c r="SU2" s="150" t="s">
        <v>2724</v>
      </c>
      <c r="SV2" s="150" t="s">
        <v>2725</v>
      </c>
      <c r="SW2" s="150" t="s">
        <v>2726</v>
      </c>
      <c r="SX2" s="150" t="s">
        <v>2727</v>
      </c>
      <c r="SY2" s="150" t="s">
        <v>2728</v>
      </c>
      <c r="SZ2" s="150" t="s">
        <v>2729</v>
      </c>
      <c r="TA2" s="150" t="s">
        <v>2730</v>
      </c>
      <c r="TB2" s="150" t="s">
        <v>2731</v>
      </c>
      <c r="TC2" s="150" t="s">
        <v>2732</v>
      </c>
      <c r="TD2" s="150" t="s">
        <v>2733</v>
      </c>
      <c r="TE2" s="150" t="s">
        <v>2734</v>
      </c>
      <c r="TF2" s="150" t="s">
        <v>2735</v>
      </c>
      <c r="TG2" s="150" t="s">
        <v>2736</v>
      </c>
      <c r="TH2" s="150" t="s">
        <v>2737</v>
      </c>
      <c r="TI2" s="150" t="s">
        <v>2738</v>
      </c>
      <c r="TJ2" s="150" t="s">
        <v>2739</v>
      </c>
      <c r="TK2" s="150" t="s">
        <v>2740</v>
      </c>
      <c r="TL2" s="150" t="s">
        <v>2741</v>
      </c>
      <c r="TM2" s="150" t="s">
        <v>2742</v>
      </c>
      <c r="TN2" s="150" t="s">
        <v>2743</v>
      </c>
      <c r="TO2" s="150" t="s">
        <v>2744</v>
      </c>
      <c r="TP2" s="150" t="s">
        <v>2745</v>
      </c>
      <c r="TQ2" s="150" t="s">
        <v>2746</v>
      </c>
      <c r="TR2" s="150" t="s">
        <v>2747</v>
      </c>
      <c r="TS2" s="150" t="s">
        <v>2748</v>
      </c>
      <c r="TT2" s="150" t="s">
        <v>2749</v>
      </c>
      <c r="TU2" s="150" t="s">
        <v>2750</v>
      </c>
      <c r="TV2" s="150" t="s">
        <v>2751</v>
      </c>
      <c r="TW2" s="150" t="s">
        <v>2752</v>
      </c>
      <c r="TX2" s="150" t="s">
        <v>2753</v>
      </c>
      <c r="TY2" s="150" t="s">
        <v>2754</v>
      </c>
      <c r="TZ2" s="150" t="s">
        <v>2755</v>
      </c>
      <c r="UA2" s="150" t="s">
        <v>2756</v>
      </c>
      <c r="UB2" s="154" t="s">
        <v>3981</v>
      </c>
      <c r="UC2" s="154" t="s">
        <v>3982</v>
      </c>
      <c r="UD2" s="150" t="s">
        <v>2757</v>
      </c>
      <c r="UE2" s="150" t="s">
        <v>2758</v>
      </c>
      <c r="UF2" s="150" t="s">
        <v>2759</v>
      </c>
      <c r="UG2" s="150" t="s">
        <v>2760</v>
      </c>
      <c r="UH2" s="150" t="s">
        <v>2761</v>
      </c>
      <c r="UI2" s="150" t="s">
        <v>2762</v>
      </c>
      <c r="UJ2" s="150" t="s">
        <v>2763</v>
      </c>
      <c r="UK2" s="150" t="s">
        <v>2764</v>
      </c>
      <c r="UL2" s="150" t="s">
        <v>2765</v>
      </c>
      <c r="UM2" s="150" t="s">
        <v>2766</v>
      </c>
      <c r="UN2" s="150" t="s">
        <v>2767</v>
      </c>
      <c r="UO2" s="150" t="s">
        <v>2768</v>
      </c>
      <c r="UP2" s="150" t="s">
        <v>2769</v>
      </c>
      <c r="UQ2" s="150" t="s">
        <v>2770</v>
      </c>
      <c r="UR2" s="150" t="s">
        <v>2771</v>
      </c>
      <c r="US2" s="150" t="s">
        <v>2772</v>
      </c>
      <c r="UT2" s="150" t="s">
        <v>2773</v>
      </c>
      <c r="UU2" s="150" t="s">
        <v>2774</v>
      </c>
      <c r="UV2" s="150" t="s">
        <v>2775</v>
      </c>
      <c r="UW2" s="150" t="s">
        <v>2776</v>
      </c>
      <c r="UX2" s="150" t="s">
        <v>2777</v>
      </c>
      <c r="UY2" s="150" t="s">
        <v>2778</v>
      </c>
      <c r="UZ2" s="150" t="s">
        <v>2779</v>
      </c>
      <c r="VA2" s="150" t="s">
        <v>2780</v>
      </c>
      <c r="VB2" s="150" t="s">
        <v>2781</v>
      </c>
      <c r="VC2" s="150" t="s">
        <v>2782</v>
      </c>
      <c r="VD2" s="150" t="s">
        <v>2783</v>
      </c>
      <c r="VE2" s="150" t="s">
        <v>2784</v>
      </c>
      <c r="VF2" s="150" t="s">
        <v>2785</v>
      </c>
      <c r="VG2" s="150" t="s">
        <v>2786</v>
      </c>
      <c r="VH2" s="150" t="s">
        <v>2787</v>
      </c>
      <c r="VI2" s="155" t="s">
        <v>2788</v>
      </c>
      <c r="VJ2" s="150" t="s">
        <v>2789</v>
      </c>
      <c r="VK2" s="150" t="s">
        <v>2790</v>
      </c>
      <c r="VL2" s="150" t="s">
        <v>2791</v>
      </c>
      <c r="VM2" s="150" t="s">
        <v>2792</v>
      </c>
      <c r="VN2" s="150" t="s">
        <v>2793</v>
      </c>
      <c r="VO2" s="150" t="s">
        <v>2794</v>
      </c>
      <c r="VP2" s="150" t="s">
        <v>2795</v>
      </c>
      <c r="VQ2" s="150" t="s">
        <v>2796</v>
      </c>
      <c r="VR2" s="150" t="s">
        <v>2797</v>
      </c>
      <c r="VS2" s="150" t="s">
        <v>2798</v>
      </c>
      <c r="VT2" s="150" t="s">
        <v>2799</v>
      </c>
      <c r="VU2" s="150" t="s">
        <v>2800</v>
      </c>
      <c r="VV2" s="150" t="s">
        <v>2801</v>
      </c>
      <c r="VW2" s="150" t="s">
        <v>2802</v>
      </c>
      <c r="VX2" s="150" t="s">
        <v>2803</v>
      </c>
      <c r="VY2" s="150" t="s">
        <v>2804</v>
      </c>
      <c r="VZ2" s="150" t="s">
        <v>2805</v>
      </c>
      <c r="WA2" s="150" t="s">
        <v>2806</v>
      </c>
      <c r="WB2" s="150" t="s">
        <v>2807</v>
      </c>
      <c r="WC2" s="150" t="s">
        <v>2808</v>
      </c>
      <c r="WD2" s="150" t="s">
        <v>2809</v>
      </c>
      <c r="WE2" s="150" t="s">
        <v>2810</v>
      </c>
      <c r="WF2" s="150" t="s">
        <v>2811</v>
      </c>
      <c r="WG2" s="150" t="s">
        <v>2812</v>
      </c>
      <c r="WH2" s="150" t="s">
        <v>2813</v>
      </c>
      <c r="WI2" s="150" t="s">
        <v>2814</v>
      </c>
      <c r="WJ2" s="150" t="s">
        <v>2815</v>
      </c>
      <c r="WK2" s="150" t="s">
        <v>2816</v>
      </c>
      <c r="WL2" s="150" t="s">
        <v>2817</v>
      </c>
      <c r="WM2" s="150" t="s">
        <v>2818</v>
      </c>
      <c r="WN2" s="150" t="s">
        <v>2819</v>
      </c>
      <c r="WO2" s="150" t="s">
        <v>2820</v>
      </c>
      <c r="WP2" s="150" t="s">
        <v>2821</v>
      </c>
      <c r="WQ2" s="150" t="s">
        <v>2822</v>
      </c>
      <c r="WR2" s="150" t="s">
        <v>2823</v>
      </c>
      <c r="WS2" s="150" t="s">
        <v>2824</v>
      </c>
      <c r="WT2" s="150" t="s">
        <v>2825</v>
      </c>
      <c r="WU2" s="150" t="s">
        <v>2826</v>
      </c>
      <c r="WV2" s="150" t="s">
        <v>2827</v>
      </c>
      <c r="WW2" s="150" t="s">
        <v>2828</v>
      </c>
      <c r="WX2" s="150" t="s">
        <v>2829</v>
      </c>
      <c r="WY2" s="150" t="s">
        <v>2830</v>
      </c>
      <c r="WZ2" s="155" t="s">
        <v>3983</v>
      </c>
      <c r="XA2" s="150" t="s">
        <v>2831</v>
      </c>
      <c r="XB2" s="150" t="s">
        <v>2832</v>
      </c>
      <c r="XC2" s="150" t="s">
        <v>2833</v>
      </c>
      <c r="XD2" s="150" t="s">
        <v>2834</v>
      </c>
      <c r="XE2" s="150" t="s">
        <v>2835</v>
      </c>
      <c r="XF2" s="150" t="s">
        <v>2836</v>
      </c>
      <c r="XG2" s="150" t="s">
        <v>2837</v>
      </c>
      <c r="XH2" s="150" t="s">
        <v>2838</v>
      </c>
      <c r="XI2" s="150" t="s">
        <v>2839</v>
      </c>
      <c r="XJ2" s="150" t="s">
        <v>2840</v>
      </c>
      <c r="XK2" s="150" t="s">
        <v>2841</v>
      </c>
      <c r="XL2" s="150" t="s">
        <v>2842</v>
      </c>
      <c r="XM2" s="150" t="s">
        <v>2843</v>
      </c>
      <c r="XN2" s="150" t="s">
        <v>2844</v>
      </c>
      <c r="XO2" s="150" t="s">
        <v>2845</v>
      </c>
      <c r="XP2" s="150" t="s">
        <v>2846</v>
      </c>
      <c r="XQ2" s="150" t="s">
        <v>2847</v>
      </c>
      <c r="XR2" s="150" t="s">
        <v>2848</v>
      </c>
      <c r="XS2" s="150" t="s">
        <v>2849</v>
      </c>
      <c r="XT2" s="150" t="s">
        <v>2850</v>
      </c>
      <c r="XU2" s="150" t="s">
        <v>2851</v>
      </c>
      <c r="XV2" s="150" t="s">
        <v>2852</v>
      </c>
      <c r="XW2" s="150" t="s">
        <v>2853</v>
      </c>
      <c r="XX2" s="150" t="s">
        <v>2854</v>
      </c>
      <c r="XY2" s="150" t="s">
        <v>2855</v>
      </c>
      <c r="XZ2" s="150" t="s">
        <v>2856</v>
      </c>
      <c r="YA2" s="150" t="s">
        <v>2857</v>
      </c>
      <c r="YB2" s="150" t="s">
        <v>2858</v>
      </c>
      <c r="YC2" s="150" t="s">
        <v>2859</v>
      </c>
      <c r="YD2" s="150" t="s">
        <v>2860</v>
      </c>
      <c r="YE2" s="150" t="s">
        <v>2861</v>
      </c>
      <c r="YF2" s="150" t="s">
        <v>2862</v>
      </c>
      <c r="YG2" s="150" t="s">
        <v>2863</v>
      </c>
      <c r="YH2" s="150" t="s">
        <v>2864</v>
      </c>
      <c r="YI2" s="150" t="s">
        <v>2865</v>
      </c>
      <c r="YJ2" s="150" t="s">
        <v>2866</v>
      </c>
      <c r="YK2" s="150" t="s">
        <v>2867</v>
      </c>
      <c r="YL2" s="150" t="s">
        <v>2868</v>
      </c>
      <c r="YM2" s="150" t="s">
        <v>2869</v>
      </c>
      <c r="YN2" s="150" t="s">
        <v>2870</v>
      </c>
      <c r="YO2" s="150" t="s">
        <v>2871</v>
      </c>
      <c r="YP2" s="155" t="s">
        <v>2872</v>
      </c>
      <c r="YQ2" s="150" t="s">
        <v>2873</v>
      </c>
      <c r="YR2" s="150" t="s">
        <v>2874</v>
      </c>
      <c r="YS2" s="150" t="s">
        <v>2875</v>
      </c>
      <c r="YT2" s="150" t="s">
        <v>2876</v>
      </c>
      <c r="YU2" s="150" t="s">
        <v>2877</v>
      </c>
      <c r="YV2" s="150" t="s">
        <v>2878</v>
      </c>
      <c r="YW2" s="150" t="s">
        <v>3439</v>
      </c>
      <c r="YX2" s="150" t="s">
        <v>2879</v>
      </c>
      <c r="YY2" s="150" t="s">
        <v>2880</v>
      </c>
      <c r="YZ2" s="150" t="s">
        <v>2881</v>
      </c>
      <c r="ZA2" s="150" t="s">
        <v>2882</v>
      </c>
      <c r="ZB2" s="150" t="s">
        <v>2883</v>
      </c>
      <c r="ZC2" s="150" t="s">
        <v>2884</v>
      </c>
      <c r="ZD2" s="150" t="s">
        <v>2885</v>
      </c>
      <c r="ZE2" s="150" t="s">
        <v>2886</v>
      </c>
      <c r="ZF2" s="150" t="s">
        <v>2887</v>
      </c>
      <c r="ZG2" s="150" t="s">
        <v>2888</v>
      </c>
      <c r="ZH2" s="150" t="s">
        <v>2889</v>
      </c>
      <c r="ZI2" s="150" t="s">
        <v>2890</v>
      </c>
      <c r="ZJ2" s="150" t="s">
        <v>2891</v>
      </c>
      <c r="ZK2" s="150" t="s">
        <v>2892</v>
      </c>
      <c r="ZL2" s="150" t="s">
        <v>2893</v>
      </c>
      <c r="ZM2" s="150" t="s">
        <v>2894</v>
      </c>
      <c r="ZN2" s="150" t="s">
        <v>2895</v>
      </c>
      <c r="ZO2" s="150" t="s">
        <v>2896</v>
      </c>
      <c r="ZP2" s="150" t="s">
        <v>2897</v>
      </c>
      <c r="ZQ2" s="150" t="s">
        <v>2898</v>
      </c>
      <c r="ZR2" s="150" t="s">
        <v>2899</v>
      </c>
      <c r="ZS2" s="150" t="s">
        <v>2900</v>
      </c>
      <c r="ZT2" s="150" t="s">
        <v>2901</v>
      </c>
      <c r="ZU2" s="150" t="s">
        <v>2902</v>
      </c>
      <c r="ZV2" s="150" t="s">
        <v>2903</v>
      </c>
      <c r="ZW2" s="150" t="s">
        <v>2904</v>
      </c>
      <c r="ZX2" s="150" t="s">
        <v>2905</v>
      </c>
      <c r="ZY2" s="150" t="s">
        <v>2906</v>
      </c>
      <c r="ZZ2" s="150" t="s">
        <v>2907</v>
      </c>
      <c r="AAA2" s="150" t="s">
        <v>2908</v>
      </c>
      <c r="AAB2" s="150" t="s">
        <v>2909</v>
      </c>
      <c r="AAC2" s="150" t="s">
        <v>2910</v>
      </c>
      <c r="AAD2" s="150" t="s">
        <v>2911</v>
      </c>
      <c r="AAE2" s="150" t="s">
        <v>2912</v>
      </c>
      <c r="AAF2" s="150" t="s">
        <v>2913</v>
      </c>
      <c r="AAG2" s="150" t="s">
        <v>2914</v>
      </c>
      <c r="AAH2" s="150" t="s">
        <v>2915</v>
      </c>
      <c r="AAI2" s="150" t="s">
        <v>2916</v>
      </c>
      <c r="AAJ2" s="150" t="s">
        <v>2917</v>
      </c>
      <c r="AAK2" s="150" t="s">
        <v>2918</v>
      </c>
      <c r="AAL2" s="150" t="s">
        <v>2919</v>
      </c>
      <c r="AAM2" s="150" t="s">
        <v>2920</v>
      </c>
      <c r="AAN2" s="150" t="s">
        <v>2921</v>
      </c>
      <c r="AAO2" s="150" t="s">
        <v>2922</v>
      </c>
      <c r="AAP2" s="150" t="s">
        <v>2923</v>
      </c>
      <c r="AAQ2" s="150" t="s">
        <v>2924</v>
      </c>
      <c r="AAR2" s="150" t="s">
        <v>2925</v>
      </c>
      <c r="AAS2" s="150" t="s">
        <v>2926</v>
      </c>
      <c r="AAT2" s="150" t="s">
        <v>3984</v>
      </c>
      <c r="AAU2" s="150" t="s">
        <v>2927</v>
      </c>
      <c r="AAV2" s="150" t="s">
        <v>3985</v>
      </c>
      <c r="AAW2" s="150" t="s">
        <v>2928</v>
      </c>
      <c r="AAX2" s="150" t="s">
        <v>2929</v>
      </c>
      <c r="AAY2" s="150" t="s">
        <v>2930</v>
      </c>
      <c r="AAZ2" s="150" t="s">
        <v>2931</v>
      </c>
      <c r="ABA2" s="150" t="s">
        <v>2932</v>
      </c>
      <c r="ABB2" s="150" t="s">
        <v>2933</v>
      </c>
      <c r="ABC2" s="150" t="s">
        <v>2934</v>
      </c>
      <c r="ABD2" s="150" t="s">
        <v>2935</v>
      </c>
      <c r="ABE2" s="150" t="s">
        <v>2936</v>
      </c>
      <c r="ABF2" s="150" t="s">
        <v>2937</v>
      </c>
      <c r="ABG2" s="150" t="s">
        <v>2938</v>
      </c>
      <c r="ABH2" s="150" t="s">
        <v>2939</v>
      </c>
      <c r="ABI2" s="150" t="s">
        <v>2940</v>
      </c>
      <c r="ABJ2" s="150" t="s">
        <v>2941</v>
      </c>
      <c r="ABK2" s="150" t="s">
        <v>2942</v>
      </c>
      <c r="ABL2" s="150" t="s">
        <v>2943</v>
      </c>
      <c r="ABM2" s="150" t="s">
        <v>2944</v>
      </c>
      <c r="ABN2" s="150" t="s">
        <v>2945</v>
      </c>
      <c r="ABO2" s="150" t="s">
        <v>2946</v>
      </c>
      <c r="ABP2" s="154" t="s">
        <v>3986</v>
      </c>
      <c r="ABQ2" s="150" t="s">
        <v>2948</v>
      </c>
      <c r="ABR2" s="150" t="s">
        <v>2949</v>
      </c>
      <c r="ABS2" s="150" t="s">
        <v>2950</v>
      </c>
      <c r="ABT2" s="150" t="s">
        <v>2951</v>
      </c>
      <c r="ABU2" s="150" t="s">
        <v>2952</v>
      </c>
      <c r="ABV2" s="150" t="s">
        <v>2953</v>
      </c>
      <c r="ABW2" s="150" t="s">
        <v>2954</v>
      </c>
      <c r="ABX2" s="150" t="s">
        <v>2955</v>
      </c>
      <c r="ABY2" s="150" t="s">
        <v>2956</v>
      </c>
      <c r="ABZ2" s="150" t="s">
        <v>2957</v>
      </c>
      <c r="ACA2" s="150" t="s">
        <v>2958</v>
      </c>
      <c r="ACB2" s="150" t="s">
        <v>2959</v>
      </c>
      <c r="ACC2" s="150" t="s">
        <v>2960</v>
      </c>
      <c r="ACD2" s="150" t="s">
        <v>2961</v>
      </c>
      <c r="ACE2" s="150" t="s">
        <v>2962</v>
      </c>
      <c r="ACF2" s="150" t="s">
        <v>2963</v>
      </c>
      <c r="ACG2" s="150" t="s">
        <v>2964</v>
      </c>
      <c r="ACH2" s="150" t="s">
        <v>2965</v>
      </c>
      <c r="ACI2" s="150" t="s">
        <v>2966</v>
      </c>
      <c r="ACJ2" s="150" t="s">
        <v>2967</v>
      </c>
      <c r="ACK2" s="150" t="s">
        <v>2968</v>
      </c>
      <c r="ACL2" s="150" t="s">
        <v>2969</v>
      </c>
      <c r="ACM2" s="150" t="s">
        <v>2970</v>
      </c>
      <c r="ACN2" s="150" t="s">
        <v>2971</v>
      </c>
      <c r="ACO2" s="150" t="s">
        <v>2972</v>
      </c>
      <c r="ACP2" s="150" t="s">
        <v>2973</v>
      </c>
      <c r="ACQ2" s="150" t="s">
        <v>2974</v>
      </c>
      <c r="ACR2" s="150" t="s">
        <v>2975</v>
      </c>
      <c r="ACS2" s="150" t="s">
        <v>2976</v>
      </c>
      <c r="ACT2" s="150" t="s">
        <v>2977</v>
      </c>
      <c r="ACU2" s="150" t="s">
        <v>2978</v>
      </c>
      <c r="ACV2" s="150" t="s">
        <v>2979</v>
      </c>
      <c r="ACW2" s="150" t="s">
        <v>2980</v>
      </c>
      <c r="ACX2" s="150" t="s">
        <v>2981</v>
      </c>
      <c r="ACY2" s="150" t="s">
        <v>2982</v>
      </c>
      <c r="ACZ2" s="150" t="s">
        <v>2983</v>
      </c>
      <c r="ADA2" s="150" t="s">
        <v>2984</v>
      </c>
      <c r="ADB2" s="150" t="s">
        <v>2985</v>
      </c>
      <c r="ADC2" s="150" t="s">
        <v>2986</v>
      </c>
      <c r="ADD2" s="150" t="s">
        <v>2987</v>
      </c>
      <c r="ADE2" s="150" t="s">
        <v>2988</v>
      </c>
      <c r="ADF2" s="150" t="s">
        <v>2989</v>
      </c>
      <c r="ADG2" s="150" t="s">
        <v>2990</v>
      </c>
      <c r="ADH2" s="150" t="s">
        <v>2991</v>
      </c>
      <c r="ADI2" s="150" t="s">
        <v>2992</v>
      </c>
      <c r="ADJ2" s="150" t="s">
        <v>2993</v>
      </c>
      <c r="ADK2" s="150" t="s">
        <v>2994</v>
      </c>
      <c r="ADL2" s="150" t="s">
        <v>2995</v>
      </c>
      <c r="ADM2" s="150" t="s">
        <v>2996</v>
      </c>
      <c r="ADN2" s="150" t="s">
        <v>2997</v>
      </c>
      <c r="ADO2" s="150" t="s">
        <v>2998</v>
      </c>
      <c r="ADP2" s="150" t="s">
        <v>2999</v>
      </c>
      <c r="ADQ2" s="150" t="s">
        <v>3000</v>
      </c>
      <c r="ADR2" s="150" t="s">
        <v>3001</v>
      </c>
      <c r="ADS2" s="150" t="s">
        <v>3002</v>
      </c>
      <c r="ADT2" s="150" t="s">
        <v>3003</v>
      </c>
      <c r="ADU2" s="150" t="s">
        <v>3004</v>
      </c>
      <c r="ADV2" s="150" t="s">
        <v>3005</v>
      </c>
      <c r="ADW2" s="150" t="s">
        <v>3006</v>
      </c>
      <c r="ADX2" s="150" t="s">
        <v>3007</v>
      </c>
      <c r="ADY2" s="150" t="s">
        <v>3008</v>
      </c>
      <c r="ADZ2" s="150" t="s">
        <v>3009</v>
      </c>
      <c r="AEA2" s="150" t="s">
        <v>3010</v>
      </c>
      <c r="AEB2" s="150" t="s">
        <v>3011</v>
      </c>
      <c r="AEC2" s="150" t="s">
        <v>3012</v>
      </c>
      <c r="AED2" s="150" t="s">
        <v>3013</v>
      </c>
      <c r="AEE2" s="150" t="s">
        <v>3014</v>
      </c>
      <c r="AEF2" s="150" t="s">
        <v>3015</v>
      </c>
      <c r="AEG2" s="150" t="s">
        <v>3016</v>
      </c>
      <c r="AEH2" s="150" t="s">
        <v>3017</v>
      </c>
      <c r="AEI2" s="150" t="s">
        <v>3018</v>
      </c>
      <c r="AEJ2" s="150" t="s">
        <v>3019</v>
      </c>
      <c r="AEK2" s="150" t="s">
        <v>3020</v>
      </c>
      <c r="AEL2" s="150" t="s">
        <v>3021</v>
      </c>
      <c r="AEM2" s="150" t="s">
        <v>3022</v>
      </c>
      <c r="AEN2" s="150" t="s">
        <v>3023</v>
      </c>
      <c r="AEO2" s="150" t="s">
        <v>3024</v>
      </c>
      <c r="AEP2" s="150" t="s">
        <v>3025</v>
      </c>
      <c r="AEQ2" s="150" t="s">
        <v>3026</v>
      </c>
      <c r="AER2" s="150" t="s">
        <v>3027</v>
      </c>
      <c r="AES2" s="150" t="s">
        <v>3028</v>
      </c>
      <c r="AET2" s="150" t="s">
        <v>3029</v>
      </c>
      <c r="AEU2" s="150" t="s">
        <v>3030</v>
      </c>
      <c r="AEV2" s="150" t="s">
        <v>3031</v>
      </c>
      <c r="AEW2" s="150" t="s">
        <v>3032</v>
      </c>
      <c r="AEX2" s="150" t="s">
        <v>3033</v>
      </c>
      <c r="AEY2" s="150" t="s">
        <v>3034</v>
      </c>
      <c r="AEZ2" s="150" t="s">
        <v>3035</v>
      </c>
      <c r="AFA2" s="150" t="s">
        <v>3036</v>
      </c>
      <c r="AFB2" s="150" t="s">
        <v>3037</v>
      </c>
      <c r="AFC2" s="150" t="s">
        <v>3038</v>
      </c>
      <c r="AFD2" s="150" t="s">
        <v>3039</v>
      </c>
      <c r="AFE2" s="150" t="s">
        <v>3040</v>
      </c>
      <c r="AFF2" s="150" t="s">
        <v>3041</v>
      </c>
      <c r="AFG2" s="150" t="s">
        <v>3042</v>
      </c>
      <c r="AFH2" s="150" t="s">
        <v>3043</v>
      </c>
      <c r="AFI2" s="150" t="s">
        <v>3044</v>
      </c>
      <c r="AFJ2" s="150" t="s">
        <v>3045</v>
      </c>
      <c r="AFK2" s="150" t="s">
        <v>3046</v>
      </c>
      <c r="AFL2" s="150" t="s">
        <v>3047</v>
      </c>
      <c r="AFM2" s="150" t="s">
        <v>3048</v>
      </c>
      <c r="AFN2" s="150" t="s">
        <v>3049</v>
      </c>
      <c r="AFO2" s="150" t="s">
        <v>3050</v>
      </c>
      <c r="AFP2" s="150" t="s">
        <v>3051</v>
      </c>
      <c r="AFQ2" s="150" t="s">
        <v>3052</v>
      </c>
      <c r="AFR2" s="150" t="s">
        <v>3053</v>
      </c>
      <c r="AFS2" s="150" t="s">
        <v>3054</v>
      </c>
      <c r="AFT2" s="150" t="s">
        <v>3055</v>
      </c>
      <c r="AFU2" s="150" t="s">
        <v>3056</v>
      </c>
      <c r="AFV2" s="150" t="s">
        <v>3057</v>
      </c>
      <c r="AFW2" s="150" t="s">
        <v>3058</v>
      </c>
      <c r="AFX2" s="150" t="s">
        <v>3059</v>
      </c>
      <c r="AFY2" s="150" t="s">
        <v>3060</v>
      </c>
      <c r="AFZ2" s="150" t="s">
        <v>3061</v>
      </c>
      <c r="AGA2" s="150" t="s">
        <v>3062</v>
      </c>
      <c r="AGB2" s="150" t="s">
        <v>3063</v>
      </c>
      <c r="AGC2" s="150" t="s">
        <v>3064</v>
      </c>
      <c r="AGD2" s="150" t="s">
        <v>3065</v>
      </c>
      <c r="AGE2" s="150" t="s">
        <v>3066</v>
      </c>
      <c r="AGF2" s="150" t="s">
        <v>3067</v>
      </c>
      <c r="AGG2" s="150" t="s">
        <v>3068</v>
      </c>
      <c r="AGH2" s="150" t="s">
        <v>3069</v>
      </c>
      <c r="AGI2" s="150" t="s">
        <v>3070</v>
      </c>
      <c r="AGJ2" s="150" t="s">
        <v>3071</v>
      </c>
      <c r="AGK2" s="150" t="s">
        <v>3072</v>
      </c>
      <c r="AGL2" s="150" t="s">
        <v>3073</v>
      </c>
      <c r="AGM2" s="150" t="s">
        <v>3074</v>
      </c>
      <c r="AGN2" s="150" t="s">
        <v>3075</v>
      </c>
      <c r="AGO2" s="150" t="s">
        <v>3076</v>
      </c>
      <c r="AGP2" s="150" t="s">
        <v>3077</v>
      </c>
      <c r="AGQ2" s="150" t="s">
        <v>3078</v>
      </c>
      <c r="AGR2" s="150" t="s">
        <v>3079</v>
      </c>
      <c r="AGS2" s="150" t="s">
        <v>3080</v>
      </c>
      <c r="AGT2" s="150" t="s">
        <v>3081</v>
      </c>
      <c r="AGU2" s="150" t="s">
        <v>3082</v>
      </c>
      <c r="AGV2" s="150" t="s">
        <v>3083</v>
      </c>
      <c r="AGW2" s="150" t="s">
        <v>3084</v>
      </c>
      <c r="AGX2" s="150" t="s">
        <v>3085</v>
      </c>
      <c r="AGY2" s="150" t="s">
        <v>3086</v>
      </c>
      <c r="AGZ2" s="150" t="s">
        <v>3087</v>
      </c>
      <c r="AHA2" s="150" t="s">
        <v>3088</v>
      </c>
      <c r="AHB2" s="150" t="s">
        <v>3089</v>
      </c>
      <c r="AHC2" s="150" t="s">
        <v>3090</v>
      </c>
      <c r="AHD2" s="150" t="s">
        <v>3091</v>
      </c>
      <c r="AHE2" s="150" t="s">
        <v>3092</v>
      </c>
      <c r="AHF2" s="150" t="s">
        <v>3093</v>
      </c>
      <c r="AHG2" s="150" t="s">
        <v>3094</v>
      </c>
      <c r="AHH2" s="150" t="s">
        <v>3095</v>
      </c>
      <c r="AHI2" s="150" t="s">
        <v>3096</v>
      </c>
      <c r="AHJ2" s="150" t="s">
        <v>3097</v>
      </c>
      <c r="AHK2" s="150" t="s">
        <v>3098</v>
      </c>
      <c r="AHL2" s="150" t="s">
        <v>3099</v>
      </c>
      <c r="AHM2" s="150" t="s">
        <v>3100</v>
      </c>
      <c r="AHN2" s="150" t="s">
        <v>3101</v>
      </c>
      <c r="AHO2" s="150" t="s">
        <v>3102</v>
      </c>
      <c r="AHP2" s="150" t="s">
        <v>3103</v>
      </c>
      <c r="AHQ2" s="150" t="s">
        <v>3104</v>
      </c>
      <c r="AHR2" s="150" t="s">
        <v>3105</v>
      </c>
      <c r="AHS2" s="150" t="s">
        <v>3106</v>
      </c>
      <c r="AHT2" s="150" t="s">
        <v>3107</v>
      </c>
      <c r="AHU2" s="150" t="s">
        <v>3108</v>
      </c>
      <c r="AHV2" s="150" t="s">
        <v>3109</v>
      </c>
      <c r="AHW2" s="150" t="s">
        <v>3110</v>
      </c>
      <c r="AHX2" s="150" t="s">
        <v>3111</v>
      </c>
      <c r="AHY2" s="150" t="s">
        <v>3112</v>
      </c>
      <c r="AHZ2" s="150" t="s">
        <v>3113</v>
      </c>
      <c r="AIA2" s="150" t="s">
        <v>3114</v>
      </c>
      <c r="AIB2" s="150" t="s">
        <v>3115</v>
      </c>
      <c r="AIC2" s="150" t="s">
        <v>3116</v>
      </c>
      <c r="AID2" s="150" t="s">
        <v>3117</v>
      </c>
      <c r="AIE2" s="150" t="s">
        <v>3118</v>
      </c>
      <c r="AIF2" s="150" t="s">
        <v>3119</v>
      </c>
      <c r="AIG2" s="150" t="s">
        <v>3120</v>
      </c>
      <c r="AIH2" s="150" t="s">
        <v>3121</v>
      </c>
      <c r="AII2" s="150" t="s">
        <v>3122</v>
      </c>
      <c r="AIJ2" s="150" t="s">
        <v>3123</v>
      </c>
      <c r="AIK2" s="150" t="s">
        <v>3124</v>
      </c>
      <c r="AIL2" s="150" t="s">
        <v>3125</v>
      </c>
      <c r="AIM2" s="150" t="s">
        <v>3126</v>
      </c>
      <c r="AIN2" s="150" t="s">
        <v>3127</v>
      </c>
      <c r="AIO2" s="150" t="s">
        <v>3128</v>
      </c>
      <c r="AIP2" s="150" t="s">
        <v>3129</v>
      </c>
      <c r="AIQ2" s="150" t="s">
        <v>3130</v>
      </c>
      <c r="AIR2" s="150" t="s">
        <v>3131</v>
      </c>
      <c r="AIS2" s="150" t="s">
        <v>3132</v>
      </c>
      <c r="AIT2" s="150" t="s">
        <v>3133</v>
      </c>
      <c r="AIU2" s="150" t="s">
        <v>3134</v>
      </c>
      <c r="AIV2" s="150" t="s">
        <v>3135</v>
      </c>
      <c r="AIW2" s="150" t="s">
        <v>3136</v>
      </c>
      <c r="AIX2" s="150" t="s">
        <v>3137</v>
      </c>
      <c r="AIY2" s="150" t="s">
        <v>3138</v>
      </c>
      <c r="AIZ2" s="150" t="s">
        <v>3139</v>
      </c>
      <c r="AJA2" s="150" t="s">
        <v>3140</v>
      </c>
      <c r="AJB2" s="150" t="s">
        <v>3141</v>
      </c>
      <c r="AJC2" s="150" t="s">
        <v>3142</v>
      </c>
      <c r="AJD2" s="150" t="s">
        <v>3143</v>
      </c>
      <c r="AJE2" s="150" t="s">
        <v>3144</v>
      </c>
      <c r="AJF2" s="150" t="s">
        <v>3145</v>
      </c>
      <c r="AJG2" s="150" t="s">
        <v>3146</v>
      </c>
      <c r="AJH2" s="150" t="s">
        <v>3147</v>
      </c>
      <c r="AJI2" s="150" t="s">
        <v>3148</v>
      </c>
      <c r="AJJ2" s="150" t="s">
        <v>3149</v>
      </c>
      <c r="AJK2" s="150" t="s">
        <v>3150</v>
      </c>
      <c r="AJL2" s="150" t="s">
        <v>3151</v>
      </c>
      <c r="AJM2" s="150" t="s">
        <v>3152</v>
      </c>
      <c r="AJN2" s="150" t="s">
        <v>3153</v>
      </c>
      <c r="AJO2" s="150" t="s">
        <v>3154</v>
      </c>
      <c r="AJP2" s="150" t="s">
        <v>3155</v>
      </c>
      <c r="AJQ2" s="155" t="s">
        <v>3156</v>
      </c>
      <c r="AJR2" s="155" t="s">
        <v>3157</v>
      </c>
      <c r="AJS2" s="150" t="s">
        <v>3158</v>
      </c>
      <c r="AJT2" s="150" t="s">
        <v>3159</v>
      </c>
      <c r="AJU2" s="150" t="s">
        <v>3160</v>
      </c>
      <c r="AJV2" s="150" t="s">
        <v>3161</v>
      </c>
      <c r="AJW2" s="150" t="s">
        <v>3162</v>
      </c>
      <c r="AJX2" s="155" t="s">
        <v>3163</v>
      </c>
      <c r="AJY2" s="150" t="s">
        <v>3164</v>
      </c>
      <c r="AJZ2" s="150" t="s">
        <v>3165</v>
      </c>
      <c r="AKA2" s="150" t="s">
        <v>3166</v>
      </c>
      <c r="AKB2" s="150" t="s">
        <v>3167</v>
      </c>
      <c r="AKC2" s="150" t="s">
        <v>3168</v>
      </c>
      <c r="AKD2" s="150" t="s">
        <v>3169</v>
      </c>
      <c r="AKE2" s="150" t="s">
        <v>3987</v>
      </c>
      <c r="AKF2" s="150" t="s">
        <v>3170</v>
      </c>
      <c r="AKG2" s="150" t="s">
        <v>3171</v>
      </c>
      <c r="AKH2" s="150" t="s">
        <v>3172</v>
      </c>
      <c r="AKI2" s="150" t="s">
        <v>3173</v>
      </c>
      <c r="AKJ2" s="150" t="s">
        <v>3174</v>
      </c>
      <c r="AKK2" s="150" t="s">
        <v>3175</v>
      </c>
      <c r="AKL2" s="153" t="s">
        <v>3988</v>
      </c>
      <c r="AKM2" s="150" t="s">
        <v>3176</v>
      </c>
      <c r="AKN2" s="150" t="s">
        <v>3177</v>
      </c>
      <c r="AKO2" s="150" t="s">
        <v>3178</v>
      </c>
      <c r="AKP2" s="150" t="s">
        <v>3179</v>
      </c>
      <c r="AKQ2" s="150" t="s">
        <v>3180</v>
      </c>
      <c r="AKR2" s="150" t="s">
        <v>3181</v>
      </c>
      <c r="AKS2" s="150" t="s">
        <v>3182</v>
      </c>
      <c r="AKT2" s="150" t="s">
        <v>3183</v>
      </c>
      <c r="AKU2" s="150" t="s">
        <v>3184</v>
      </c>
      <c r="AKV2" s="150" t="s">
        <v>3185</v>
      </c>
      <c r="AKW2" s="150" t="s">
        <v>3186</v>
      </c>
      <c r="AKX2" s="150" t="s">
        <v>3187</v>
      </c>
      <c r="AKY2" s="150" t="s">
        <v>3188</v>
      </c>
      <c r="AKZ2" s="150" t="s">
        <v>3189</v>
      </c>
      <c r="ALA2" s="150" t="s">
        <v>3190</v>
      </c>
      <c r="ALB2" s="150" t="s">
        <v>3191</v>
      </c>
      <c r="ALC2" s="150" t="s">
        <v>3192</v>
      </c>
      <c r="ALD2" s="150" t="s">
        <v>3193</v>
      </c>
      <c r="ALE2" s="150" t="s">
        <v>3194</v>
      </c>
      <c r="ALF2" s="150" t="s">
        <v>3195</v>
      </c>
      <c r="ALG2" s="150" t="s">
        <v>3196</v>
      </c>
      <c r="ALH2" s="150" t="s">
        <v>3197</v>
      </c>
      <c r="ALI2" s="150" t="s">
        <v>3198</v>
      </c>
      <c r="ALJ2" s="150" t="s">
        <v>3199</v>
      </c>
      <c r="ALK2" s="150" t="s">
        <v>3200</v>
      </c>
      <c r="ALL2" s="150" t="s">
        <v>3201</v>
      </c>
      <c r="ALM2" s="150" t="s">
        <v>3202</v>
      </c>
      <c r="ALN2" s="150" t="s">
        <v>3203</v>
      </c>
      <c r="ALO2" s="150" t="s">
        <v>3204</v>
      </c>
      <c r="ALP2" s="150" t="s">
        <v>3205</v>
      </c>
      <c r="ALQ2" s="150" t="s">
        <v>3206</v>
      </c>
      <c r="ALR2" s="150" t="s">
        <v>3207</v>
      </c>
      <c r="ALS2" s="150" t="s">
        <v>3208</v>
      </c>
      <c r="ALT2" s="151" t="s">
        <v>3575</v>
      </c>
      <c r="ALU2" s="151" t="s">
        <v>3576</v>
      </c>
      <c r="ALV2" s="151" t="s">
        <v>3577</v>
      </c>
      <c r="ALW2" s="157" t="s">
        <v>3578</v>
      </c>
      <c r="ALX2" s="151" t="s">
        <v>3579</v>
      </c>
      <c r="ALY2" s="151" t="s">
        <v>3580</v>
      </c>
      <c r="ALZ2" s="151" t="s">
        <v>3989</v>
      </c>
      <c r="AMA2" s="151" t="s">
        <v>3581</v>
      </c>
      <c r="AMB2" s="151" t="s">
        <v>3582</v>
      </c>
      <c r="AMC2" s="151" t="s">
        <v>3583</v>
      </c>
      <c r="AMD2" s="151" t="s">
        <v>3584</v>
      </c>
      <c r="AME2" s="151" t="s">
        <v>3585</v>
      </c>
      <c r="AMF2" s="151" t="s">
        <v>3990</v>
      </c>
      <c r="AMG2" s="151" t="s">
        <v>3586</v>
      </c>
      <c r="AMH2" s="151" t="s">
        <v>3991</v>
      </c>
      <c r="AMI2" s="151" t="s">
        <v>3587</v>
      </c>
      <c r="AMJ2" s="151" t="s">
        <v>3992</v>
      </c>
      <c r="AMK2" s="151" t="s">
        <v>3588</v>
      </c>
      <c r="AML2" s="151" t="s">
        <v>3993</v>
      </c>
      <c r="AMM2" s="151" t="s">
        <v>3589</v>
      </c>
      <c r="AMN2" s="151" t="s">
        <v>3994</v>
      </c>
      <c r="AMO2" s="151" t="s">
        <v>3590</v>
      </c>
      <c r="AMP2" s="151" t="s">
        <v>3995</v>
      </c>
      <c r="AMQ2" s="151" t="s">
        <v>3591</v>
      </c>
      <c r="AMR2" s="151" t="s">
        <v>3996</v>
      </c>
      <c r="AMS2" s="151" t="s">
        <v>3592</v>
      </c>
      <c r="AMT2" s="151" t="s">
        <v>3997</v>
      </c>
      <c r="AMU2" s="151" t="s">
        <v>3593</v>
      </c>
      <c r="AMV2" s="151" t="s">
        <v>3998</v>
      </c>
      <c r="AMW2" s="151" t="s">
        <v>3594</v>
      </c>
      <c r="AMX2" s="151" t="s">
        <v>3999</v>
      </c>
      <c r="AMY2" s="151" t="s">
        <v>3595</v>
      </c>
      <c r="AMZ2" s="151" t="s">
        <v>3596</v>
      </c>
      <c r="ANA2" s="151" t="s">
        <v>3597</v>
      </c>
      <c r="ANB2" s="151" t="s">
        <v>4000</v>
      </c>
      <c r="ANC2" s="151" t="s">
        <v>4001</v>
      </c>
      <c r="AND2" s="151" t="s">
        <v>4002</v>
      </c>
      <c r="ANE2" s="151" t="s">
        <v>4003</v>
      </c>
      <c r="ANF2" s="151" t="s">
        <v>4002</v>
      </c>
      <c r="ANG2" s="151" t="s">
        <v>4003</v>
      </c>
      <c r="ANH2" s="151" t="s">
        <v>4004</v>
      </c>
      <c r="ANI2" s="151" t="s">
        <v>4005</v>
      </c>
      <c r="ANJ2" s="151" t="s">
        <v>4006</v>
      </c>
      <c r="ANK2" s="151" t="s">
        <v>3991</v>
      </c>
      <c r="ANL2" s="151" t="s">
        <v>4007</v>
      </c>
      <c r="ANM2" s="151" t="s">
        <v>4008</v>
      </c>
      <c r="ANN2" s="151" t="s">
        <v>4009</v>
      </c>
      <c r="ANO2" s="151" t="s">
        <v>4010</v>
      </c>
      <c r="ANP2" s="151" t="s">
        <v>4011</v>
      </c>
      <c r="ANQ2" s="151" t="s">
        <v>4012</v>
      </c>
      <c r="ANR2" s="151" t="s">
        <v>3598</v>
      </c>
      <c r="ANS2" s="151" t="s">
        <v>4013</v>
      </c>
      <c r="ANT2" s="151" t="s">
        <v>4014</v>
      </c>
      <c r="ANU2" s="151" t="s">
        <v>4015</v>
      </c>
      <c r="ANV2" s="151" t="s">
        <v>4016</v>
      </c>
      <c r="ANW2" s="151" t="s">
        <v>4017</v>
      </c>
      <c r="ANX2" s="151" t="s">
        <v>4018</v>
      </c>
      <c r="ANY2" s="151" t="s">
        <v>4019</v>
      </c>
      <c r="ANZ2" s="151" t="s">
        <v>4020</v>
      </c>
      <c r="AOA2" s="151" t="s">
        <v>4021</v>
      </c>
      <c r="AOB2" s="151" t="s">
        <v>4022</v>
      </c>
      <c r="AOC2" s="151" t="s">
        <v>4023</v>
      </c>
      <c r="AOD2" s="151" t="s">
        <v>4024</v>
      </c>
      <c r="AOE2" s="151" t="s">
        <v>4025</v>
      </c>
      <c r="AOF2" s="151" t="s">
        <v>4026</v>
      </c>
      <c r="AOG2" s="151" t="s">
        <v>4027</v>
      </c>
      <c r="AOH2" s="151" t="s">
        <v>3599</v>
      </c>
      <c r="AOI2" s="151" t="s">
        <v>3600</v>
      </c>
      <c r="AOJ2" s="151" t="s">
        <v>4028</v>
      </c>
      <c r="AOK2" s="151" t="s">
        <v>4029</v>
      </c>
      <c r="AOL2" s="151" t="s">
        <v>4030</v>
      </c>
      <c r="AOM2" s="151" t="s">
        <v>4031</v>
      </c>
      <c r="AON2" s="151" t="s">
        <v>4032</v>
      </c>
      <c r="AOO2" s="151" t="s">
        <v>4033</v>
      </c>
      <c r="AOP2" s="151" t="s">
        <v>4034</v>
      </c>
      <c r="AOQ2" s="151" t="s">
        <v>4035</v>
      </c>
      <c r="AOR2" s="151" t="s">
        <v>4036</v>
      </c>
      <c r="AOS2" s="151" t="s">
        <v>4037</v>
      </c>
      <c r="AOT2" s="151" t="s">
        <v>4038</v>
      </c>
      <c r="AOU2" s="151" t="s">
        <v>4039</v>
      </c>
      <c r="AOV2" s="151" t="s">
        <v>4040</v>
      </c>
      <c r="AOW2" s="151" t="s">
        <v>4041</v>
      </c>
      <c r="AOX2" s="151" t="s">
        <v>4042</v>
      </c>
      <c r="AOY2" s="151" t="s">
        <v>4043</v>
      </c>
      <c r="AOZ2" s="151" t="s">
        <v>4044</v>
      </c>
      <c r="APA2" s="151" t="s">
        <v>4045</v>
      </c>
      <c r="APB2" s="151" t="s">
        <v>4046</v>
      </c>
      <c r="APC2" s="151" t="s">
        <v>4047</v>
      </c>
      <c r="APD2" s="151" t="s">
        <v>4048</v>
      </c>
      <c r="APE2" s="151" t="s">
        <v>4049</v>
      </c>
      <c r="APF2" s="151" t="s">
        <v>4050</v>
      </c>
      <c r="APG2" s="151" t="s">
        <v>4051</v>
      </c>
      <c r="APH2" s="151" t="s">
        <v>4052</v>
      </c>
      <c r="API2" s="151" t="s">
        <v>4053</v>
      </c>
      <c r="APJ2" s="151" t="s">
        <v>4054</v>
      </c>
      <c r="APK2" s="151" t="s">
        <v>4055</v>
      </c>
      <c r="APL2" s="151" t="s">
        <v>4056</v>
      </c>
      <c r="APM2" s="151" t="s">
        <v>4057</v>
      </c>
      <c r="APN2" s="151" t="s">
        <v>4058</v>
      </c>
      <c r="APO2" s="151" t="s">
        <v>4059</v>
      </c>
      <c r="APP2" s="151" t="s">
        <v>4060</v>
      </c>
      <c r="APQ2" s="151" t="s">
        <v>4061</v>
      </c>
      <c r="APR2" s="151" t="s">
        <v>4062</v>
      </c>
      <c r="APS2" s="151" t="s">
        <v>4063</v>
      </c>
      <c r="APT2" s="151" t="s">
        <v>4064</v>
      </c>
      <c r="APU2" s="151" t="s">
        <v>4065</v>
      </c>
      <c r="APV2" s="151" t="s">
        <v>4066</v>
      </c>
      <c r="APW2" s="151" t="s">
        <v>4067</v>
      </c>
      <c r="APX2" s="151" t="s">
        <v>4068</v>
      </c>
      <c r="APY2" s="151" t="s">
        <v>4069</v>
      </c>
      <c r="APZ2" s="151" t="s">
        <v>4070</v>
      </c>
      <c r="AQA2" s="151" t="s">
        <v>4071</v>
      </c>
      <c r="AQB2" s="151" t="s">
        <v>4072</v>
      </c>
      <c r="AQC2" s="151" t="s">
        <v>4073</v>
      </c>
      <c r="AQD2" s="151" t="s">
        <v>4074</v>
      </c>
      <c r="AQE2" s="151" t="s">
        <v>4075</v>
      </c>
      <c r="AQF2" s="151" t="s">
        <v>4076</v>
      </c>
      <c r="AQG2" s="151" t="s">
        <v>4077</v>
      </c>
      <c r="AQH2" s="151" t="s">
        <v>4078</v>
      </c>
      <c r="AQI2" s="151" t="s">
        <v>4079</v>
      </c>
      <c r="AQJ2" s="151" t="s">
        <v>4080</v>
      </c>
      <c r="AQK2" s="151" t="s">
        <v>4081</v>
      </c>
      <c r="AQL2" s="151" t="s">
        <v>4082</v>
      </c>
      <c r="AQM2" s="151" t="s">
        <v>4083</v>
      </c>
      <c r="AQN2" s="151" t="s">
        <v>4084</v>
      </c>
      <c r="AQO2" s="151" t="s">
        <v>4085</v>
      </c>
      <c r="AQP2" s="151" t="s">
        <v>4086</v>
      </c>
      <c r="AQQ2" s="151" t="s">
        <v>4087</v>
      </c>
      <c r="AQR2" s="151" t="s">
        <v>4088</v>
      </c>
      <c r="AQS2" s="151" t="s">
        <v>3601</v>
      </c>
      <c r="AQT2" s="151" t="s">
        <v>4089</v>
      </c>
      <c r="AQU2" s="151" t="s">
        <v>4090</v>
      </c>
      <c r="AQV2" s="151" t="s">
        <v>4091</v>
      </c>
      <c r="AQW2" s="151" t="s">
        <v>4092</v>
      </c>
      <c r="AQX2" s="151" t="s">
        <v>4093</v>
      </c>
      <c r="AQY2" s="151" t="s">
        <v>4094</v>
      </c>
      <c r="AQZ2" s="151" t="s">
        <v>4095</v>
      </c>
      <c r="ARA2" s="151" t="s">
        <v>4096</v>
      </c>
      <c r="ARB2" s="151" t="s">
        <v>4097</v>
      </c>
      <c r="ARC2" s="151" t="s">
        <v>4098</v>
      </c>
      <c r="ARD2" s="151" t="s">
        <v>4099</v>
      </c>
      <c r="ARE2" s="151" t="s">
        <v>4100</v>
      </c>
      <c r="ARF2" s="151" t="s">
        <v>4101</v>
      </c>
      <c r="ARG2" s="151" t="s">
        <v>4102</v>
      </c>
      <c r="ARH2" s="151" t="s">
        <v>4103</v>
      </c>
      <c r="ARI2" s="151" t="s">
        <v>4104</v>
      </c>
      <c r="ARJ2" s="151" t="s">
        <v>4105</v>
      </c>
      <c r="ARK2" s="151" t="s">
        <v>4106</v>
      </c>
      <c r="ARL2" s="151" t="s">
        <v>4107</v>
      </c>
      <c r="ARM2" s="151" t="s">
        <v>4108</v>
      </c>
      <c r="ARN2" s="151" t="s">
        <v>4109</v>
      </c>
      <c r="ARO2" s="151" t="s">
        <v>4110</v>
      </c>
      <c r="ARP2" s="151" t="s">
        <v>4111</v>
      </c>
      <c r="ARQ2" s="151" t="s">
        <v>4112</v>
      </c>
      <c r="ARR2" s="151" t="s">
        <v>4113</v>
      </c>
      <c r="ARS2" s="151" t="s">
        <v>4114</v>
      </c>
      <c r="ART2" s="151" t="s">
        <v>4115</v>
      </c>
      <c r="ARU2" s="151" t="s">
        <v>4116</v>
      </c>
      <c r="ARV2" s="151" t="s">
        <v>4117</v>
      </c>
      <c r="ARW2" s="151" t="s">
        <v>4118</v>
      </c>
      <c r="ARX2" s="151" t="s">
        <v>4119</v>
      </c>
      <c r="ARY2" s="151" t="s">
        <v>4120</v>
      </c>
      <c r="ARZ2" s="151" t="s">
        <v>4121</v>
      </c>
      <c r="ASA2" s="151" t="s">
        <v>4122</v>
      </c>
      <c r="ASB2" s="151" t="s">
        <v>4123</v>
      </c>
      <c r="ASC2" s="151" t="s">
        <v>4124</v>
      </c>
      <c r="ASD2" s="151" t="s">
        <v>4125</v>
      </c>
      <c r="ASE2" s="151" t="s">
        <v>4126</v>
      </c>
      <c r="ASF2" s="151" t="s">
        <v>4127</v>
      </c>
      <c r="ASG2" s="151" t="s">
        <v>4128</v>
      </c>
      <c r="ASH2" s="151" t="s">
        <v>4129</v>
      </c>
      <c r="ASI2" s="151" t="s">
        <v>4130</v>
      </c>
      <c r="ASJ2" s="151" t="s">
        <v>4131</v>
      </c>
      <c r="ASK2" s="151" t="s">
        <v>4132</v>
      </c>
      <c r="ASL2" s="151" t="s">
        <v>4133</v>
      </c>
      <c r="ASM2" s="154" t="s">
        <v>4134</v>
      </c>
      <c r="ASN2" s="154" t="s">
        <v>4135</v>
      </c>
      <c r="ASO2" s="154" t="s">
        <v>4136</v>
      </c>
      <c r="ASP2" s="154" t="s">
        <v>4137</v>
      </c>
      <c r="ASQ2" s="154" t="s">
        <v>4138</v>
      </c>
      <c r="ASR2" s="154" t="s">
        <v>4139</v>
      </c>
      <c r="ASS2" s="154" t="s">
        <v>4140</v>
      </c>
      <c r="AST2" s="154" t="s">
        <v>4141</v>
      </c>
      <c r="ASU2" s="154" t="s">
        <v>4142</v>
      </c>
      <c r="ASV2" s="154" t="s">
        <v>4143</v>
      </c>
      <c r="ASW2" s="154" t="s">
        <v>4144</v>
      </c>
      <c r="ASX2" s="154" t="s">
        <v>4145</v>
      </c>
      <c r="ASY2" s="154" t="s">
        <v>4146</v>
      </c>
      <c r="ASZ2" s="154" t="s">
        <v>4147</v>
      </c>
      <c r="ATA2" s="154" t="s">
        <v>4148</v>
      </c>
      <c r="ATB2" s="154" t="s">
        <v>4149</v>
      </c>
      <c r="ATC2" s="154" t="s">
        <v>4150</v>
      </c>
      <c r="ATD2" s="154" t="s">
        <v>4151</v>
      </c>
      <c r="ATE2" s="154" t="s">
        <v>4152</v>
      </c>
      <c r="ATF2" s="154" t="s">
        <v>4153</v>
      </c>
      <c r="ATG2" s="172" t="s">
        <v>2358</v>
      </c>
      <c r="ATH2" s="153" t="s">
        <v>2947</v>
      </c>
      <c r="ATI2" s="153" t="s">
        <v>3166</v>
      </c>
      <c r="ATJ2" s="153" t="s">
        <v>3169</v>
      </c>
      <c r="ATK2" s="153" t="s">
        <v>3168</v>
      </c>
      <c r="ATL2" s="153" t="s">
        <v>3167</v>
      </c>
      <c r="ATM2" s="158" t="s">
        <v>3163</v>
      </c>
      <c r="ATN2" s="153" t="s">
        <v>3162</v>
      </c>
      <c r="ATO2" s="158" t="s">
        <v>3157</v>
      </c>
      <c r="ATP2" s="153" t="s">
        <v>2358</v>
      </c>
      <c r="ATQ2" s="29"/>
      <c r="ATR2" s="148"/>
      <c r="ATS2" s="29" t="s">
        <v>3209</v>
      </c>
      <c r="ATT2" s="29" t="s">
        <v>3210</v>
      </c>
      <c r="ATU2" s="29" t="s">
        <v>3211</v>
      </c>
      <c r="ATV2" s="29" t="s">
        <v>3212</v>
      </c>
      <c r="ATW2" s="29" t="s">
        <v>3213</v>
      </c>
      <c r="ATX2" s="29" t="s">
        <v>3214</v>
      </c>
      <c r="ATY2" s="29" t="s">
        <v>3215</v>
      </c>
      <c r="ATZ2" s="29" t="s">
        <v>3216</v>
      </c>
      <c r="AUA2" s="29" t="s">
        <v>3217</v>
      </c>
      <c r="AUB2" s="29" t="s">
        <v>3218</v>
      </c>
      <c r="AUC2" s="29" t="s">
        <v>3219</v>
      </c>
      <c r="AUD2" s="29" t="s">
        <v>3220</v>
      </c>
      <c r="AUE2" s="29" t="s">
        <v>3221</v>
      </c>
      <c r="AUF2" s="29" t="s">
        <v>3222</v>
      </c>
      <c r="AUG2" s="29" t="s">
        <v>3223</v>
      </c>
      <c r="AUH2" s="29" t="s">
        <v>3224</v>
      </c>
      <c r="AUI2" s="29" t="s">
        <v>3225</v>
      </c>
      <c r="AUJ2" s="29" t="s">
        <v>3226</v>
      </c>
      <c r="AUK2" s="29" t="s">
        <v>3227</v>
      </c>
      <c r="AUM2" s="29" t="s">
        <v>3228</v>
      </c>
      <c r="AUN2" s="29" t="s">
        <v>3229</v>
      </c>
      <c r="AUO2" s="29" t="s">
        <v>3230</v>
      </c>
      <c r="AUP2" s="29" t="s">
        <v>3231</v>
      </c>
      <c r="AUQ2" s="29" t="s">
        <v>3232</v>
      </c>
      <c r="AUR2" s="29" t="s">
        <v>3233</v>
      </c>
      <c r="AUS2" s="29" t="s">
        <v>3234</v>
      </c>
      <c r="AUT2" s="29" t="s">
        <v>3235</v>
      </c>
      <c r="AUU2" s="29" t="s">
        <v>3236</v>
      </c>
      <c r="AUV2" s="29" t="s">
        <v>3237</v>
      </c>
      <c r="AUW2" s="29" t="s">
        <v>3238</v>
      </c>
      <c r="AUX2" s="29" t="s">
        <v>3239</v>
      </c>
      <c r="AUY2" s="29" t="s">
        <v>3240</v>
      </c>
      <c r="AUZ2" s="29" t="s">
        <v>3241</v>
      </c>
      <c r="AVA2" s="29" t="s">
        <v>3242</v>
      </c>
      <c r="AVB2" s="29" t="s">
        <v>3243</v>
      </c>
      <c r="AVC2" s="29" t="s">
        <v>3244</v>
      </c>
      <c r="AVD2" s="29" t="s">
        <v>3245</v>
      </c>
      <c r="AVE2" s="29" t="s">
        <v>3246</v>
      </c>
      <c r="AVF2" s="29" t="s">
        <v>3247</v>
      </c>
      <c r="AVG2" s="29" t="s">
        <v>3248</v>
      </c>
      <c r="AVH2" s="29" t="s">
        <v>3249</v>
      </c>
      <c r="AVI2" s="29" t="s">
        <v>3250</v>
      </c>
      <c r="AVJ2" s="29" t="s">
        <v>3251</v>
      </c>
      <c r="AVK2" s="29" t="s">
        <v>3252</v>
      </c>
      <c r="AVL2" s="29" t="s">
        <v>3253</v>
      </c>
      <c r="AVM2" s="29" t="s">
        <v>3254</v>
      </c>
      <c r="AVN2" s="29" t="s">
        <v>3255</v>
      </c>
      <c r="AVO2" s="29" t="s">
        <v>3256</v>
      </c>
      <c r="AVP2" s="29" t="s">
        <v>3257</v>
      </c>
      <c r="AVQ2" s="29" t="s">
        <v>3258</v>
      </c>
      <c r="AVR2" s="29" t="s">
        <v>3259</v>
      </c>
      <c r="AVS2" s="29" t="s">
        <v>3260</v>
      </c>
      <c r="AVT2" s="29" t="s">
        <v>3261</v>
      </c>
      <c r="AVU2" s="29" t="s">
        <v>3262</v>
      </c>
      <c r="AVV2" s="29" t="s">
        <v>3263</v>
      </c>
      <c r="AVW2" s="29" t="s">
        <v>3264</v>
      </c>
      <c r="AVX2" s="29" t="s">
        <v>3265</v>
      </c>
      <c r="AVY2" s="29" t="s">
        <v>3266</v>
      </c>
      <c r="AVZ2" s="29" t="s">
        <v>3267</v>
      </c>
      <c r="AWA2" s="29" t="s">
        <v>3268</v>
      </c>
      <c r="AWB2" s="29" t="s">
        <v>3269</v>
      </c>
      <c r="AWC2" s="29" t="s">
        <v>3270</v>
      </c>
      <c r="AWD2" s="29" t="s">
        <v>3271</v>
      </c>
      <c r="AWE2" s="29" t="s">
        <v>3272</v>
      </c>
      <c r="AWF2" s="29" t="s">
        <v>3273</v>
      </c>
      <c r="AWG2" s="29" t="s">
        <v>3274</v>
      </c>
      <c r="AWH2" s="29" t="s">
        <v>3275</v>
      </c>
      <c r="AWI2" s="29" t="s">
        <v>3276</v>
      </c>
      <c r="AWJ2" s="29" t="s">
        <v>3277</v>
      </c>
      <c r="AWK2" s="29" t="s">
        <v>3278</v>
      </c>
      <c r="AWL2" s="29" t="s">
        <v>3279</v>
      </c>
      <c r="AWM2" s="29" t="s">
        <v>3280</v>
      </c>
      <c r="AWN2" s="29" t="s">
        <v>3281</v>
      </c>
      <c r="AWO2" s="29" t="s">
        <v>3282</v>
      </c>
      <c r="AWP2" s="29" t="s">
        <v>3283</v>
      </c>
      <c r="AWQ2" s="29" t="s">
        <v>3284</v>
      </c>
      <c r="AWR2" s="29" t="s">
        <v>3285</v>
      </c>
      <c r="AWS2" s="29" t="s">
        <v>3286</v>
      </c>
      <c r="AWT2" s="29" t="s">
        <v>3287</v>
      </c>
      <c r="AWU2" s="29" t="s">
        <v>3288</v>
      </c>
      <c r="AWV2" s="29" t="s">
        <v>3289</v>
      </c>
      <c r="AWW2" s="29" t="s">
        <v>3290</v>
      </c>
      <c r="AWX2" s="29" t="s">
        <v>3291</v>
      </c>
      <c r="AWY2" s="29" t="s">
        <v>3292</v>
      </c>
      <c r="AWZ2" s="29" t="s">
        <v>3293</v>
      </c>
      <c r="AXA2" s="29" t="s">
        <v>3294</v>
      </c>
      <c r="AXB2" s="29" t="s">
        <v>3295</v>
      </c>
      <c r="AXC2" s="29" t="s">
        <v>3296</v>
      </c>
      <c r="AXD2" s="29" t="s">
        <v>3297</v>
      </c>
      <c r="AXE2" s="29" t="s">
        <v>3298</v>
      </c>
      <c r="AXF2" s="29" t="s">
        <v>3299</v>
      </c>
      <c r="AXG2" s="29" t="s">
        <v>3300</v>
      </c>
      <c r="AXH2" s="29" t="s">
        <v>3301</v>
      </c>
      <c r="AXI2" s="29" t="s">
        <v>3302</v>
      </c>
      <c r="AXJ2" s="29" t="s">
        <v>3303</v>
      </c>
      <c r="AXK2" s="29" t="s">
        <v>3304</v>
      </c>
      <c r="AXL2" s="29" t="s">
        <v>3305</v>
      </c>
      <c r="AXM2" s="29" t="s">
        <v>3306</v>
      </c>
      <c r="AXN2" s="29" t="s">
        <v>3307</v>
      </c>
      <c r="AXP2" s="29" t="s">
        <v>3308</v>
      </c>
      <c r="AXQ2" s="29" t="s">
        <v>3309</v>
      </c>
      <c r="AXR2" s="29" t="s">
        <v>3310</v>
      </c>
      <c r="AXS2" s="29" t="s">
        <v>3311</v>
      </c>
      <c r="AXT2" s="29" t="s">
        <v>3312</v>
      </c>
      <c r="AXU2" s="29" t="s">
        <v>3313</v>
      </c>
      <c r="AXV2" s="29" t="s">
        <v>3314</v>
      </c>
      <c r="AXW2" s="29" t="s">
        <v>3315</v>
      </c>
      <c r="AXX2" s="29" t="s">
        <v>3316</v>
      </c>
      <c r="AXY2" s="29" t="s">
        <v>3317</v>
      </c>
      <c r="AXZ2" s="29" t="s">
        <v>3318</v>
      </c>
      <c r="AYA2" s="29" t="s">
        <v>3319</v>
      </c>
      <c r="AYB2" s="29" t="s">
        <v>3320</v>
      </c>
      <c r="AYC2" s="29" t="s">
        <v>3321</v>
      </c>
      <c r="AYD2" s="29" t="s">
        <v>3322</v>
      </c>
      <c r="AYE2" s="29" t="s">
        <v>3323</v>
      </c>
      <c r="AYF2" s="29" t="s">
        <v>3324</v>
      </c>
      <c r="AYG2" s="29" t="s">
        <v>3325</v>
      </c>
      <c r="AYH2" s="29" t="s">
        <v>3326</v>
      </c>
      <c r="AYI2" s="29" t="s">
        <v>3327</v>
      </c>
      <c r="AYJ2" s="29" t="s">
        <v>3328</v>
      </c>
      <c r="AYL2" s="29" t="s">
        <v>3329</v>
      </c>
      <c r="AYM2" s="29" t="s">
        <v>3330</v>
      </c>
      <c r="AYO2" s="29" t="s">
        <v>3331</v>
      </c>
      <c r="AYP2" s="29" t="s">
        <v>3332</v>
      </c>
      <c r="AYQ2" s="29" t="s">
        <v>3333</v>
      </c>
      <c r="AYR2" s="29" t="s">
        <v>3334</v>
      </c>
      <c r="AYS2" s="29" t="s">
        <v>3335</v>
      </c>
      <c r="AYT2" s="29" t="s">
        <v>3336</v>
      </c>
      <c r="AYU2" s="29" t="s">
        <v>3337</v>
      </c>
      <c r="AYV2" s="29" t="s">
        <v>3338</v>
      </c>
      <c r="AYW2" s="29" t="s">
        <v>3339</v>
      </c>
      <c r="AYX2" s="29" t="s">
        <v>3340</v>
      </c>
      <c r="AYY2" s="29" t="s">
        <v>3341</v>
      </c>
      <c r="AYZ2" s="29" t="s">
        <v>3342</v>
      </c>
      <c r="AZA2" s="29" t="s">
        <v>3343</v>
      </c>
      <c r="AZB2" s="29" t="s">
        <v>3344</v>
      </c>
      <c r="AZD2" s="29" t="s">
        <v>3345</v>
      </c>
      <c r="AZE2" s="29" t="s">
        <v>3346</v>
      </c>
      <c r="AZF2" s="29" t="s">
        <v>3347</v>
      </c>
      <c r="AZG2" s="29" t="s">
        <v>3348</v>
      </c>
      <c r="AZH2" s="29" t="s">
        <v>3349</v>
      </c>
      <c r="AZI2" s="29" t="s">
        <v>3350</v>
      </c>
      <c r="AZK2" s="31" t="s">
        <v>3602</v>
      </c>
      <c r="AZM2" s="31" t="s">
        <v>3351</v>
      </c>
      <c r="AZO2" s="31" t="s">
        <v>3603</v>
      </c>
    </row>
    <row r="3" spans="1:1367" ht="13.5" customHeight="1">
      <c r="C3" s="159"/>
      <c r="D3" s="159"/>
      <c r="E3" s="159"/>
      <c r="F3" s="159"/>
      <c r="G3" s="159"/>
      <c r="H3" s="159"/>
      <c r="I3" s="150"/>
      <c r="J3" s="159"/>
      <c r="K3" s="150"/>
      <c r="L3" s="150"/>
      <c r="M3" s="159"/>
      <c r="N3" s="150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0"/>
      <c r="BA3" s="150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0"/>
      <c r="CQ3" s="159"/>
      <c r="CR3" s="150"/>
      <c r="CS3" s="150"/>
      <c r="CT3" s="150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  <c r="IW3" s="159"/>
      <c r="IX3" s="159"/>
      <c r="IY3" s="159"/>
      <c r="IZ3" s="159"/>
      <c r="JA3" s="159"/>
      <c r="JB3" s="159"/>
      <c r="JC3" s="159"/>
      <c r="JD3" s="159"/>
      <c r="JE3" s="159"/>
      <c r="JF3" s="159"/>
      <c r="JG3" s="159"/>
      <c r="JH3" s="159"/>
      <c r="JI3" s="159"/>
      <c r="JJ3" s="159"/>
      <c r="JK3" s="159"/>
      <c r="JL3" s="159"/>
      <c r="JM3" s="159"/>
      <c r="JN3" s="159"/>
      <c r="JO3" s="159"/>
      <c r="JP3" s="159"/>
      <c r="JQ3" s="159"/>
      <c r="JR3" s="159"/>
      <c r="JS3" s="159"/>
      <c r="JT3" s="159"/>
      <c r="JU3" s="159"/>
      <c r="JV3" s="159"/>
      <c r="JW3" s="159"/>
      <c r="JX3" s="159"/>
      <c r="JY3" s="159"/>
      <c r="JZ3" s="159"/>
      <c r="KA3" s="159"/>
      <c r="KB3" s="159"/>
      <c r="KC3" s="159"/>
      <c r="KD3" s="159"/>
      <c r="KE3" s="159"/>
      <c r="KF3" s="159"/>
      <c r="KG3" s="159"/>
      <c r="KH3" s="159"/>
      <c r="KI3" s="159"/>
      <c r="KJ3" s="159"/>
      <c r="KK3" s="159"/>
      <c r="KL3" s="159"/>
      <c r="KM3" s="159"/>
      <c r="KN3" s="159"/>
      <c r="KO3" s="159"/>
      <c r="KP3" s="159"/>
      <c r="KQ3" s="159"/>
      <c r="KR3" s="159"/>
      <c r="KS3" s="159"/>
      <c r="KT3" s="159"/>
      <c r="KU3" s="159"/>
      <c r="KV3" s="159"/>
      <c r="KW3" s="159"/>
      <c r="KX3" s="159"/>
      <c r="KY3" s="159"/>
      <c r="KZ3" s="159"/>
      <c r="LA3" s="159"/>
      <c r="LB3" s="159"/>
      <c r="LC3" s="159"/>
      <c r="LD3" s="159"/>
      <c r="LE3" s="159"/>
      <c r="LF3" s="159"/>
      <c r="LG3" s="159"/>
      <c r="LH3" s="159"/>
      <c r="LI3" s="159"/>
      <c r="LJ3" s="159"/>
      <c r="LK3" s="159"/>
      <c r="LL3" s="159"/>
      <c r="LM3" s="159"/>
      <c r="LN3" s="159"/>
      <c r="LO3" s="159"/>
      <c r="LP3" s="159"/>
      <c r="LQ3" s="159"/>
      <c r="LR3" s="159"/>
      <c r="LS3" s="159"/>
      <c r="LT3" s="159"/>
      <c r="LU3" s="159"/>
      <c r="LV3" s="159"/>
      <c r="LW3" s="159"/>
      <c r="LX3" s="159"/>
      <c r="LY3" s="159"/>
      <c r="LZ3" s="159"/>
      <c r="MA3" s="159"/>
      <c r="MB3" s="159"/>
      <c r="MC3" s="159"/>
      <c r="MD3" s="159"/>
      <c r="ME3" s="159"/>
      <c r="MF3" s="159"/>
      <c r="MG3" s="159"/>
      <c r="MH3" s="159"/>
      <c r="MI3" s="159"/>
      <c r="MJ3" s="159"/>
      <c r="MK3" s="159"/>
      <c r="ML3" s="159"/>
      <c r="MM3" s="159"/>
      <c r="MN3" s="159"/>
      <c r="MO3" s="159"/>
      <c r="MP3" s="159"/>
      <c r="MQ3" s="159"/>
      <c r="MR3" s="159"/>
      <c r="MS3" s="159"/>
      <c r="MT3" s="159"/>
      <c r="MU3" s="159"/>
      <c r="MV3" s="159"/>
      <c r="MW3" s="159"/>
      <c r="MX3" s="159"/>
      <c r="MY3" s="159"/>
      <c r="MZ3" s="159"/>
      <c r="NA3" s="159"/>
      <c r="NB3" s="159"/>
      <c r="NC3" s="159"/>
      <c r="ND3" s="159"/>
      <c r="NE3" s="159"/>
      <c r="NF3" s="159"/>
      <c r="NG3" s="159"/>
      <c r="NH3" s="159"/>
      <c r="NI3" s="159"/>
      <c r="NJ3" s="159"/>
      <c r="NK3" s="159"/>
      <c r="NL3" s="159"/>
      <c r="NM3" s="159"/>
      <c r="NN3" s="159"/>
      <c r="NO3" s="159"/>
      <c r="NP3" s="159"/>
      <c r="NQ3" s="159"/>
      <c r="NR3" s="159"/>
      <c r="NS3" s="159"/>
      <c r="NT3" s="159"/>
      <c r="NU3" s="159"/>
      <c r="NV3" s="159"/>
      <c r="NW3" s="159"/>
      <c r="NX3" s="159"/>
      <c r="NY3" s="159"/>
      <c r="NZ3" s="159"/>
      <c r="OA3" s="159"/>
      <c r="OB3" s="159"/>
      <c r="OC3" s="159"/>
      <c r="OD3" s="159"/>
      <c r="OE3" s="159"/>
      <c r="OF3" s="159"/>
      <c r="OG3" s="159"/>
      <c r="OH3" s="159"/>
      <c r="OI3" s="159"/>
      <c r="OJ3" s="159"/>
      <c r="OK3" s="159"/>
      <c r="OL3" s="159"/>
      <c r="OM3" s="159"/>
      <c r="ON3" s="159"/>
      <c r="OO3" s="159"/>
      <c r="OP3" s="159"/>
      <c r="OQ3" s="159"/>
      <c r="OR3" s="159"/>
      <c r="OS3" s="159"/>
      <c r="OT3" s="159"/>
      <c r="OU3" s="159"/>
      <c r="OV3" s="159"/>
      <c r="OW3" s="159"/>
      <c r="OX3" s="159"/>
      <c r="OY3" s="159"/>
      <c r="OZ3" s="159"/>
      <c r="PA3" s="159"/>
      <c r="PB3" s="159"/>
      <c r="PC3" s="159"/>
      <c r="PD3" s="159"/>
      <c r="PE3" s="159"/>
      <c r="PF3" s="159"/>
      <c r="PG3" s="159"/>
      <c r="PH3" s="159"/>
      <c r="PI3" s="159"/>
      <c r="PJ3" s="159"/>
      <c r="PK3" s="159"/>
      <c r="PL3" s="159"/>
      <c r="PM3" s="159"/>
      <c r="PN3" s="159"/>
      <c r="PO3" s="159"/>
      <c r="PP3" s="159"/>
      <c r="PQ3" s="159"/>
      <c r="PR3" s="159"/>
      <c r="PS3" s="159"/>
      <c r="PT3" s="159"/>
      <c r="PU3" s="159"/>
      <c r="PV3" s="159"/>
      <c r="PW3" s="159"/>
      <c r="PX3" s="159"/>
      <c r="PY3" s="159"/>
      <c r="PZ3" s="159"/>
      <c r="QA3" s="159"/>
      <c r="QB3" s="159"/>
      <c r="QC3" s="159"/>
      <c r="QD3" s="159"/>
      <c r="QE3" s="159"/>
      <c r="QF3" s="159"/>
      <c r="QG3" s="159"/>
      <c r="QH3" s="159"/>
      <c r="QI3" s="159"/>
      <c r="QJ3" s="159"/>
      <c r="QK3" s="159"/>
      <c r="QL3" s="159"/>
      <c r="QM3" s="159"/>
      <c r="QN3" s="159"/>
      <c r="QO3" s="159"/>
      <c r="QP3" s="159"/>
      <c r="QQ3" s="159"/>
      <c r="QR3" s="159"/>
      <c r="QS3" s="159"/>
      <c r="QT3" s="159"/>
      <c r="QU3" s="159"/>
      <c r="QV3" s="159"/>
      <c r="QW3" s="159"/>
      <c r="QX3" s="159"/>
      <c r="QY3" s="159"/>
      <c r="QZ3" s="159"/>
      <c r="RA3" s="159"/>
      <c r="RB3" s="159"/>
      <c r="RC3" s="159"/>
      <c r="RD3" s="159"/>
      <c r="RE3" s="159"/>
      <c r="RF3" s="159"/>
      <c r="RG3" s="159"/>
      <c r="RH3" s="159"/>
      <c r="RI3" s="159"/>
      <c r="RJ3" s="159"/>
      <c r="RK3" s="159"/>
      <c r="RL3" s="159"/>
      <c r="RM3" s="159"/>
      <c r="RN3" s="159"/>
      <c r="RO3" s="159"/>
      <c r="RP3" s="159"/>
      <c r="RQ3" s="159"/>
      <c r="RR3" s="159"/>
      <c r="RS3" s="159"/>
      <c r="RT3" s="159"/>
      <c r="RU3" s="159"/>
      <c r="RV3" s="159"/>
      <c r="RW3" s="159"/>
      <c r="RX3" s="159"/>
      <c r="RY3" s="159"/>
      <c r="RZ3" s="159"/>
      <c r="SA3" s="159"/>
      <c r="SB3" s="159"/>
      <c r="SC3" s="159"/>
      <c r="SD3" s="159"/>
      <c r="SE3" s="159"/>
      <c r="SF3" s="159"/>
      <c r="SG3" s="159"/>
      <c r="SH3" s="159"/>
      <c r="SI3" s="159"/>
      <c r="SJ3" s="159"/>
      <c r="SK3" s="159"/>
      <c r="SL3" s="159"/>
      <c r="SM3" s="159"/>
      <c r="SN3" s="159"/>
      <c r="SO3" s="159"/>
      <c r="SP3" s="159"/>
      <c r="SQ3" s="159"/>
      <c r="SR3" s="159"/>
      <c r="SS3" s="159"/>
      <c r="ST3" s="159"/>
      <c r="SU3" s="159"/>
      <c r="SV3" s="159"/>
      <c r="SW3" s="159"/>
      <c r="SX3" s="159"/>
      <c r="SY3" s="159"/>
      <c r="SZ3" s="159"/>
      <c r="TA3" s="159"/>
      <c r="TB3" s="159"/>
      <c r="TC3" s="159"/>
      <c r="TD3" s="159"/>
      <c r="TE3" s="159"/>
      <c r="TF3" s="159"/>
      <c r="TG3" s="159"/>
      <c r="TH3" s="159"/>
      <c r="TI3" s="159"/>
      <c r="TJ3" s="159"/>
      <c r="TK3" s="159"/>
      <c r="TL3" s="159"/>
      <c r="TM3" s="159"/>
      <c r="TN3" s="159"/>
      <c r="TO3" s="159"/>
      <c r="TP3" s="159"/>
      <c r="TQ3" s="159"/>
      <c r="TR3" s="159"/>
      <c r="TS3" s="159"/>
      <c r="TT3" s="159"/>
      <c r="TU3" s="159"/>
      <c r="TV3" s="159"/>
      <c r="TW3" s="159"/>
      <c r="TX3" s="159"/>
      <c r="TY3" s="159"/>
      <c r="TZ3" s="159"/>
      <c r="UA3" s="159"/>
      <c r="UB3" s="159"/>
      <c r="UC3" s="159"/>
      <c r="UD3" s="159"/>
      <c r="UE3" s="159"/>
      <c r="UF3" s="159"/>
      <c r="UG3" s="159"/>
      <c r="UH3" s="159"/>
      <c r="UI3" s="159"/>
      <c r="UJ3" s="159"/>
      <c r="UK3" s="159"/>
      <c r="UL3" s="159"/>
      <c r="UM3" s="159"/>
      <c r="UN3" s="159"/>
      <c r="UO3" s="159"/>
      <c r="UP3" s="159"/>
      <c r="UQ3" s="159"/>
      <c r="UR3" s="159"/>
      <c r="US3" s="159"/>
      <c r="UT3" s="159"/>
      <c r="UU3" s="159"/>
      <c r="UV3" s="159"/>
      <c r="UW3" s="159"/>
      <c r="UX3" s="159"/>
      <c r="UY3" s="159"/>
      <c r="UZ3" s="159"/>
      <c r="VA3" s="159"/>
      <c r="VB3" s="159"/>
      <c r="VC3" s="159"/>
      <c r="VD3" s="159"/>
      <c r="VE3" s="159"/>
      <c r="VF3" s="159"/>
      <c r="VG3" s="159"/>
      <c r="VH3" s="159"/>
      <c r="VI3" s="159"/>
      <c r="VJ3" s="159"/>
      <c r="VK3" s="159"/>
      <c r="VL3" s="159"/>
      <c r="VM3" s="159"/>
      <c r="VN3" s="159"/>
      <c r="VO3" s="159"/>
      <c r="VP3" s="159"/>
      <c r="VQ3" s="159"/>
      <c r="VR3" s="159"/>
      <c r="VS3" s="159"/>
      <c r="VT3" s="159"/>
      <c r="VU3" s="159"/>
      <c r="VV3" s="159"/>
      <c r="VW3" s="159"/>
      <c r="VX3" s="159"/>
      <c r="VY3" s="159"/>
      <c r="VZ3" s="159"/>
      <c r="WA3" s="159"/>
      <c r="WB3" s="159"/>
      <c r="WC3" s="159"/>
      <c r="WD3" s="159"/>
      <c r="WE3" s="159"/>
      <c r="WF3" s="159"/>
      <c r="WG3" s="159"/>
      <c r="WH3" s="159"/>
      <c r="WI3" s="159"/>
      <c r="WJ3" s="159"/>
      <c r="WK3" s="159"/>
      <c r="WL3" s="159"/>
      <c r="WM3" s="159"/>
      <c r="WN3" s="159"/>
      <c r="WO3" s="159"/>
      <c r="WP3" s="159"/>
      <c r="WQ3" s="159"/>
      <c r="WR3" s="159"/>
      <c r="WS3" s="159"/>
      <c r="WT3" s="159"/>
      <c r="WU3" s="159"/>
      <c r="WV3" s="159"/>
      <c r="WW3" s="159"/>
      <c r="WX3" s="159"/>
      <c r="WY3" s="159"/>
      <c r="WZ3" s="159"/>
      <c r="XA3" s="159"/>
      <c r="XB3" s="159"/>
      <c r="XC3" s="159"/>
      <c r="XD3" s="159"/>
      <c r="XE3" s="159"/>
      <c r="XF3" s="159"/>
      <c r="XG3" s="159"/>
      <c r="XH3" s="159"/>
      <c r="XI3" s="159"/>
      <c r="XJ3" s="159"/>
      <c r="XK3" s="159"/>
      <c r="XL3" s="159"/>
      <c r="XM3" s="159"/>
      <c r="XN3" s="159"/>
      <c r="XO3" s="159"/>
      <c r="XP3" s="159"/>
      <c r="XQ3" s="159"/>
      <c r="XR3" s="159"/>
      <c r="XS3" s="159"/>
      <c r="XT3" s="159"/>
      <c r="XU3" s="159"/>
      <c r="XV3" s="159"/>
      <c r="XW3" s="159"/>
      <c r="XX3" s="159"/>
      <c r="XY3" s="159"/>
      <c r="XZ3" s="159"/>
      <c r="YA3" s="159"/>
      <c r="YB3" s="159"/>
      <c r="YC3" s="159"/>
      <c r="YD3" s="159"/>
      <c r="YE3" s="159"/>
      <c r="YF3" s="159"/>
      <c r="YG3" s="159"/>
      <c r="YH3" s="159"/>
      <c r="YI3" s="159"/>
      <c r="YJ3" s="159"/>
      <c r="YK3" s="159"/>
      <c r="YL3" s="159"/>
      <c r="YM3" s="159"/>
      <c r="YN3" s="159"/>
      <c r="YO3" s="159"/>
      <c r="YP3" s="159"/>
      <c r="YQ3" s="159"/>
      <c r="YR3" s="159"/>
      <c r="YS3" s="159"/>
      <c r="YT3" s="159"/>
      <c r="YU3" s="159"/>
      <c r="YV3" s="159"/>
      <c r="YW3" s="159"/>
      <c r="YX3" s="159"/>
      <c r="YY3" s="159"/>
      <c r="YZ3" s="159"/>
      <c r="ZA3" s="159"/>
      <c r="ZB3" s="159"/>
      <c r="ZC3" s="159"/>
      <c r="ZD3" s="159"/>
      <c r="ZE3" s="159"/>
      <c r="ZF3" s="159"/>
      <c r="ZG3" s="159"/>
      <c r="ZH3" s="159"/>
      <c r="ZI3" s="159"/>
      <c r="ZJ3" s="159"/>
      <c r="ZK3" s="159"/>
      <c r="ZL3" s="159"/>
      <c r="ZM3" s="159"/>
      <c r="ZN3" s="159"/>
      <c r="ZO3" s="159"/>
      <c r="ZP3" s="159"/>
      <c r="ZQ3" s="159"/>
      <c r="ZR3" s="159"/>
      <c r="ZS3" s="159"/>
      <c r="ZT3" s="159"/>
      <c r="ZU3" s="159"/>
      <c r="ZV3" s="159"/>
      <c r="ZW3" s="159"/>
      <c r="ZX3" s="159"/>
      <c r="ZY3" s="159"/>
      <c r="ZZ3" s="159"/>
      <c r="AAA3" s="159"/>
      <c r="AAB3" s="159"/>
      <c r="AAC3" s="159"/>
      <c r="AAD3" s="159"/>
      <c r="AAE3" s="159"/>
      <c r="AAF3" s="159"/>
      <c r="AAG3" s="159"/>
      <c r="AAH3" s="159"/>
      <c r="AAI3" s="159"/>
      <c r="AAJ3" s="159"/>
      <c r="AAK3" s="159"/>
      <c r="AAL3" s="159"/>
      <c r="AAM3" s="159"/>
      <c r="AAN3" s="159"/>
      <c r="AAO3" s="159"/>
      <c r="AAP3" s="159"/>
      <c r="AAQ3" s="159"/>
      <c r="AAR3" s="159"/>
      <c r="AAS3" s="159"/>
      <c r="AAT3" s="159"/>
      <c r="AAU3" s="159"/>
      <c r="AAV3" s="159"/>
      <c r="AAW3" s="159"/>
      <c r="AAX3" s="159"/>
      <c r="AAY3" s="159"/>
      <c r="AAZ3" s="159"/>
      <c r="ABA3" s="159"/>
      <c r="ABB3" s="159"/>
      <c r="ABC3" s="159"/>
      <c r="ABD3" s="159"/>
      <c r="ABE3" s="159"/>
      <c r="ABF3" s="159"/>
      <c r="ABG3" s="159"/>
      <c r="ABH3" s="159"/>
      <c r="ABI3" s="159"/>
      <c r="ABJ3" s="159"/>
      <c r="ABK3" s="159"/>
      <c r="ABL3" s="159"/>
      <c r="ABM3" s="159"/>
      <c r="ABN3" s="159"/>
      <c r="ABO3" s="159"/>
      <c r="ABP3" s="159"/>
      <c r="ABQ3" s="159"/>
      <c r="ABR3" s="159"/>
      <c r="ABS3" s="159"/>
      <c r="ABT3" s="159"/>
      <c r="ABU3" s="159"/>
      <c r="ABV3" s="159"/>
      <c r="ABW3" s="159"/>
      <c r="ABX3" s="159"/>
      <c r="ABY3" s="159"/>
      <c r="ABZ3" s="159"/>
      <c r="ACA3" s="159"/>
      <c r="ACB3" s="159"/>
      <c r="ACC3" s="159"/>
      <c r="ACD3" s="159"/>
      <c r="ACE3" s="159"/>
      <c r="ACF3" s="159"/>
      <c r="ACG3" s="159"/>
      <c r="ACH3" s="159"/>
      <c r="ACI3" s="159"/>
      <c r="ACJ3" s="159"/>
      <c r="ACK3" s="159"/>
      <c r="ACL3" s="159"/>
      <c r="ACM3" s="159"/>
      <c r="ACN3" s="159"/>
      <c r="ACO3" s="159"/>
      <c r="ACP3" s="159"/>
      <c r="ACQ3" s="159"/>
      <c r="ACR3" s="159"/>
      <c r="ACS3" s="159"/>
      <c r="ACT3" s="159"/>
      <c r="ACU3" s="159"/>
      <c r="ACV3" s="159"/>
      <c r="ACW3" s="159"/>
      <c r="ACX3" s="159"/>
      <c r="ACY3" s="159"/>
      <c r="ACZ3" s="159"/>
      <c r="ADA3" s="159"/>
      <c r="ADB3" s="159"/>
      <c r="ADC3" s="159"/>
      <c r="ADD3" s="159"/>
      <c r="ADE3" s="159"/>
      <c r="ADF3" s="159"/>
      <c r="ADG3" s="159"/>
      <c r="ADH3" s="159"/>
      <c r="ADI3" s="159"/>
      <c r="ADJ3" s="159"/>
      <c r="ADK3" s="159"/>
      <c r="ADL3" s="159"/>
      <c r="ADM3" s="159"/>
      <c r="ADN3" s="159"/>
      <c r="ADO3" s="159"/>
      <c r="ADP3" s="159"/>
      <c r="ADQ3" s="159"/>
      <c r="ADR3" s="159"/>
      <c r="ADS3" s="159"/>
      <c r="ADT3" s="159"/>
      <c r="ADU3" s="159"/>
      <c r="ADV3" s="159"/>
      <c r="ADW3" s="159"/>
      <c r="ADX3" s="159"/>
      <c r="ADY3" s="159"/>
      <c r="ADZ3" s="159"/>
      <c r="AEA3" s="159"/>
      <c r="AEB3" s="159"/>
      <c r="AEC3" s="159"/>
      <c r="AED3" s="159"/>
      <c r="AEE3" s="159"/>
      <c r="AEF3" s="159"/>
      <c r="AEG3" s="159"/>
      <c r="AEH3" s="159"/>
      <c r="AEI3" s="159"/>
      <c r="AEJ3" s="159"/>
      <c r="AEK3" s="159"/>
      <c r="AEL3" s="159"/>
      <c r="AEM3" s="159"/>
      <c r="AEN3" s="159"/>
      <c r="AEO3" s="159"/>
      <c r="AEP3" s="159"/>
      <c r="AEQ3" s="159"/>
      <c r="AER3" s="159"/>
      <c r="AES3" s="159"/>
      <c r="AET3" s="159"/>
      <c r="AEU3" s="159"/>
      <c r="AEV3" s="159"/>
      <c r="AEW3" s="159"/>
      <c r="AEX3" s="159"/>
      <c r="AEY3" s="159"/>
      <c r="AEZ3" s="159"/>
      <c r="AFA3" s="159"/>
      <c r="AFB3" s="159"/>
      <c r="AFC3" s="159"/>
      <c r="AFD3" s="159"/>
      <c r="AFE3" s="159"/>
      <c r="AFF3" s="159"/>
      <c r="AFG3" s="159"/>
      <c r="AFH3" s="159"/>
      <c r="AFI3" s="159"/>
      <c r="AFJ3" s="159"/>
      <c r="AFK3" s="159"/>
      <c r="AFL3" s="159"/>
      <c r="AFM3" s="159"/>
      <c r="AFN3" s="159"/>
      <c r="AFO3" s="159"/>
      <c r="AFP3" s="159"/>
      <c r="AFQ3" s="159"/>
      <c r="AFR3" s="159"/>
      <c r="AFS3" s="159"/>
      <c r="AFT3" s="159"/>
      <c r="AFU3" s="159"/>
      <c r="AFV3" s="159"/>
      <c r="AFW3" s="159"/>
      <c r="AFX3" s="159"/>
      <c r="AFY3" s="159"/>
      <c r="AFZ3" s="159"/>
      <c r="AGA3" s="159"/>
      <c r="AGB3" s="159"/>
      <c r="AGC3" s="159"/>
      <c r="AGD3" s="159"/>
      <c r="AGE3" s="159"/>
      <c r="AGF3" s="159"/>
      <c r="AGG3" s="159"/>
      <c r="AGH3" s="159"/>
      <c r="AGI3" s="159"/>
      <c r="AGJ3" s="159"/>
      <c r="AGK3" s="159"/>
      <c r="AGL3" s="159"/>
      <c r="AGM3" s="159"/>
      <c r="AGN3" s="159"/>
      <c r="AGO3" s="159"/>
      <c r="AGP3" s="159"/>
      <c r="AGQ3" s="159"/>
      <c r="AGR3" s="159"/>
      <c r="AGS3" s="159"/>
      <c r="AGT3" s="159"/>
      <c r="AGU3" s="159"/>
      <c r="AGV3" s="159"/>
      <c r="AGW3" s="159"/>
      <c r="AGX3" s="159"/>
      <c r="AGY3" s="159"/>
      <c r="AGZ3" s="150"/>
      <c r="AHA3" s="159"/>
      <c r="AHB3" s="159"/>
      <c r="AHC3" s="159"/>
      <c r="AHD3" s="159"/>
      <c r="AHE3" s="159"/>
      <c r="AHF3" s="159"/>
      <c r="AHG3" s="159"/>
      <c r="AHH3" s="159"/>
      <c r="AHI3" s="159"/>
      <c r="AHJ3" s="159"/>
      <c r="AHK3" s="159"/>
      <c r="AHL3" s="159"/>
      <c r="AHM3" s="159"/>
      <c r="AHN3" s="159"/>
      <c r="AHO3" s="159"/>
      <c r="AHP3" s="159"/>
      <c r="AHQ3" s="159"/>
      <c r="AHR3" s="159"/>
      <c r="AHS3" s="159"/>
      <c r="AHT3" s="159"/>
      <c r="AHU3" s="159"/>
      <c r="AHV3" s="159"/>
      <c r="AHW3" s="159"/>
      <c r="AHX3" s="159"/>
      <c r="AHY3" s="159"/>
      <c r="AHZ3" s="159"/>
      <c r="AIA3" s="159"/>
      <c r="AIB3" s="159"/>
      <c r="AIC3" s="159"/>
      <c r="AID3" s="159"/>
      <c r="AIE3" s="159"/>
      <c r="AIF3" s="159"/>
      <c r="AIG3" s="159"/>
      <c r="AIH3" s="159"/>
      <c r="AII3" s="159"/>
      <c r="AIJ3" s="159"/>
      <c r="AIK3" s="159"/>
      <c r="AIL3" s="159"/>
      <c r="AIM3" s="159"/>
      <c r="AIN3" s="159"/>
      <c r="AIO3" s="159"/>
      <c r="AIP3" s="159"/>
      <c r="AIQ3" s="159"/>
      <c r="AIR3" s="159"/>
      <c r="AIS3" s="159"/>
      <c r="AIT3" s="159"/>
      <c r="AIU3" s="159"/>
      <c r="AIV3" s="159"/>
      <c r="AIW3" s="159"/>
      <c r="AIX3" s="159"/>
      <c r="AIY3" s="159"/>
      <c r="AIZ3" s="159"/>
      <c r="AJA3" s="159"/>
      <c r="AJB3" s="159"/>
      <c r="AJC3" s="159"/>
      <c r="AJD3" s="159"/>
      <c r="AJE3" s="159"/>
      <c r="AJF3" s="159"/>
      <c r="AJG3" s="159"/>
      <c r="AJH3" s="159"/>
      <c r="AJI3" s="159"/>
      <c r="AJJ3" s="159"/>
      <c r="AJK3" s="159"/>
      <c r="AJL3" s="159"/>
      <c r="AJM3" s="159"/>
      <c r="AJN3" s="159"/>
      <c r="AJO3" s="159"/>
      <c r="AJP3" s="159"/>
      <c r="AJQ3" s="159"/>
      <c r="AJR3" s="159"/>
      <c r="AJS3" s="159"/>
      <c r="AJT3" s="159"/>
      <c r="AJU3" s="159"/>
      <c r="AJV3" s="159"/>
      <c r="AJW3" s="159"/>
      <c r="AJX3" s="159"/>
      <c r="AJY3" s="159"/>
      <c r="AJZ3" s="159"/>
      <c r="AKA3" s="159"/>
      <c r="AKB3" s="159"/>
      <c r="AKC3" s="159"/>
      <c r="AKD3" s="159"/>
      <c r="AKE3" s="160"/>
      <c r="AKF3" s="159"/>
      <c r="AKG3" s="159"/>
      <c r="AKH3" s="159"/>
      <c r="AKI3" s="159"/>
      <c r="AKJ3" s="159"/>
      <c r="AKK3" s="159"/>
      <c r="AKL3" s="161"/>
      <c r="AKM3" s="159"/>
      <c r="AKN3" s="159"/>
      <c r="AKO3" s="159"/>
      <c r="AKP3" s="159"/>
      <c r="AKQ3" s="159"/>
      <c r="AKR3" s="159"/>
      <c r="AKS3" s="159"/>
      <c r="AKT3" s="159"/>
      <c r="AKU3" s="159"/>
      <c r="AKV3" s="159"/>
      <c r="AKW3" s="159"/>
      <c r="AKX3" s="159"/>
      <c r="AKY3" s="159"/>
      <c r="AKZ3" s="159"/>
      <c r="ALA3" s="159"/>
      <c r="ALB3" s="159"/>
      <c r="ALC3" s="159"/>
      <c r="ALD3" s="159"/>
      <c r="ALE3" s="159"/>
      <c r="ALF3" s="159"/>
      <c r="ALG3" s="159"/>
      <c r="ALH3" s="159"/>
      <c r="ALI3" s="159"/>
      <c r="ALJ3" s="159"/>
      <c r="ALK3" s="159"/>
      <c r="ALL3" s="159"/>
      <c r="ALM3" s="159"/>
      <c r="ALN3" s="159"/>
      <c r="ALO3" s="159"/>
      <c r="ALP3" s="159"/>
      <c r="ALQ3" s="159"/>
      <c r="ALR3" s="159"/>
      <c r="ALS3" s="159"/>
      <c r="ALT3" s="162"/>
      <c r="ALU3" s="162"/>
      <c r="ALV3" s="162"/>
      <c r="ALW3" s="162"/>
      <c r="ALX3" s="162"/>
      <c r="ALY3" s="162"/>
      <c r="ALZ3" s="162"/>
      <c r="AMA3" s="162"/>
      <c r="AMB3" s="162"/>
      <c r="AMC3" s="162"/>
      <c r="AMD3" s="162"/>
      <c r="AME3" s="162"/>
      <c r="AMF3" s="162"/>
      <c r="AMG3" s="162"/>
      <c r="AMH3" s="162"/>
      <c r="AMI3" s="162"/>
      <c r="AMJ3" s="162"/>
      <c r="AMK3" s="162"/>
      <c r="AML3" s="162"/>
      <c r="AMM3" s="162"/>
      <c r="AMN3" s="162"/>
      <c r="AMO3" s="162"/>
      <c r="AMP3" s="162"/>
      <c r="AMQ3" s="162"/>
      <c r="AMR3" s="162"/>
      <c r="AMS3" s="162"/>
      <c r="AMT3" s="162"/>
      <c r="AMU3" s="162"/>
      <c r="AMV3" s="162"/>
      <c r="AMW3" s="162"/>
      <c r="AMX3" s="162"/>
      <c r="AMY3" s="162"/>
      <c r="AMZ3" s="162"/>
      <c r="ANA3" s="162"/>
      <c r="ANB3" s="162"/>
      <c r="ANC3" s="162"/>
      <c r="AND3" s="162"/>
      <c r="ANE3" s="162"/>
      <c r="ANF3" s="162"/>
      <c r="ANG3" s="162"/>
      <c r="ANH3" s="162"/>
      <c r="ANI3" s="162"/>
      <c r="ANJ3" s="162"/>
      <c r="ANK3" s="162"/>
      <c r="ANL3" s="162"/>
      <c r="ANM3" s="162"/>
      <c r="ANN3" s="151"/>
      <c r="ANO3" s="151"/>
      <c r="ANP3" s="151"/>
      <c r="ANQ3" s="151"/>
      <c r="ANR3" s="151"/>
      <c r="ANS3" s="151"/>
      <c r="ANT3" s="151"/>
      <c r="ANU3" s="151"/>
      <c r="ANV3" s="151"/>
      <c r="ANW3" s="151"/>
      <c r="ANX3" s="151"/>
      <c r="ANY3" s="151"/>
      <c r="ANZ3" s="151"/>
      <c r="AOA3" s="151"/>
      <c r="AOB3" s="151"/>
      <c r="AOC3" s="151"/>
      <c r="AOD3" s="151"/>
      <c r="AOE3" s="151"/>
      <c r="AOF3" s="151"/>
      <c r="AOG3" s="151"/>
      <c r="AOH3" s="151"/>
      <c r="AOI3" s="151"/>
      <c r="AOJ3" s="151"/>
      <c r="AOK3" s="151"/>
      <c r="AOL3" s="151"/>
      <c r="AOM3" s="151"/>
      <c r="AON3" s="151"/>
      <c r="AOO3" s="151"/>
      <c r="AOP3" s="151"/>
      <c r="AOQ3" s="151"/>
      <c r="AOR3" s="151"/>
      <c r="AOS3" s="151"/>
      <c r="AOT3" s="151"/>
      <c r="AOU3" s="151"/>
      <c r="AOV3" s="151"/>
      <c r="AOW3" s="151"/>
      <c r="AOX3" s="151"/>
      <c r="AOY3" s="151"/>
      <c r="AOZ3" s="151"/>
      <c r="APA3" s="151"/>
      <c r="APB3" s="151"/>
      <c r="APC3" s="151"/>
      <c r="APD3" s="151"/>
      <c r="APE3" s="151"/>
      <c r="APF3" s="151"/>
      <c r="APG3" s="151"/>
      <c r="APH3" s="151"/>
      <c r="API3" s="151"/>
      <c r="APJ3" s="151"/>
      <c r="APK3" s="151"/>
      <c r="APL3" s="151"/>
      <c r="APM3" s="151"/>
      <c r="APN3" s="151"/>
      <c r="APO3" s="151"/>
      <c r="APP3" s="151"/>
      <c r="APQ3" s="151"/>
      <c r="APR3" s="151"/>
      <c r="APS3" s="151"/>
      <c r="APT3" s="151"/>
      <c r="APU3" s="151"/>
      <c r="APV3" s="151"/>
      <c r="APW3" s="151"/>
      <c r="APX3" s="151"/>
      <c r="APY3" s="151"/>
      <c r="APZ3" s="151"/>
      <c r="AQA3" s="151"/>
      <c r="AQB3" s="151"/>
      <c r="AQC3" s="151"/>
      <c r="AQD3" s="151"/>
      <c r="AQE3" s="151"/>
      <c r="AQF3" s="151"/>
      <c r="AQG3" s="151"/>
      <c r="AQH3" s="151"/>
      <c r="AQI3" s="151"/>
      <c r="AQJ3" s="151"/>
      <c r="AQK3" s="151"/>
      <c r="AQL3" s="151"/>
      <c r="AQM3" s="151"/>
      <c r="AQN3" s="151"/>
      <c r="AQO3" s="151"/>
      <c r="AQP3" s="151"/>
      <c r="AQQ3" s="151"/>
      <c r="AQR3" s="151"/>
      <c r="AQS3" s="151"/>
      <c r="AQT3" s="151"/>
      <c r="AQU3" s="151"/>
      <c r="AQV3" s="151"/>
      <c r="AQW3" s="151"/>
      <c r="AQX3" s="151"/>
      <c r="AQY3" s="151"/>
      <c r="AQZ3" s="151"/>
      <c r="ARA3" s="151"/>
      <c r="ARB3" s="151"/>
      <c r="ARC3" s="151"/>
      <c r="ARD3" s="151"/>
      <c r="ARE3" s="151"/>
      <c r="ARF3" s="151"/>
      <c r="ARG3" s="151"/>
      <c r="ARH3" s="151"/>
      <c r="ARI3" s="151"/>
      <c r="ARJ3" s="151"/>
      <c r="ARK3" s="151"/>
      <c r="ARL3" s="151"/>
      <c r="ARM3" s="151"/>
      <c r="ARN3" s="151"/>
      <c r="ARO3" s="151"/>
      <c r="ARP3" s="151"/>
      <c r="ARQ3" s="151"/>
      <c r="ARR3" s="151"/>
      <c r="ARS3" s="151"/>
      <c r="ART3" s="151"/>
      <c r="ARU3" s="151"/>
      <c r="ARV3" s="151"/>
      <c r="ARW3" s="151"/>
      <c r="ARX3" s="151"/>
      <c r="ARY3" s="151"/>
      <c r="ARZ3" s="151"/>
      <c r="ASA3" s="151"/>
      <c r="ASB3" s="151"/>
      <c r="ASC3" s="151"/>
      <c r="ASD3" s="151"/>
      <c r="ASE3" s="151"/>
      <c r="ASF3" s="151"/>
      <c r="ASG3" s="151"/>
      <c r="ASH3" s="151"/>
      <c r="ASI3" s="151"/>
      <c r="ASJ3" s="151"/>
      <c r="ASK3" s="151"/>
      <c r="ASL3" s="151"/>
      <c r="ASM3" s="154"/>
      <c r="ASN3" s="154"/>
      <c r="ASO3" s="154"/>
      <c r="ASP3" s="154"/>
      <c r="ASQ3" s="154"/>
      <c r="ASR3" s="154"/>
      <c r="ASS3" s="154"/>
      <c r="AST3" s="154"/>
      <c r="ASU3" s="154"/>
      <c r="ASV3" s="154"/>
      <c r="ASW3" s="154"/>
      <c r="ASX3" s="154"/>
      <c r="ASY3" s="154"/>
      <c r="ASZ3" s="154"/>
      <c r="ATA3" s="154"/>
      <c r="ATB3" s="154"/>
      <c r="ATC3" s="154"/>
      <c r="ATD3" s="154"/>
      <c r="ATE3" s="154"/>
      <c r="ATF3" s="154"/>
      <c r="ATG3" s="173"/>
      <c r="ATH3" s="153"/>
      <c r="ATI3" s="153"/>
      <c r="ATJ3" s="153"/>
      <c r="ATK3" s="153"/>
      <c r="ATL3" s="153"/>
      <c r="ATM3" s="153"/>
      <c r="ATN3" s="153"/>
      <c r="ATO3" s="153"/>
      <c r="ATP3" s="153"/>
      <c r="AYA3" s="29"/>
      <c r="AYC3" s="29"/>
      <c r="AZM3" s="31"/>
      <c r="AZO3" s="31"/>
    </row>
    <row r="4" spans="1:1367" ht="13.5" customHeight="1">
      <c r="B4" s="120" t="s">
        <v>1935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>
        <v>1</v>
      </c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>
        <v>1</v>
      </c>
      <c r="AC4" s="159"/>
      <c r="AD4" s="159"/>
      <c r="AE4" s="159">
        <v>1</v>
      </c>
      <c r="AF4" s="159"/>
      <c r="AG4" s="159"/>
      <c r="AH4" s="159">
        <v>1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>
        <v>1</v>
      </c>
      <c r="CC4" s="159"/>
      <c r="CD4" s="159"/>
      <c r="CE4" s="159"/>
      <c r="CF4" s="159">
        <v>1</v>
      </c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>
        <v>1</v>
      </c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  <c r="IX4" s="159"/>
      <c r="IY4" s="159"/>
      <c r="IZ4" s="159"/>
      <c r="JA4" s="159"/>
      <c r="JB4" s="159"/>
      <c r="JC4" s="159"/>
      <c r="JD4" s="159"/>
      <c r="JE4" s="159"/>
      <c r="JF4" s="159"/>
      <c r="JG4" s="159"/>
      <c r="JH4" s="159"/>
      <c r="JI4" s="159"/>
      <c r="JJ4" s="159"/>
      <c r="JK4" s="159"/>
      <c r="JL4" s="159"/>
      <c r="JM4" s="159"/>
      <c r="JN4" s="159"/>
      <c r="JO4" s="159"/>
      <c r="JP4" s="159"/>
      <c r="JQ4" s="159"/>
      <c r="JR4" s="159"/>
      <c r="JS4" s="159"/>
      <c r="JT4" s="159"/>
      <c r="JU4" s="159"/>
      <c r="JV4" s="159"/>
      <c r="JW4" s="159"/>
      <c r="JX4" s="159"/>
      <c r="JY4" s="159"/>
      <c r="JZ4" s="159"/>
      <c r="KA4" s="159"/>
      <c r="KB4" s="159"/>
      <c r="KC4" s="159"/>
      <c r="KD4" s="159"/>
      <c r="KE4" s="159"/>
      <c r="KF4" s="159"/>
      <c r="KG4" s="159"/>
      <c r="KH4" s="159"/>
      <c r="KI4" s="159"/>
      <c r="KJ4" s="159"/>
      <c r="KK4" s="159"/>
      <c r="KL4" s="159"/>
      <c r="KM4" s="159"/>
      <c r="KN4" s="159"/>
      <c r="KO4" s="159"/>
      <c r="KP4" s="159"/>
      <c r="KQ4" s="159"/>
      <c r="KR4" s="159"/>
      <c r="KS4" s="159"/>
      <c r="KT4" s="159"/>
      <c r="KU4" s="159"/>
      <c r="KV4" s="159"/>
      <c r="KW4" s="159"/>
      <c r="KX4" s="159"/>
      <c r="KY4" s="159"/>
      <c r="KZ4" s="159"/>
      <c r="LA4" s="159"/>
      <c r="LB4" s="159"/>
      <c r="LC4" s="159"/>
      <c r="LD4" s="159"/>
      <c r="LE4" s="159"/>
      <c r="LF4" s="159"/>
      <c r="LG4" s="159"/>
      <c r="LH4" s="159"/>
      <c r="LI4" s="159"/>
      <c r="LJ4" s="159"/>
      <c r="LK4" s="159"/>
      <c r="LL4" s="159"/>
      <c r="LM4" s="159"/>
      <c r="LN4" s="159"/>
      <c r="LO4" s="159"/>
      <c r="LP4" s="159"/>
      <c r="LQ4" s="159"/>
      <c r="LR4" s="159"/>
      <c r="LS4" s="159"/>
      <c r="LT4" s="159"/>
      <c r="LU4" s="159"/>
      <c r="LV4" s="159"/>
      <c r="LW4" s="159"/>
      <c r="LX4" s="159"/>
      <c r="LY4" s="159"/>
      <c r="LZ4" s="159"/>
      <c r="MA4" s="159"/>
      <c r="MB4" s="159"/>
      <c r="MC4" s="159"/>
      <c r="MD4" s="159"/>
      <c r="ME4" s="159"/>
      <c r="MF4" s="159"/>
      <c r="MG4" s="159"/>
      <c r="MH4" s="159"/>
      <c r="MI4" s="159"/>
      <c r="MJ4" s="159"/>
      <c r="MK4" s="159"/>
      <c r="ML4" s="159"/>
      <c r="MM4" s="159"/>
      <c r="MN4" s="159"/>
      <c r="MO4" s="159"/>
      <c r="MP4" s="159"/>
      <c r="MQ4" s="159"/>
      <c r="MR4" s="159"/>
      <c r="MS4" s="159"/>
      <c r="MT4" s="159"/>
      <c r="MU4" s="159"/>
      <c r="MV4" s="159"/>
      <c r="MW4" s="159"/>
      <c r="MX4" s="159"/>
      <c r="MY4" s="159"/>
      <c r="MZ4" s="159"/>
      <c r="NA4" s="159"/>
      <c r="NB4" s="159"/>
      <c r="NC4" s="159"/>
      <c r="ND4" s="159"/>
      <c r="NE4" s="159"/>
      <c r="NF4" s="159"/>
      <c r="NG4" s="159"/>
      <c r="NH4" s="159"/>
      <c r="NI4" s="159"/>
      <c r="NJ4" s="159"/>
      <c r="NK4" s="159"/>
      <c r="NL4" s="159"/>
      <c r="NM4" s="159"/>
      <c r="NN4" s="159"/>
      <c r="NO4" s="159"/>
      <c r="NP4" s="159"/>
      <c r="NQ4" s="159"/>
      <c r="NR4" s="159"/>
      <c r="NS4" s="159"/>
      <c r="NT4" s="159"/>
      <c r="NU4" s="159"/>
      <c r="NV4" s="159"/>
      <c r="NW4" s="159"/>
      <c r="NX4" s="159"/>
      <c r="NY4" s="159"/>
      <c r="NZ4" s="159"/>
      <c r="OA4" s="159"/>
      <c r="OB4" s="159"/>
      <c r="OC4" s="159"/>
      <c r="OD4" s="159"/>
      <c r="OE4" s="159"/>
      <c r="OF4" s="159"/>
      <c r="OG4" s="159"/>
      <c r="OH4" s="159"/>
      <c r="OI4" s="159"/>
      <c r="OJ4" s="159"/>
      <c r="OK4" s="159"/>
      <c r="OL4" s="159"/>
      <c r="OM4" s="159"/>
      <c r="ON4" s="159"/>
      <c r="OO4" s="159"/>
      <c r="OP4" s="159"/>
      <c r="OQ4" s="159"/>
      <c r="OR4" s="159"/>
      <c r="OS4" s="159"/>
      <c r="OT4" s="159"/>
      <c r="OU4" s="159"/>
      <c r="OV4" s="159"/>
      <c r="OW4" s="159"/>
      <c r="OX4" s="159"/>
      <c r="OY4" s="159"/>
      <c r="OZ4" s="159"/>
      <c r="PA4" s="159"/>
      <c r="PB4" s="159"/>
      <c r="PC4" s="159"/>
      <c r="PD4" s="159"/>
      <c r="PE4" s="159"/>
      <c r="PF4" s="159"/>
      <c r="PG4" s="159"/>
      <c r="PH4" s="159"/>
      <c r="PI4" s="159"/>
      <c r="PJ4" s="159"/>
      <c r="PK4" s="159"/>
      <c r="PL4" s="159"/>
      <c r="PM4" s="159"/>
      <c r="PN4" s="159"/>
      <c r="PO4" s="159"/>
      <c r="PP4" s="159"/>
      <c r="PQ4" s="159"/>
      <c r="PR4" s="159"/>
      <c r="PS4" s="159"/>
      <c r="PT4" s="159"/>
      <c r="PU4" s="159"/>
      <c r="PV4" s="159"/>
      <c r="PW4" s="159"/>
      <c r="PX4" s="159"/>
      <c r="PY4" s="159"/>
      <c r="PZ4" s="159"/>
      <c r="QA4" s="159"/>
      <c r="QB4" s="159"/>
      <c r="QC4" s="159"/>
      <c r="QD4" s="159"/>
      <c r="QE4" s="159"/>
      <c r="QF4" s="159"/>
      <c r="QG4" s="159"/>
      <c r="QH4" s="159"/>
      <c r="QI4" s="159"/>
      <c r="QJ4" s="159"/>
      <c r="QK4" s="159"/>
      <c r="QL4" s="159"/>
      <c r="QM4" s="159"/>
      <c r="QN4" s="159"/>
      <c r="QO4" s="159"/>
      <c r="QP4" s="159"/>
      <c r="QQ4" s="159"/>
      <c r="QR4" s="159"/>
      <c r="QS4" s="159"/>
      <c r="QT4" s="159"/>
      <c r="QU4" s="159"/>
      <c r="QV4" s="159"/>
      <c r="QW4" s="159"/>
      <c r="QX4" s="159"/>
      <c r="QY4" s="159"/>
      <c r="QZ4" s="159"/>
      <c r="RA4" s="159"/>
      <c r="RB4" s="159"/>
      <c r="RC4" s="159"/>
      <c r="RD4" s="159"/>
      <c r="RE4" s="159"/>
      <c r="RF4" s="159"/>
      <c r="RG4" s="159"/>
      <c r="RH4" s="159"/>
      <c r="RI4" s="159"/>
      <c r="RJ4" s="159"/>
      <c r="RK4" s="159"/>
      <c r="RL4" s="159"/>
      <c r="RM4" s="159"/>
      <c r="RN4" s="159"/>
      <c r="RO4" s="159"/>
      <c r="RP4" s="159"/>
      <c r="RQ4" s="159"/>
      <c r="RR4" s="159"/>
      <c r="RS4" s="159"/>
      <c r="RT4" s="159"/>
      <c r="RU4" s="159"/>
      <c r="RV4" s="159"/>
      <c r="RW4" s="159"/>
      <c r="RX4" s="159"/>
      <c r="RY4" s="159"/>
      <c r="RZ4" s="159"/>
      <c r="SA4" s="159"/>
      <c r="SB4" s="159"/>
      <c r="SC4" s="159"/>
      <c r="SD4" s="159"/>
      <c r="SE4" s="159"/>
      <c r="SF4" s="159"/>
      <c r="SG4" s="159"/>
      <c r="SH4" s="159"/>
      <c r="SI4" s="159"/>
      <c r="SJ4" s="159"/>
      <c r="SK4" s="159"/>
      <c r="SL4" s="159"/>
      <c r="SM4" s="159"/>
      <c r="SN4" s="159"/>
      <c r="SO4" s="159"/>
      <c r="SP4" s="159"/>
      <c r="SQ4" s="159"/>
      <c r="SR4" s="159"/>
      <c r="SS4" s="159"/>
      <c r="ST4" s="159"/>
      <c r="SU4" s="159"/>
      <c r="SV4" s="159"/>
      <c r="SW4" s="159"/>
      <c r="SX4" s="159"/>
      <c r="SY4" s="159"/>
      <c r="SZ4" s="159"/>
      <c r="TA4" s="159"/>
      <c r="TB4" s="159"/>
      <c r="TC4" s="159"/>
      <c r="TD4" s="159"/>
      <c r="TE4" s="159"/>
      <c r="TF4" s="159"/>
      <c r="TG4" s="159"/>
      <c r="TH4" s="159"/>
      <c r="TI4" s="159"/>
      <c r="TJ4" s="159"/>
      <c r="TK4" s="159"/>
      <c r="TL4" s="159"/>
      <c r="TM4" s="159"/>
      <c r="TN4" s="159"/>
      <c r="TO4" s="159"/>
      <c r="TP4" s="159"/>
      <c r="TQ4" s="159"/>
      <c r="TR4" s="159"/>
      <c r="TS4" s="159"/>
      <c r="TT4" s="159"/>
      <c r="TU4" s="159"/>
      <c r="TV4" s="159"/>
      <c r="TW4" s="159"/>
      <c r="TX4" s="159"/>
      <c r="TY4" s="159"/>
      <c r="TZ4" s="159"/>
      <c r="UA4" s="159"/>
      <c r="UB4" s="159"/>
      <c r="UC4" s="159"/>
      <c r="UD4" s="159"/>
      <c r="UE4" s="159"/>
      <c r="UF4" s="159"/>
      <c r="UG4" s="159"/>
      <c r="UH4" s="159"/>
      <c r="UI4" s="159"/>
      <c r="UJ4" s="159"/>
      <c r="UK4" s="159"/>
      <c r="UL4" s="159"/>
      <c r="UM4" s="159"/>
      <c r="UN4" s="159"/>
      <c r="UO4" s="159"/>
      <c r="UP4" s="159"/>
      <c r="UQ4" s="159"/>
      <c r="UR4" s="159"/>
      <c r="US4" s="159"/>
      <c r="UT4" s="159"/>
      <c r="UU4" s="159"/>
      <c r="UV4" s="159"/>
      <c r="UW4" s="159"/>
      <c r="UX4" s="159"/>
      <c r="UY4" s="159"/>
      <c r="UZ4" s="159"/>
      <c r="VA4" s="159"/>
      <c r="VB4" s="159"/>
      <c r="VC4" s="159"/>
      <c r="VD4" s="159"/>
      <c r="VE4" s="159"/>
      <c r="VF4" s="159"/>
      <c r="VG4" s="159"/>
      <c r="VH4" s="159"/>
      <c r="VI4" s="159">
        <v>1</v>
      </c>
      <c r="VJ4" s="159"/>
      <c r="VK4" s="159"/>
      <c r="VL4" s="159"/>
      <c r="VM4" s="159"/>
      <c r="VN4" s="159"/>
      <c r="VO4" s="159"/>
      <c r="VP4" s="159"/>
      <c r="VQ4" s="159"/>
      <c r="VR4" s="159"/>
      <c r="VS4" s="159"/>
      <c r="VT4" s="159"/>
      <c r="VU4" s="159"/>
      <c r="VV4" s="159"/>
      <c r="VW4" s="159"/>
      <c r="VX4" s="159"/>
      <c r="VY4" s="159"/>
      <c r="VZ4" s="159"/>
      <c r="WA4" s="159"/>
      <c r="WB4" s="159"/>
      <c r="WC4" s="159"/>
      <c r="WD4" s="159"/>
      <c r="WE4" s="159"/>
      <c r="WF4" s="159"/>
      <c r="WG4" s="159"/>
      <c r="WH4" s="159"/>
      <c r="WI4" s="159"/>
      <c r="WJ4" s="159"/>
      <c r="WK4" s="159"/>
      <c r="WL4" s="159"/>
      <c r="WM4" s="159"/>
      <c r="WN4" s="159"/>
      <c r="WO4" s="159"/>
      <c r="WP4" s="159"/>
      <c r="WQ4" s="159"/>
      <c r="WR4" s="159"/>
      <c r="WS4" s="159"/>
      <c r="WT4" s="159"/>
      <c r="WU4" s="159"/>
      <c r="WV4" s="159"/>
      <c r="WW4" s="159"/>
      <c r="WX4" s="159"/>
      <c r="WY4" s="159"/>
      <c r="WZ4" s="159">
        <v>1</v>
      </c>
      <c r="XA4" s="159"/>
      <c r="XB4" s="159"/>
      <c r="XC4" s="159"/>
      <c r="XD4" s="159"/>
      <c r="XE4" s="159"/>
      <c r="XF4" s="159"/>
      <c r="XG4" s="159"/>
      <c r="XH4" s="159"/>
      <c r="XI4" s="159"/>
      <c r="XJ4" s="159"/>
      <c r="XK4" s="159"/>
      <c r="XL4" s="159"/>
      <c r="XM4" s="159"/>
      <c r="XN4" s="159"/>
      <c r="XO4" s="159"/>
      <c r="XP4" s="159"/>
      <c r="XQ4" s="159"/>
      <c r="XR4" s="159"/>
      <c r="XS4" s="159"/>
      <c r="XT4" s="159"/>
      <c r="XU4" s="159"/>
      <c r="XV4" s="159"/>
      <c r="XW4" s="159"/>
      <c r="XX4" s="159"/>
      <c r="XY4" s="159"/>
      <c r="XZ4" s="159"/>
      <c r="YA4" s="159"/>
      <c r="YB4" s="159"/>
      <c r="YC4" s="159"/>
      <c r="YD4" s="159"/>
      <c r="YE4" s="159"/>
      <c r="YF4" s="159"/>
      <c r="YG4" s="159"/>
      <c r="YH4" s="159"/>
      <c r="YI4" s="159"/>
      <c r="YJ4" s="159"/>
      <c r="YK4" s="159"/>
      <c r="YL4" s="159"/>
      <c r="YM4" s="159"/>
      <c r="YN4" s="159"/>
      <c r="YO4" s="159"/>
      <c r="YP4" s="159">
        <v>1</v>
      </c>
      <c r="YQ4" s="159"/>
      <c r="YR4" s="159"/>
      <c r="YS4" s="159"/>
      <c r="YT4" s="159"/>
      <c r="YU4" s="159"/>
      <c r="YV4" s="159"/>
      <c r="YW4" s="159"/>
      <c r="YX4" s="159"/>
      <c r="YY4" s="159"/>
      <c r="YZ4" s="159"/>
      <c r="ZA4" s="159"/>
      <c r="ZB4" s="159"/>
      <c r="ZC4" s="159"/>
      <c r="ZD4" s="159"/>
      <c r="ZE4" s="159"/>
      <c r="ZF4" s="159"/>
      <c r="ZG4" s="159"/>
      <c r="ZH4" s="159"/>
      <c r="ZI4" s="159"/>
      <c r="ZJ4" s="159"/>
      <c r="ZK4" s="159"/>
      <c r="ZL4" s="159"/>
      <c r="ZM4" s="159"/>
      <c r="ZN4" s="159"/>
      <c r="ZO4" s="159"/>
      <c r="ZP4" s="159"/>
      <c r="ZQ4" s="159"/>
      <c r="ZR4" s="159"/>
      <c r="ZS4" s="159"/>
      <c r="ZT4" s="159"/>
      <c r="ZU4" s="159"/>
      <c r="ZV4" s="159"/>
      <c r="ZW4" s="159"/>
      <c r="ZX4" s="159"/>
      <c r="ZY4" s="159"/>
      <c r="ZZ4" s="159"/>
      <c r="AAA4" s="159"/>
      <c r="AAB4" s="159"/>
      <c r="AAC4" s="159"/>
      <c r="AAD4" s="159"/>
      <c r="AAE4" s="159"/>
      <c r="AAF4" s="159"/>
      <c r="AAG4" s="159"/>
      <c r="AAH4" s="159"/>
      <c r="AAI4" s="159"/>
      <c r="AAJ4" s="159"/>
      <c r="AAK4" s="159"/>
      <c r="AAL4" s="159"/>
      <c r="AAM4" s="159"/>
      <c r="AAN4" s="159"/>
      <c r="AAO4" s="159"/>
      <c r="AAP4" s="159"/>
      <c r="AAQ4" s="159"/>
      <c r="AAR4" s="159"/>
      <c r="AAS4" s="159"/>
      <c r="AAT4" s="159"/>
      <c r="AAU4" s="159"/>
      <c r="AAV4" s="159"/>
      <c r="AAW4" s="159"/>
      <c r="AAX4" s="159"/>
      <c r="AAY4" s="159"/>
      <c r="AAZ4" s="159"/>
      <c r="ABA4" s="159"/>
      <c r="ABB4" s="159"/>
      <c r="ABC4" s="159"/>
      <c r="ABD4" s="159"/>
      <c r="ABE4" s="159"/>
      <c r="ABF4" s="159"/>
      <c r="ABG4" s="159"/>
      <c r="ABH4" s="159"/>
      <c r="ABI4" s="159"/>
      <c r="ABJ4" s="159"/>
      <c r="ABK4" s="159"/>
      <c r="ABL4" s="159"/>
      <c r="ABM4" s="159"/>
      <c r="ABN4" s="159"/>
      <c r="ABO4" s="159"/>
      <c r="ABP4" s="159"/>
      <c r="ABQ4" s="159"/>
      <c r="ABR4" s="159"/>
      <c r="ABS4" s="159"/>
      <c r="ABT4" s="159"/>
      <c r="ABU4" s="159"/>
      <c r="ABV4" s="159"/>
      <c r="ABW4" s="159"/>
      <c r="ABX4" s="159"/>
      <c r="ABY4" s="159"/>
      <c r="ABZ4" s="159"/>
      <c r="ACA4" s="159"/>
      <c r="ACB4" s="159"/>
      <c r="ACC4" s="159"/>
      <c r="ACD4" s="159"/>
      <c r="ACE4" s="159"/>
      <c r="ACF4" s="159"/>
      <c r="ACG4" s="159"/>
      <c r="ACH4" s="159"/>
      <c r="ACI4" s="159"/>
      <c r="ACJ4" s="159"/>
      <c r="ACK4" s="159"/>
      <c r="ACL4" s="159"/>
      <c r="ACM4" s="159"/>
      <c r="ACN4" s="159"/>
      <c r="ACO4" s="159"/>
      <c r="ACP4" s="159"/>
      <c r="ACQ4" s="159"/>
      <c r="ACR4" s="159"/>
      <c r="ACS4" s="159"/>
      <c r="ACT4" s="159"/>
      <c r="ACU4" s="159"/>
      <c r="ACV4" s="159"/>
      <c r="ACW4" s="159"/>
      <c r="ACX4" s="159"/>
      <c r="ACY4" s="159"/>
      <c r="ACZ4" s="159"/>
      <c r="ADA4" s="159"/>
      <c r="ADB4" s="159"/>
      <c r="ADC4" s="159"/>
      <c r="ADD4" s="159"/>
      <c r="ADE4" s="159"/>
      <c r="ADF4" s="159"/>
      <c r="ADG4" s="159"/>
      <c r="ADH4" s="159"/>
      <c r="ADI4" s="159"/>
      <c r="ADJ4" s="159"/>
      <c r="ADK4" s="159"/>
      <c r="ADL4" s="159"/>
      <c r="ADM4" s="159"/>
      <c r="ADN4" s="159"/>
      <c r="ADO4" s="159"/>
      <c r="ADP4" s="159"/>
      <c r="ADQ4" s="159"/>
      <c r="ADR4" s="159"/>
      <c r="ADS4" s="159"/>
      <c r="ADT4" s="159"/>
      <c r="ADU4" s="159"/>
      <c r="ADV4" s="159"/>
      <c r="ADW4" s="159"/>
      <c r="ADX4" s="159"/>
      <c r="ADY4" s="159"/>
      <c r="ADZ4" s="159"/>
      <c r="AEA4" s="159"/>
      <c r="AEB4" s="159"/>
      <c r="AEC4" s="159"/>
      <c r="AED4" s="159"/>
      <c r="AEE4" s="159"/>
      <c r="AEF4" s="159"/>
      <c r="AEG4" s="159"/>
      <c r="AEH4" s="159"/>
      <c r="AEI4" s="159"/>
      <c r="AEJ4" s="159"/>
      <c r="AEK4" s="159"/>
      <c r="AEL4" s="159"/>
      <c r="AEM4" s="159"/>
      <c r="AEN4" s="159"/>
      <c r="AEO4" s="159"/>
      <c r="AEP4" s="159"/>
      <c r="AEQ4" s="159"/>
      <c r="AER4" s="159"/>
      <c r="AES4" s="159"/>
      <c r="AET4" s="159"/>
      <c r="AEU4" s="159"/>
      <c r="AEV4" s="159"/>
      <c r="AEW4" s="159"/>
      <c r="AEX4" s="159"/>
      <c r="AEY4" s="159"/>
      <c r="AEZ4" s="159"/>
      <c r="AFA4" s="159"/>
      <c r="AFB4" s="159"/>
      <c r="AFC4" s="159"/>
      <c r="AFD4" s="159"/>
      <c r="AFE4" s="159"/>
      <c r="AFF4" s="159"/>
      <c r="AFG4" s="159"/>
      <c r="AFH4" s="159"/>
      <c r="AFI4" s="159"/>
      <c r="AFJ4" s="159"/>
      <c r="AFK4" s="159"/>
      <c r="AFL4" s="159"/>
      <c r="AFM4" s="159"/>
      <c r="AFN4" s="159"/>
      <c r="AFO4" s="159"/>
      <c r="AFP4" s="159"/>
      <c r="AFQ4" s="159"/>
      <c r="AFR4" s="159"/>
      <c r="AFS4" s="159"/>
      <c r="AFT4" s="159"/>
      <c r="AFU4" s="159"/>
      <c r="AFV4" s="159"/>
      <c r="AFW4" s="159"/>
      <c r="AFX4" s="159"/>
      <c r="AFY4" s="159"/>
      <c r="AFZ4" s="159"/>
      <c r="AGA4" s="159"/>
      <c r="AGB4" s="159"/>
      <c r="AGC4" s="159"/>
      <c r="AGD4" s="159"/>
      <c r="AGE4" s="159"/>
      <c r="AGF4" s="159"/>
      <c r="AGG4" s="159"/>
      <c r="AGH4" s="159"/>
      <c r="AGI4" s="159"/>
      <c r="AGJ4" s="159"/>
      <c r="AGK4" s="159"/>
      <c r="AGL4" s="159"/>
      <c r="AGM4" s="159"/>
      <c r="AGN4" s="159"/>
      <c r="AGO4" s="159"/>
      <c r="AGP4" s="159"/>
      <c r="AGQ4" s="159"/>
      <c r="AGR4" s="159"/>
      <c r="AGS4" s="159"/>
      <c r="AGT4" s="159"/>
      <c r="AGU4" s="159"/>
      <c r="AGV4" s="159"/>
      <c r="AGW4" s="159"/>
      <c r="AGX4" s="159"/>
      <c r="AGY4" s="159"/>
      <c r="AGZ4" s="159"/>
      <c r="AHA4" s="159"/>
      <c r="AHB4" s="159"/>
      <c r="AHC4" s="159"/>
      <c r="AHD4" s="159"/>
      <c r="AHE4" s="159"/>
      <c r="AHF4" s="159"/>
      <c r="AHG4" s="159"/>
      <c r="AHH4" s="159"/>
      <c r="AHI4" s="159"/>
      <c r="AHJ4" s="159"/>
      <c r="AHK4" s="159"/>
      <c r="AHL4" s="159"/>
      <c r="AHM4" s="159"/>
      <c r="AHN4" s="159"/>
      <c r="AHO4" s="159"/>
      <c r="AHP4" s="159"/>
      <c r="AHQ4" s="159"/>
      <c r="AHR4" s="159"/>
      <c r="AHS4" s="159"/>
      <c r="AHT4" s="159"/>
      <c r="AHU4" s="159"/>
      <c r="AHV4" s="159"/>
      <c r="AHW4" s="159"/>
      <c r="AHX4" s="159"/>
      <c r="AHY4" s="159"/>
      <c r="AHZ4" s="159"/>
      <c r="AIA4" s="159"/>
      <c r="AIB4" s="159"/>
      <c r="AIC4" s="159"/>
      <c r="AID4" s="159"/>
      <c r="AIE4" s="159"/>
      <c r="AIF4" s="159"/>
      <c r="AIG4" s="159"/>
      <c r="AIH4" s="159"/>
      <c r="AII4" s="159"/>
      <c r="AIJ4" s="159"/>
      <c r="AIK4" s="159"/>
      <c r="AIL4" s="159"/>
      <c r="AIM4" s="159"/>
      <c r="AIN4" s="159"/>
      <c r="AIO4" s="159"/>
      <c r="AIP4" s="159"/>
      <c r="AIQ4" s="159"/>
      <c r="AIR4" s="159"/>
      <c r="AIS4" s="159"/>
      <c r="AIT4" s="159"/>
      <c r="AIU4" s="159"/>
      <c r="AIV4" s="159"/>
      <c r="AIW4" s="159"/>
      <c r="AIX4" s="159"/>
      <c r="AIY4" s="159"/>
      <c r="AIZ4" s="159"/>
      <c r="AJA4" s="159"/>
      <c r="AJB4" s="159"/>
      <c r="AJC4" s="159"/>
      <c r="AJD4" s="159"/>
      <c r="AJE4" s="159"/>
      <c r="AJF4" s="159"/>
      <c r="AJG4" s="159"/>
      <c r="AJH4" s="159"/>
      <c r="AJI4" s="159"/>
      <c r="AJJ4" s="159"/>
      <c r="AJK4" s="159"/>
      <c r="AJL4" s="159"/>
      <c r="AJM4" s="159"/>
      <c r="AJN4" s="159"/>
      <c r="AJO4" s="159"/>
      <c r="AJP4" s="159"/>
      <c r="AJQ4" s="159">
        <v>1</v>
      </c>
      <c r="AJR4" s="159">
        <v>1</v>
      </c>
      <c r="AJS4" s="159"/>
      <c r="AJT4" s="159"/>
      <c r="AJU4" s="159"/>
      <c r="AJV4" s="159"/>
      <c r="AJW4" s="159"/>
      <c r="AJX4" s="159">
        <v>1</v>
      </c>
      <c r="AJY4" s="159"/>
      <c r="AJZ4" s="159"/>
      <c r="AKA4" s="159"/>
      <c r="AKB4" s="159"/>
      <c r="AKC4" s="159"/>
      <c r="AKD4" s="159"/>
      <c r="AKE4" s="160"/>
      <c r="AKF4" s="159"/>
      <c r="AKG4" s="159"/>
      <c r="AKH4" s="159"/>
      <c r="AKI4" s="159"/>
      <c r="AKJ4" s="159"/>
      <c r="AKK4" s="159"/>
      <c r="AKL4" s="161"/>
      <c r="AKM4" s="159"/>
      <c r="AKN4" s="159"/>
      <c r="AKO4" s="159"/>
      <c r="AKP4" s="159" t="s">
        <v>3474</v>
      </c>
      <c r="AKQ4" s="159" t="s">
        <v>3475</v>
      </c>
      <c r="AKR4" s="159" t="s">
        <v>3476</v>
      </c>
      <c r="AKS4" s="159" t="s">
        <v>3477</v>
      </c>
      <c r="AKT4" s="159" t="s">
        <v>3478</v>
      </c>
      <c r="AKU4" s="159" t="s">
        <v>3479</v>
      </c>
      <c r="AKV4" s="159" t="s">
        <v>3480</v>
      </c>
      <c r="AKW4" s="159" t="s">
        <v>3481</v>
      </c>
      <c r="AKX4" s="159" t="s">
        <v>3482</v>
      </c>
      <c r="AKY4" s="159" t="s">
        <v>3483</v>
      </c>
      <c r="AKZ4" s="159" t="s">
        <v>3484</v>
      </c>
      <c r="ALA4" s="159" t="s">
        <v>3485</v>
      </c>
      <c r="ALB4" s="159" t="s">
        <v>3486</v>
      </c>
      <c r="ALC4" s="159" t="s">
        <v>3487</v>
      </c>
      <c r="ALD4" s="159" t="s">
        <v>3488</v>
      </c>
      <c r="ALE4" s="159" t="s">
        <v>3489</v>
      </c>
      <c r="ALF4" s="159" t="s">
        <v>3490</v>
      </c>
      <c r="ALG4" s="159" t="s">
        <v>3491</v>
      </c>
      <c r="ALH4" s="159" t="s">
        <v>3492</v>
      </c>
      <c r="ALI4" s="159" t="s">
        <v>3493</v>
      </c>
      <c r="ALJ4" s="159" t="s">
        <v>3494</v>
      </c>
      <c r="ALK4" s="159" t="s">
        <v>3495</v>
      </c>
      <c r="ALL4" s="159" t="s">
        <v>3496</v>
      </c>
      <c r="ALM4" s="159" t="s">
        <v>3497</v>
      </c>
      <c r="ALN4" s="159" t="s">
        <v>3498</v>
      </c>
      <c r="ALO4" s="159" t="s">
        <v>3499</v>
      </c>
      <c r="ALP4" s="159" t="s">
        <v>3500</v>
      </c>
      <c r="ALQ4" s="159" t="s">
        <v>3501</v>
      </c>
      <c r="ALR4" s="159" t="s">
        <v>3502</v>
      </c>
      <c r="ALS4" s="159" t="s">
        <v>3503</v>
      </c>
      <c r="ALT4" s="162"/>
      <c r="ALU4" s="162"/>
      <c r="ALV4" s="162"/>
      <c r="ALW4" s="162">
        <v>1</v>
      </c>
      <c r="ALX4" s="162"/>
      <c r="ALY4" s="162"/>
      <c r="ALZ4" s="162"/>
      <c r="AMA4" s="162"/>
      <c r="AMB4" s="162"/>
      <c r="AMC4" s="162"/>
      <c r="AMD4" s="162"/>
      <c r="AME4" s="162"/>
      <c r="AMF4" s="162"/>
      <c r="AMG4" s="162"/>
      <c r="AMH4" s="162"/>
      <c r="AMI4" s="162"/>
      <c r="AMJ4" s="162"/>
      <c r="AMK4" s="162"/>
      <c r="AML4" s="162"/>
      <c r="AMM4" s="162"/>
      <c r="AMN4" s="162"/>
      <c r="AMO4" s="162"/>
      <c r="AMP4" s="162"/>
      <c r="AMQ4" s="162"/>
      <c r="AMR4" s="162"/>
      <c r="AMS4" s="162"/>
      <c r="AMT4" s="162"/>
      <c r="AMU4" s="162"/>
      <c r="AMV4" s="162"/>
      <c r="AMW4" s="162"/>
      <c r="AMX4" s="162"/>
      <c r="AMY4" s="162"/>
      <c r="AMZ4" s="162"/>
      <c r="ANA4" s="162"/>
      <c r="ANB4" s="162"/>
      <c r="ANC4" s="162"/>
      <c r="AND4" s="162"/>
      <c r="ANE4" s="162"/>
      <c r="ANF4" s="162"/>
      <c r="ANG4" s="162"/>
      <c r="ANH4" s="162"/>
      <c r="ANI4" s="162"/>
      <c r="ANJ4" s="162"/>
      <c r="ANK4" s="162"/>
      <c r="ANL4" s="162"/>
      <c r="ANM4" s="162"/>
      <c r="ANN4" s="162"/>
      <c r="ANO4" s="162"/>
      <c r="ANP4" s="162"/>
      <c r="ANQ4" s="162"/>
      <c r="ANR4" s="162"/>
      <c r="ANS4" s="162"/>
      <c r="ANT4" s="162"/>
      <c r="ANU4" s="162"/>
      <c r="ANV4" s="162"/>
      <c r="ANW4" s="162"/>
      <c r="ANX4" s="162"/>
      <c r="ANY4" s="162"/>
      <c r="ANZ4" s="162"/>
      <c r="AOA4" s="162"/>
      <c r="AOB4" s="162"/>
      <c r="AOC4" s="162"/>
      <c r="AOD4" s="162"/>
      <c r="AOE4" s="162"/>
      <c r="AOF4" s="162"/>
      <c r="AOG4" s="162"/>
      <c r="AOH4" s="162"/>
      <c r="AOI4" s="162"/>
      <c r="AOJ4" s="162"/>
      <c r="AOK4" s="162"/>
      <c r="AOL4" s="162"/>
      <c r="AOM4" s="162"/>
      <c r="AON4" s="162"/>
      <c r="AOO4" s="162"/>
      <c r="AOP4" s="162"/>
      <c r="AOQ4" s="162"/>
      <c r="AOR4" s="162"/>
      <c r="AOS4" s="162"/>
      <c r="AOT4" s="162"/>
      <c r="AOU4" s="162"/>
      <c r="AOV4" s="162"/>
      <c r="AOW4" s="162"/>
      <c r="AOX4" s="162"/>
      <c r="AOY4" s="162"/>
      <c r="AOZ4" s="162"/>
      <c r="APA4" s="162"/>
      <c r="APB4" s="162"/>
      <c r="APC4" s="162"/>
      <c r="APD4" s="162"/>
      <c r="APE4" s="162"/>
      <c r="APF4" s="162"/>
      <c r="APG4" s="162"/>
      <c r="APH4" s="162"/>
      <c r="API4" s="162"/>
      <c r="APJ4" s="162"/>
      <c r="APK4" s="162"/>
      <c r="APL4" s="162"/>
      <c r="APM4" s="162"/>
      <c r="APN4" s="162"/>
      <c r="APO4" s="162"/>
      <c r="APP4" s="162"/>
      <c r="APQ4" s="162"/>
      <c r="APR4" s="162"/>
      <c r="APS4" s="162"/>
      <c r="APT4" s="162"/>
      <c r="APU4" s="162"/>
      <c r="APV4" s="162"/>
      <c r="APW4" s="162"/>
      <c r="APX4" s="162"/>
      <c r="APY4" s="162"/>
      <c r="APZ4" s="162"/>
      <c r="AQA4" s="162"/>
      <c r="AQB4" s="162"/>
      <c r="AQC4" s="162"/>
      <c r="AQD4" s="162"/>
      <c r="AQE4" s="162"/>
      <c r="AQF4" s="162"/>
      <c r="AQG4" s="162"/>
      <c r="AQH4" s="162"/>
      <c r="AQI4" s="162"/>
      <c r="AQJ4" s="162"/>
      <c r="AQK4" s="162"/>
      <c r="AQL4" s="162"/>
      <c r="AQM4" s="162"/>
      <c r="AQN4" s="162"/>
      <c r="AQO4" s="162"/>
      <c r="AQP4" s="162"/>
      <c r="AQQ4" s="162"/>
      <c r="AQR4" s="162"/>
      <c r="AQS4" s="162"/>
      <c r="AQT4" s="162"/>
      <c r="AQU4" s="162"/>
      <c r="AQV4" s="162"/>
      <c r="AQW4" s="162"/>
      <c r="AQX4" s="162"/>
      <c r="AQY4" s="162"/>
      <c r="AQZ4" s="162"/>
      <c r="ARA4" s="162"/>
      <c r="ARB4" s="162"/>
      <c r="ARC4" s="162"/>
      <c r="ARD4" s="162"/>
      <c r="ARE4" s="162"/>
      <c r="ARF4" s="162"/>
      <c r="ARG4" s="162"/>
      <c r="ARH4" s="162"/>
      <c r="ARI4" s="162"/>
      <c r="ARJ4" s="162"/>
      <c r="ARK4" s="162"/>
      <c r="ARL4" s="162"/>
      <c r="ARM4" s="162"/>
      <c r="ARN4" s="162"/>
      <c r="ARO4" s="162"/>
      <c r="ARP4" s="162"/>
      <c r="ARQ4" s="162"/>
      <c r="ARR4" s="162"/>
      <c r="ARS4" s="162"/>
      <c r="ART4" s="162"/>
      <c r="ARU4" s="162"/>
      <c r="ARV4" s="162"/>
      <c r="ARW4" s="162"/>
      <c r="ARX4" s="162"/>
      <c r="ARY4" s="162"/>
      <c r="ARZ4" s="162"/>
      <c r="ASA4" s="162"/>
      <c r="ASB4" s="162"/>
      <c r="ASC4" s="162"/>
      <c r="ASD4" s="162"/>
      <c r="ASE4" s="162"/>
      <c r="ASF4" s="162"/>
      <c r="ASG4" s="162"/>
      <c r="ASH4" s="162"/>
      <c r="ASI4" s="162"/>
      <c r="ASJ4" s="162"/>
      <c r="ASK4" s="162"/>
      <c r="ASL4" s="162"/>
      <c r="ASM4" s="164"/>
      <c r="ASN4" s="164"/>
      <c r="ASO4" s="164"/>
      <c r="ASP4" s="164"/>
      <c r="ASQ4" s="164"/>
      <c r="ASR4" s="164"/>
      <c r="ASS4" s="164"/>
      <c r="AST4" s="164"/>
      <c r="ASU4" s="164"/>
      <c r="ASV4" s="164"/>
      <c r="ASW4" s="164"/>
      <c r="ASX4" s="164"/>
      <c r="ASY4" s="164"/>
      <c r="ASZ4" s="164"/>
      <c r="ATA4" s="164"/>
      <c r="ATB4" s="164"/>
      <c r="ATC4" s="164"/>
      <c r="ATD4" s="164"/>
      <c r="ATE4" s="164"/>
      <c r="ATF4" s="164"/>
      <c r="ATG4" s="173"/>
      <c r="ATH4" s="165"/>
      <c r="ATI4" s="165"/>
      <c r="ATJ4" s="165"/>
      <c r="ATK4" s="165"/>
      <c r="ATL4" s="165"/>
      <c r="ATM4" s="165">
        <v>1</v>
      </c>
      <c r="ATN4" s="165"/>
      <c r="ATO4" s="165">
        <v>1</v>
      </c>
      <c r="ATP4" s="165"/>
    </row>
    <row r="5" spans="1:1367" ht="13.5" customHeight="1">
      <c r="C5" s="150" t="s">
        <v>1608</v>
      </c>
      <c r="D5" s="150" t="s">
        <v>1609</v>
      </c>
      <c r="E5" s="150" t="s">
        <v>126</v>
      </c>
      <c r="F5" s="150" t="s">
        <v>1610</v>
      </c>
      <c r="G5" s="150" t="s">
        <v>1611</v>
      </c>
      <c r="H5" s="150" t="s">
        <v>136</v>
      </c>
      <c r="I5" s="150" t="s">
        <v>725</v>
      </c>
      <c r="J5" s="150" t="s">
        <v>1612</v>
      </c>
      <c r="K5" s="150" t="s">
        <v>726</v>
      </c>
      <c r="L5" s="150" t="s">
        <v>911</v>
      </c>
      <c r="M5" s="150" t="s">
        <v>3441</v>
      </c>
      <c r="N5" s="150" t="s">
        <v>727</v>
      </c>
      <c r="O5" s="150" t="s">
        <v>1613</v>
      </c>
      <c r="P5" s="150" t="s">
        <v>728</v>
      </c>
      <c r="Q5" s="150" t="s">
        <v>1614</v>
      </c>
      <c r="R5" s="150" t="s">
        <v>729</v>
      </c>
      <c r="S5" s="150" t="s">
        <v>730</v>
      </c>
      <c r="T5" s="150" t="s">
        <v>1615</v>
      </c>
      <c r="U5" s="150" t="s">
        <v>1616</v>
      </c>
      <c r="V5" s="150" t="s">
        <v>1617</v>
      </c>
      <c r="W5" s="150" t="s">
        <v>1618</v>
      </c>
      <c r="X5" s="150" t="s">
        <v>731</v>
      </c>
      <c r="Y5" s="150" t="s">
        <v>732</v>
      </c>
      <c r="Z5" s="150" t="s">
        <v>1619</v>
      </c>
      <c r="AA5" s="150" t="s">
        <v>1620</v>
      </c>
      <c r="AB5" s="150" t="s">
        <v>1621</v>
      </c>
      <c r="AC5" s="150" t="s">
        <v>1622</v>
      </c>
      <c r="AD5" s="150" t="s">
        <v>733</v>
      </c>
      <c r="AE5" s="150" t="s">
        <v>734</v>
      </c>
      <c r="AF5" s="150" t="s">
        <v>1623</v>
      </c>
      <c r="AG5" s="150" t="s">
        <v>735</v>
      </c>
      <c r="AH5" s="150" t="s">
        <v>736</v>
      </c>
      <c r="AI5" s="150" t="s">
        <v>1624</v>
      </c>
      <c r="AJ5" s="150" t="s">
        <v>737</v>
      </c>
      <c r="AK5" s="150" t="s">
        <v>738</v>
      </c>
      <c r="AL5" s="150" t="s">
        <v>1625</v>
      </c>
      <c r="AM5" s="150" t="s">
        <v>1626</v>
      </c>
      <c r="AN5" s="150" t="s">
        <v>1627</v>
      </c>
      <c r="AO5" s="150" t="s">
        <v>739</v>
      </c>
      <c r="AP5" s="150" t="s">
        <v>740</v>
      </c>
      <c r="AQ5" s="150" t="s">
        <v>741</v>
      </c>
      <c r="AR5" s="150" t="s">
        <v>742</v>
      </c>
      <c r="AS5" s="150" t="s">
        <v>743</v>
      </c>
      <c r="AT5" s="150" t="s">
        <v>1628</v>
      </c>
      <c r="AU5" s="150" t="s">
        <v>1629</v>
      </c>
      <c r="AV5" s="150" t="s">
        <v>1630</v>
      </c>
      <c r="AW5" s="150" t="s">
        <v>1631</v>
      </c>
      <c r="AX5" s="150" t="s">
        <v>744</v>
      </c>
      <c r="AY5" s="150" t="s">
        <v>1632</v>
      </c>
      <c r="AZ5" s="150" t="s">
        <v>1633</v>
      </c>
      <c r="BA5" s="150" t="s">
        <v>1634</v>
      </c>
      <c r="BB5" s="150" t="s">
        <v>745</v>
      </c>
      <c r="BC5" s="150" t="s">
        <v>1635</v>
      </c>
      <c r="BD5" s="150" t="s">
        <v>1636</v>
      </c>
      <c r="BE5" s="150" t="s">
        <v>1637</v>
      </c>
      <c r="BF5" s="150" t="s">
        <v>1638</v>
      </c>
      <c r="BG5" s="150" t="s">
        <v>1639</v>
      </c>
      <c r="BH5" s="150" t="s">
        <v>1640</v>
      </c>
      <c r="BI5" s="150" t="s">
        <v>1641</v>
      </c>
      <c r="BJ5" s="150" t="s">
        <v>1642</v>
      </c>
      <c r="BK5" s="150" t="s">
        <v>1643</v>
      </c>
      <c r="BL5" s="150" t="s">
        <v>1644</v>
      </c>
      <c r="BM5" s="150" t="s">
        <v>746</v>
      </c>
      <c r="BN5" s="150" t="s">
        <v>4154</v>
      </c>
      <c r="BO5" s="150" t="s">
        <v>4155</v>
      </c>
      <c r="BP5" s="150" t="s">
        <v>747</v>
      </c>
      <c r="BQ5" s="150" t="s">
        <v>748</v>
      </c>
      <c r="BR5" s="150" t="s">
        <v>749</v>
      </c>
      <c r="BS5" s="150" t="s">
        <v>750</v>
      </c>
      <c r="BT5" s="150" t="s">
        <v>751</v>
      </c>
      <c r="BU5" s="150" t="s">
        <v>752</v>
      </c>
      <c r="BV5" s="150" t="s">
        <v>753</v>
      </c>
      <c r="BW5" s="150" t="s">
        <v>1645</v>
      </c>
      <c r="BX5" s="150" t="s">
        <v>1646</v>
      </c>
      <c r="BY5" s="150" t="s">
        <v>118</v>
      </c>
      <c r="BZ5" s="150" t="s">
        <v>119</v>
      </c>
      <c r="CA5" s="150" t="s">
        <v>120</v>
      </c>
      <c r="CB5" s="150" t="s">
        <v>121</v>
      </c>
      <c r="CC5" s="150" t="s">
        <v>122</v>
      </c>
      <c r="CD5" s="150" t="s">
        <v>123</v>
      </c>
      <c r="CE5" s="150" t="s">
        <v>124</v>
      </c>
      <c r="CF5" s="150" t="s">
        <v>125</v>
      </c>
      <c r="CG5" s="150" t="s">
        <v>127</v>
      </c>
      <c r="CH5" s="150" t="s">
        <v>128</v>
      </c>
      <c r="CI5" s="150" t="s">
        <v>129</v>
      </c>
      <c r="CJ5" s="150" t="s">
        <v>130</v>
      </c>
      <c r="CK5" s="150" t="s">
        <v>131</v>
      </c>
      <c r="CL5" s="150" t="s">
        <v>132</v>
      </c>
      <c r="CM5" s="150" t="s">
        <v>133</v>
      </c>
      <c r="CN5" s="150" t="s">
        <v>134</v>
      </c>
      <c r="CO5" s="150" t="s">
        <v>135</v>
      </c>
      <c r="CP5" s="150" t="s">
        <v>1647</v>
      </c>
      <c r="CQ5" s="150" t="s">
        <v>1648</v>
      </c>
      <c r="CR5" s="150" t="s">
        <v>137</v>
      </c>
      <c r="CS5" s="150" t="s">
        <v>138</v>
      </c>
      <c r="CT5" s="150" t="s">
        <v>139</v>
      </c>
      <c r="CU5" s="150" t="s">
        <v>140</v>
      </c>
      <c r="CV5" s="150" t="s">
        <v>141</v>
      </c>
      <c r="CW5" s="150" t="s">
        <v>142</v>
      </c>
      <c r="CX5" s="150" t="s">
        <v>143</v>
      </c>
      <c r="CY5" s="150" t="s">
        <v>144</v>
      </c>
      <c r="CZ5" s="150" t="s">
        <v>145</v>
      </c>
      <c r="DA5" s="150" t="s">
        <v>146</v>
      </c>
      <c r="DB5" s="150" t="s">
        <v>147</v>
      </c>
      <c r="DC5" s="150" t="s">
        <v>1649</v>
      </c>
      <c r="DD5" s="150" t="s">
        <v>148</v>
      </c>
      <c r="DE5" s="150" t="s">
        <v>149</v>
      </c>
      <c r="DF5" s="150" t="s">
        <v>1650</v>
      </c>
      <c r="DG5" s="150" t="s">
        <v>150</v>
      </c>
      <c r="DH5" s="150" t="s">
        <v>151</v>
      </c>
      <c r="DI5" s="150" t="s">
        <v>1651</v>
      </c>
      <c r="DJ5" s="150" t="s">
        <v>152</v>
      </c>
      <c r="DK5" s="150" t="s">
        <v>153</v>
      </c>
      <c r="DL5" s="150" t="s">
        <v>154</v>
      </c>
      <c r="DM5" s="150" t="s">
        <v>155</v>
      </c>
      <c r="DN5" s="150" t="s">
        <v>156</v>
      </c>
      <c r="DO5" s="150" t="s">
        <v>157</v>
      </c>
      <c r="DP5" s="150" t="s">
        <v>158</v>
      </c>
      <c r="DQ5" s="150" t="s">
        <v>159</v>
      </c>
      <c r="DR5" s="150" t="s">
        <v>160</v>
      </c>
      <c r="DS5" s="150" t="s">
        <v>161</v>
      </c>
      <c r="DT5" s="150" t="s">
        <v>1936</v>
      </c>
      <c r="DU5" s="150" t="s">
        <v>162</v>
      </c>
      <c r="DV5" s="150" t="s">
        <v>163</v>
      </c>
      <c r="DW5" s="150" t="s">
        <v>164</v>
      </c>
      <c r="DX5" s="150" t="s">
        <v>165</v>
      </c>
      <c r="DY5" s="150" t="s">
        <v>166</v>
      </c>
      <c r="DZ5" s="150" t="s">
        <v>167</v>
      </c>
      <c r="EA5" s="150" t="s">
        <v>168</v>
      </c>
      <c r="EB5" s="150" t="s">
        <v>169</v>
      </c>
      <c r="EC5" s="150" t="s">
        <v>170</v>
      </c>
      <c r="ED5" s="150" t="s">
        <v>171</v>
      </c>
      <c r="EE5" s="150" t="s">
        <v>172</v>
      </c>
      <c r="EF5" s="150" t="s">
        <v>1652</v>
      </c>
      <c r="EG5" s="150" t="s">
        <v>173</v>
      </c>
      <c r="EH5" s="150" t="s">
        <v>174</v>
      </c>
      <c r="EI5" s="150" t="s">
        <v>175</v>
      </c>
      <c r="EJ5" s="150" t="s">
        <v>176</v>
      </c>
      <c r="EK5" s="150" t="s">
        <v>1653</v>
      </c>
      <c r="EL5" s="150" t="s">
        <v>4156</v>
      </c>
      <c r="EM5" s="150" t="s">
        <v>1654</v>
      </c>
      <c r="EN5" s="150" t="s">
        <v>4157</v>
      </c>
      <c r="EO5" s="150" t="s">
        <v>1655</v>
      </c>
      <c r="EP5" s="150" t="s">
        <v>177</v>
      </c>
      <c r="EQ5" s="150" t="s">
        <v>178</v>
      </c>
      <c r="ER5" s="150" t="s">
        <v>179</v>
      </c>
      <c r="ES5" s="151" t="s">
        <v>4466</v>
      </c>
      <c r="ET5" s="150" t="s">
        <v>1656</v>
      </c>
      <c r="EU5" s="150" t="s">
        <v>181</v>
      </c>
      <c r="EV5" s="150" t="s">
        <v>1657</v>
      </c>
      <c r="EW5" s="150" t="s">
        <v>182</v>
      </c>
      <c r="EX5" s="150" t="s">
        <v>1658</v>
      </c>
      <c r="EY5" s="150" t="s">
        <v>183</v>
      </c>
      <c r="EZ5" s="150" t="s">
        <v>1659</v>
      </c>
      <c r="FA5" s="150" t="s">
        <v>184</v>
      </c>
      <c r="FB5" s="150" t="s">
        <v>185</v>
      </c>
      <c r="FC5" s="150" t="s">
        <v>186</v>
      </c>
      <c r="FD5" s="150" t="s">
        <v>187</v>
      </c>
      <c r="FE5" s="150" t="s">
        <v>1660</v>
      </c>
      <c r="FF5" s="150" t="s">
        <v>4158</v>
      </c>
      <c r="FG5" s="150" t="s">
        <v>188</v>
      </c>
      <c r="FH5" s="150" t="s">
        <v>189</v>
      </c>
      <c r="FI5" s="150" t="s">
        <v>190</v>
      </c>
      <c r="FJ5" s="150" t="s">
        <v>191</v>
      </c>
      <c r="FK5" s="150" t="s">
        <v>192</v>
      </c>
      <c r="FL5" s="150" t="s">
        <v>193</v>
      </c>
      <c r="FM5" s="150" t="s">
        <v>194</v>
      </c>
      <c r="FN5" s="150" t="s">
        <v>195</v>
      </c>
      <c r="FO5" s="150" t="s">
        <v>196</v>
      </c>
      <c r="FP5" s="150" t="s">
        <v>1661</v>
      </c>
      <c r="FQ5" s="150" t="s">
        <v>197</v>
      </c>
      <c r="FR5" s="150" t="s">
        <v>1662</v>
      </c>
      <c r="FS5" s="150" t="s">
        <v>198</v>
      </c>
      <c r="FT5" s="150" t="s">
        <v>199</v>
      </c>
      <c r="FU5" s="150" t="s">
        <v>200</v>
      </c>
      <c r="FV5" s="150" t="s">
        <v>201</v>
      </c>
      <c r="FW5" s="150" t="s">
        <v>202</v>
      </c>
      <c r="FX5" s="150" t="s">
        <v>203</v>
      </c>
      <c r="FY5" s="150" t="s">
        <v>204</v>
      </c>
      <c r="FZ5" s="150" t="s">
        <v>205</v>
      </c>
      <c r="GA5" s="150" t="s">
        <v>206</v>
      </c>
      <c r="GB5" s="150" t="s">
        <v>207</v>
      </c>
      <c r="GC5" s="150" t="s">
        <v>208</v>
      </c>
      <c r="GD5" s="150" t="s">
        <v>209</v>
      </c>
      <c r="GE5" s="150" t="s">
        <v>210</v>
      </c>
      <c r="GF5" s="150" t="s">
        <v>211</v>
      </c>
      <c r="GG5" s="150" t="s">
        <v>212</v>
      </c>
      <c r="GH5" s="150" t="s">
        <v>213</v>
      </c>
      <c r="GI5" s="150" t="s">
        <v>214</v>
      </c>
      <c r="GJ5" s="150" t="s">
        <v>215</v>
      </c>
      <c r="GK5" s="150" t="s">
        <v>1663</v>
      </c>
      <c r="GL5" s="150" t="s">
        <v>216</v>
      </c>
      <c r="GM5" s="150" t="s">
        <v>217</v>
      </c>
      <c r="GN5" s="150" t="s">
        <v>218</v>
      </c>
      <c r="GO5" s="150" t="s">
        <v>219</v>
      </c>
      <c r="GP5" s="150" t="s">
        <v>220</v>
      </c>
      <c r="GQ5" s="150" t="s">
        <v>221</v>
      </c>
      <c r="GR5" s="150" t="s">
        <v>222</v>
      </c>
      <c r="GS5" s="150" t="s">
        <v>223</v>
      </c>
      <c r="GT5" s="150" t="s">
        <v>224</v>
      </c>
      <c r="GU5" s="150" t="s">
        <v>225</v>
      </c>
      <c r="GV5" s="150" t="s">
        <v>226</v>
      </c>
      <c r="GW5" s="150" t="s">
        <v>227</v>
      </c>
      <c r="GX5" s="150" t="s">
        <v>228</v>
      </c>
      <c r="GY5" s="150" t="s">
        <v>229</v>
      </c>
      <c r="GZ5" s="150" t="s">
        <v>230</v>
      </c>
      <c r="HA5" s="150" t="s">
        <v>233</v>
      </c>
      <c r="HB5" s="150" t="s">
        <v>234</v>
      </c>
      <c r="HC5" s="150" t="s">
        <v>235</v>
      </c>
      <c r="HD5" s="150" t="s">
        <v>236</v>
      </c>
      <c r="HE5" s="150" t="s">
        <v>237</v>
      </c>
      <c r="HF5" s="150" t="s">
        <v>238</v>
      </c>
      <c r="HG5" s="150" t="s">
        <v>239</v>
      </c>
      <c r="HH5" s="150" t="s">
        <v>240</v>
      </c>
      <c r="HI5" s="150" t="s">
        <v>241</v>
      </c>
      <c r="HJ5" s="150" t="s">
        <v>242</v>
      </c>
      <c r="HK5" s="150" t="s">
        <v>243</v>
      </c>
      <c r="HL5" s="150" t="s">
        <v>244</v>
      </c>
      <c r="HM5" s="150" t="s">
        <v>245</v>
      </c>
      <c r="HN5" s="150" t="s">
        <v>246</v>
      </c>
      <c r="HO5" s="150" t="s">
        <v>247</v>
      </c>
      <c r="HP5" s="150" t="s">
        <v>248</v>
      </c>
      <c r="HQ5" s="150" t="s">
        <v>249</v>
      </c>
      <c r="HR5" s="150" t="s">
        <v>250</v>
      </c>
      <c r="HS5" s="150" t="s">
        <v>251</v>
      </c>
      <c r="HT5" s="150" t="s">
        <v>252</v>
      </c>
      <c r="HU5" s="150" t="s">
        <v>253</v>
      </c>
      <c r="HV5" s="150" t="s">
        <v>254</v>
      </c>
      <c r="HW5" s="150" t="s">
        <v>255</v>
      </c>
      <c r="HX5" s="150" t="s">
        <v>256</v>
      </c>
      <c r="HY5" s="150" t="s">
        <v>257</v>
      </c>
      <c r="HZ5" s="150" t="s">
        <v>258</v>
      </c>
      <c r="IA5" s="150" t="s">
        <v>259</v>
      </c>
      <c r="IB5" s="150" t="s">
        <v>260</v>
      </c>
      <c r="IC5" s="150" t="s">
        <v>261</v>
      </c>
      <c r="ID5" s="150" t="s">
        <v>262</v>
      </c>
      <c r="IE5" s="150" t="s">
        <v>263</v>
      </c>
      <c r="IF5" s="150" t="s">
        <v>264</v>
      </c>
      <c r="IG5" s="150" t="s">
        <v>265</v>
      </c>
      <c r="IH5" s="150" t="s">
        <v>266</v>
      </c>
      <c r="II5" s="150" t="s">
        <v>267</v>
      </c>
      <c r="IJ5" s="150" t="s">
        <v>268</v>
      </c>
      <c r="IK5" s="150" t="s">
        <v>269</v>
      </c>
      <c r="IL5" s="150" t="s">
        <v>270</v>
      </c>
      <c r="IM5" s="150" t="s">
        <v>271</v>
      </c>
      <c r="IN5" s="150" t="s">
        <v>272</v>
      </c>
      <c r="IO5" s="150" t="s">
        <v>273</v>
      </c>
      <c r="IP5" s="150" t="s">
        <v>231</v>
      </c>
      <c r="IQ5" s="150" t="s">
        <v>232</v>
      </c>
      <c r="IR5" s="150" t="s">
        <v>754</v>
      </c>
      <c r="IS5" s="150" t="s">
        <v>274</v>
      </c>
      <c r="IT5" s="150" t="s">
        <v>275</v>
      </c>
      <c r="IU5" s="150" t="s">
        <v>1664</v>
      </c>
      <c r="IV5" s="150" t="s">
        <v>276</v>
      </c>
      <c r="IW5" s="150" t="s">
        <v>277</v>
      </c>
      <c r="IX5" s="150" t="s">
        <v>278</v>
      </c>
      <c r="IY5" s="150" t="s">
        <v>1665</v>
      </c>
      <c r="IZ5" s="150" t="s">
        <v>279</v>
      </c>
      <c r="JA5" s="150" t="s">
        <v>280</v>
      </c>
      <c r="JB5" s="150" t="s">
        <v>281</v>
      </c>
      <c r="JC5" s="150" t="s">
        <v>1666</v>
      </c>
      <c r="JD5" s="150" t="s">
        <v>282</v>
      </c>
      <c r="JE5" s="150" t="s">
        <v>283</v>
      </c>
      <c r="JF5" s="150" t="s">
        <v>284</v>
      </c>
      <c r="JG5" s="150" t="s">
        <v>1667</v>
      </c>
      <c r="JH5" s="150" t="s">
        <v>285</v>
      </c>
      <c r="JI5" s="150" t="s">
        <v>1668</v>
      </c>
      <c r="JJ5" s="150" t="s">
        <v>286</v>
      </c>
      <c r="JK5" s="150" t="s">
        <v>1669</v>
      </c>
      <c r="JL5" s="150" t="s">
        <v>287</v>
      </c>
      <c r="JM5" s="150" t="s">
        <v>1670</v>
      </c>
      <c r="JN5" s="150" t="s">
        <v>288</v>
      </c>
      <c r="JO5" s="150" t="s">
        <v>1671</v>
      </c>
      <c r="JP5" s="150" t="s">
        <v>289</v>
      </c>
      <c r="JQ5" s="150" t="s">
        <v>290</v>
      </c>
      <c r="JR5" s="150" t="s">
        <v>1672</v>
      </c>
      <c r="JS5" s="150" t="s">
        <v>291</v>
      </c>
      <c r="JT5" s="150" t="s">
        <v>1673</v>
      </c>
      <c r="JU5" s="150" t="s">
        <v>292</v>
      </c>
      <c r="JV5" s="150" t="s">
        <v>1674</v>
      </c>
      <c r="JW5" s="150" t="s">
        <v>293</v>
      </c>
      <c r="JX5" s="150" t="s">
        <v>1675</v>
      </c>
      <c r="JY5" s="150" t="s">
        <v>294</v>
      </c>
      <c r="JZ5" s="150" t="s">
        <v>1676</v>
      </c>
      <c r="KA5" s="150" t="s">
        <v>295</v>
      </c>
      <c r="KB5" s="150" t="s">
        <v>1677</v>
      </c>
      <c r="KC5" s="150" t="s">
        <v>296</v>
      </c>
      <c r="KD5" s="150" t="s">
        <v>1678</v>
      </c>
      <c r="KE5" s="150" t="s">
        <v>297</v>
      </c>
      <c r="KF5" s="150" t="s">
        <v>1679</v>
      </c>
      <c r="KG5" s="150" t="s">
        <v>298</v>
      </c>
      <c r="KH5" s="150" t="s">
        <v>1680</v>
      </c>
      <c r="KI5" s="150" t="s">
        <v>299</v>
      </c>
      <c r="KJ5" s="150" t="s">
        <v>1681</v>
      </c>
      <c r="KK5" s="150" t="s">
        <v>300</v>
      </c>
      <c r="KL5" s="150" t="s">
        <v>1682</v>
      </c>
      <c r="KM5" s="150" t="s">
        <v>301</v>
      </c>
      <c r="KN5" s="150" t="s">
        <v>1683</v>
      </c>
      <c r="KO5" s="150" t="s">
        <v>302</v>
      </c>
      <c r="KP5" s="150" t="s">
        <v>1684</v>
      </c>
      <c r="KQ5" s="150" t="s">
        <v>303</v>
      </c>
      <c r="KR5" s="150" t="s">
        <v>1685</v>
      </c>
      <c r="KS5" s="150" t="s">
        <v>304</v>
      </c>
      <c r="KT5" s="150" t="s">
        <v>305</v>
      </c>
      <c r="KU5" s="150" t="s">
        <v>306</v>
      </c>
      <c r="KV5" s="150" t="s">
        <v>307</v>
      </c>
      <c r="KW5" s="150" t="s">
        <v>308</v>
      </c>
      <c r="KX5" s="150" t="s">
        <v>309</v>
      </c>
      <c r="KY5" s="150" t="s">
        <v>1686</v>
      </c>
      <c r="KZ5" s="150" t="s">
        <v>310</v>
      </c>
      <c r="LA5" s="150" t="s">
        <v>1687</v>
      </c>
      <c r="LB5" s="150" t="s">
        <v>311</v>
      </c>
      <c r="LC5" s="150" t="s">
        <v>1688</v>
      </c>
      <c r="LD5" s="150" t="s">
        <v>312</v>
      </c>
      <c r="LE5" s="150" t="s">
        <v>1689</v>
      </c>
      <c r="LF5" s="150" t="s">
        <v>313</v>
      </c>
      <c r="LG5" s="150" t="s">
        <v>1690</v>
      </c>
      <c r="LH5" s="150" t="s">
        <v>314</v>
      </c>
      <c r="LI5" s="150" t="s">
        <v>1691</v>
      </c>
      <c r="LJ5" s="150" t="s">
        <v>315</v>
      </c>
      <c r="LK5" s="150" t="s">
        <v>1692</v>
      </c>
      <c r="LL5" s="150" t="s">
        <v>316</v>
      </c>
      <c r="LM5" s="150" t="s">
        <v>1693</v>
      </c>
      <c r="LN5" s="150" t="s">
        <v>317</v>
      </c>
      <c r="LO5" s="150" t="s">
        <v>1694</v>
      </c>
      <c r="LP5" s="150" t="s">
        <v>318</v>
      </c>
      <c r="LQ5" s="150" t="s">
        <v>1695</v>
      </c>
      <c r="LR5" s="150" t="s">
        <v>319</v>
      </c>
      <c r="LS5" s="150" t="s">
        <v>1696</v>
      </c>
      <c r="LT5" s="150" t="s">
        <v>320</v>
      </c>
      <c r="LU5" s="150" t="s">
        <v>1697</v>
      </c>
      <c r="LV5" s="150" t="s">
        <v>321</v>
      </c>
      <c r="LW5" s="150" t="s">
        <v>1698</v>
      </c>
      <c r="LX5" s="150" t="s">
        <v>322</v>
      </c>
      <c r="LY5" s="150" t="s">
        <v>1699</v>
      </c>
      <c r="LZ5" s="150" t="s">
        <v>323</v>
      </c>
      <c r="MA5" s="150" t="s">
        <v>1700</v>
      </c>
      <c r="MB5" s="150" t="s">
        <v>324</v>
      </c>
      <c r="MC5" s="150" t="s">
        <v>1701</v>
      </c>
      <c r="MD5" s="150" t="s">
        <v>325</v>
      </c>
      <c r="ME5" s="150" t="s">
        <v>1702</v>
      </c>
      <c r="MF5" s="150" t="s">
        <v>326</v>
      </c>
      <c r="MG5" s="150" t="s">
        <v>1703</v>
      </c>
      <c r="MH5" s="150" t="s">
        <v>327</v>
      </c>
      <c r="MI5" s="150" t="s">
        <v>1704</v>
      </c>
      <c r="MJ5" s="150" t="s">
        <v>328</v>
      </c>
      <c r="MK5" s="150" t="s">
        <v>1705</v>
      </c>
      <c r="ML5" s="150" t="s">
        <v>329</v>
      </c>
      <c r="MM5" s="150" t="s">
        <v>1706</v>
      </c>
      <c r="MN5" s="150" t="s">
        <v>330</v>
      </c>
      <c r="MO5" s="150" t="s">
        <v>1707</v>
      </c>
      <c r="MP5" s="150" t="s">
        <v>331</v>
      </c>
      <c r="MQ5" s="150" t="s">
        <v>1708</v>
      </c>
      <c r="MR5" s="150" t="s">
        <v>332</v>
      </c>
      <c r="MS5" s="150" t="s">
        <v>1709</v>
      </c>
      <c r="MT5" s="150" t="s">
        <v>333</v>
      </c>
      <c r="MU5" s="150" t="s">
        <v>1710</v>
      </c>
      <c r="MV5" s="150" t="s">
        <v>334</v>
      </c>
      <c r="MW5" s="150" t="s">
        <v>1711</v>
      </c>
      <c r="MX5" s="150" t="s">
        <v>335</v>
      </c>
      <c r="MY5" s="150" t="s">
        <v>1712</v>
      </c>
      <c r="MZ5" s="150" t="s">
        <v>336</v>
      </c>
      <c r="NA5" s="150" t="s">
        <v>337</v>
      </c>
      <c r="NB5" s="150" t="s">
        <v>1713</v>
      </c>
      <c r="NC5" s="150" t="s">
        <v>338</v>
      </c>
      <c r="ND5" s="150" t="s">
        <v>1714</v>
      </c>
      <c r="NE5" s="150" t="s">
        <v>339</v>
      </c>
      <c r="NF5" s="150" t="s">
        <v>1715</v>
      </c>
      <c r="NG5" s="150" t="s">
        <v>340</v>
      </c>
      <c r="NH5" s="150" t="s">
        <v>1716</v>
      </c>
      <c r="NI5" s="150" t="s">
        <v>341</v>
      </c>
      <c r="NJ5" s="150" t="s">
        <v>1717</v>
      </c>
      <c r="NK5" s="150" t="s">
        <v>342</v>
      </c>
      <c r="NL5" s="150" t="s">
        <v>1718</v>
      </c>
      <c r="NM5" s="150" t="s">
        <v>343</v>
      </c>
      <c r="NN5" s="150" t="s">
        <v>1719</v>
      </c>
      <c r="NO5" s="150" t="s">
        <v>344</v>
      </c>
      <c r="NP5" s="150" t="s">
        <v>1720</v>
      </c>
      <c r="NQ5" s="150" t="s">
        <v>345</v>
      </c>
      <c r="NR5" s="150" t="s">
        <v>1721</v>
      </c>
      <c r="NS5" s="150" t="s">
        <v>346</v>
      </c>
      <c r="NT5" s="150" t="s">
        <v>1722</v>
      </c>
      <c r="NU5" s="150" t="s">
        <v>347</v>
      </c>
      <c r="NV5" s="150" t="s">
        <v>1723</v>
      </c>
      <c r="NW5" s="150" t="s">
        <v>348</v>
      </c>
      <c r="NX5" s="150" t="s">
        <v>1724</v>
      </c>
      <c r="NY5" s="150" t="s">
        <v>349</v>
      </c>
      <c r="NZ5" s="150" t="s">
        <v>1725</v>
      </c>
      <c r="OA5" s="150" t="s">
        <v>350</v>
      </c>
      <c r="OB5" s="150" t="s">
        <v>1726</v>
      </c>
      <c r="OC5" s="150" t="s">
        <v>351</v>
      </c>
      <c r="OD5" s="150" t="s">
        <v>1727</v>
      </c>
      <c r="OE5" s="150" t="s">
        <v>352</v>
      </c>
      <c r="OF5" s="150" t="s">
        <v>1728</v>
      </c>
      <c r="OG5" s="150" t="s">
        <v>353</v>
      </c>
      <c r="OH5" s="150" t="s">
        <v>1729</v>
      </c>
      <c r="OI5" s="150" t="s">
        <v>354</v>
      </c>
      <c r="OJ5" s="150" t="s">
        <v>1730</v>
      </c>
      <c r="OK5" s="150" t="s">
        <v>355</v>
      </c>
      <c r="OL5" s="150" t="s">
        <v>1731</v>
      </c>
      <c r="OM5" s="150" t="s">
        <v>356</v>
      </c>
      <c r="ON5" s="150" t="s">
        <v>1732</v>
      </c>
      <c r="OO5" s="150" t="s">
        <v>357</v>
      </c>
      <c r="OP5" s="150" t="s">
        <v>1733</v>
      </c>
      <c r="OQ5" s="150" t="s">
        <v>358</v>
      </c>
      <c r="OR5" s="150" t="s">
        <v>1734</v>
      </c>
      <c r="OS5" s="150" t="s">
        <v>359</v>
      </c>
      <c r="OT5" s="150" t="s">
        <v>1735</v>
      </c>
      <c r="OU5" s="150" t="s">
        <v>360</v>
      </c>
      <c r="OV5" s="150" t="s">
        <v>1736</v>
      </c>
      <c r="OW5" s="150" t="s">
        <v>361</v>
      </c>
      <c r="OX5" s="150" t="s">
        <v>1737</v>
      </c>
      <c r="OY5" s="150" t="s">
        <v>362</v>
      </c>
      <c r="OZ5" s="150" t="s">
        <v>1738</v>
      </c>
      <c r="PA5" s="150" t="s">
        <v>363</v>
      </c>
      <c r="PB5" s="150" t="s">
        <v>1739</v>
      </c>
      <c r="PC5" s="150" t="s">
        <v>364</v>
      </c>
      <c r="PD5" s="150" t="s">
        <v>1740</v>
      </c>
      <c r="PE5" s="150" t="s">
        <v>365</v>
      </c>
      <c r="PF5" s="150" t="s">
        <v>366</v>
      </c>
      <c r="PG5" s="150" t="s">
        <v>1741</v>
      </c>
      <c r="PH5" s="150" t="s">
        <v>367</v>
      </c>
      <c r="PI5" s="150" t="s">
        <v>1742</v>
      </c>
      <c r="PJ5" s="150" t="s">
        <v>368</v>
      </c>
      <c r="PK5" s="150" t="s">
        <v>1743</v>
      </c>
      <c r="PL5" s="150" t="s">
        <v>369</v>
      </c>
      <c r="PM5" s="150" t="s">
        <v>1744</v>
      </c>
      <c r="PN5" s="150" t="s">
        <v>370</v>
      </c>
      <c r="PO5" s="150" t="s">
        <v>1745</v>
      </c>
      <c r="PP5" s="150" t="s">
        <v>371</v>
      </c>
      <c r="PQ5" s="150" t="s">
        <v>1746</v>
      </c>
      <c r="PR5" s="150" t="s">
        <v>372</v>
      </c>
      <c r="PS5" s="150" t="s">
        <v>1747</v>
      </c>
      <c r="PT5" s="150" t="s">
        <v>373</v>
      </c>
      <c r="PU5" s="150" t="s">
        <v>1748</v>
      </c>
      <c r="PV5" s="150" t="s">
        <v>374</v>
      </c>
      <c r="PW5" s="150" t="s">
        <v>1749</v>
      </c>
      <c r="PX5" s="150" t="s">
        <v>375</v>
      </c>
      <c r="PY5" s="150" t="s">
        <v>1750</v>
      </c>
      <c r="PZ5" s="150" t="s">
        <v>376</v>
      </c>
      <c r="QA5" s="150" t="s">
        <v>1751</v>
      </c>
      <c r="QB5" s="150" t="s">
        <v>377</v>
      </c>
      <c r="QC5" s="150" t="s">
        <v>1752</v>
      </c>
      <c r="QD5" s="150" t="s">
        <v>378</v>
      </c>
      <c r="QE5" s="150" t="s">
        <v>1753</v>
      </c>
      <c r="QF5" s="150" t="s">
        <v>379</v>
      </c>
      <c r="QG5" s="150" t="s">
        <v>1754</v>
      </c>
      <c r="QH5" s="150" t="s">
        <v>380</v>
      </c>
      <c r="QI5" s="150" t="s">
        <v>1755</v>
      </c>
      <c r="QJ5" s="150" t="s">
        <v>381</v>
      </c>
      <c r="QK5" s="150" t="s">
        <v>1756</v>
      </c>
      <c r="QL5" s="150" t="s">
        <v>382</v>
      </c>
      <c r="QM5" s="150" t="s">
        <v>1757</v>
      </c>
      <c r="QN5" s="150" t="s">
        <v>383</v>
      </c>
      <c r="QO5" s="150" t="s">
        <v>1758</v>
      </c>
      <c r="QP5" s="150" t="s">
        <v>384</v>
      </c>
      <c r="QQ5" s="150" t="s">
        <v>1759</v>
      </c>
      <c r="QR5" s="150" t="s">
        <v>385</v>
      </c>
      <c r="QS5" s="150" t="s">
        <v>1760</v>
      </c>
      <c r="QT5" s="150" t="s">
        <v>386</v>
      </c>
      <c r="QU5" s="150" t="s">
        <v>1761</v>
      </c>
      <c r="QV5" s="150" t="s">
        <v>387</v>
      </c>
      <c r="QW5" s="150" t="s">
        <v>1762</v>
      </c>
      <c r="QX5" s="150" t="s">
        <v>388</v>
      </c>
      <c r="QY5" s="150" t="s">
        <v>1763</v>
      </c>
      <c r="QZ5" s="150" t="s">
        <v>389</v>
      </c>
      <c r="RA5" s="150" t="s">
        <v>1764</v>
      </c>
      <c r="RB5" s="150" t="s">
        <v>390</v>
      </c>
      <c r="RC5" s="150" t="s">
        <v>1765</v>
      </c>
      <c r="RD5" s="150" t="s">
        <v>391</v>
      </c>
      <c r="RE5" s="150" t="s">
        <v>1766</v>
      </c>
      <c r="RF5" s="150" t="s">
        <v>392</v>
      </c>
      <c r="RG5" s="150" t="s">
        <v>1767</v>
      </c>
      <c r="RH5" s="150" t="s">
        <v>393</v>
      </c>
      <c r="RI5" s="150" t="s">
        <v>1768</v>
      </c>
      <c r="RJ5" s="150" t="s">
        <v>394</v>
      </c>
      <c r="RK5" s="150" t="s">
        <v>395</v>
      </c>
      <c r="RL5" s="150" t="s">
        <v>1769</v>
      </c>
      <c r="RM5" s="150" t="s">
        <v>396</v>
      </c>
      <c r="RN5" s="150" t="s">
        <v>1770</v>
      </c>
      <c r="RO5" s="150" t="s">
        <v>397</v>
      </c>
      <c r="RP5" s="150" t="s">
        <v>1771</v>
      </c>
      <c r="RQ5" s="150" t="s">
        <v>398</v>
      </c>
      <c r="RR5" s="150" t="s">
        <v>1772</v>
      </c>
      <c r="RS5" s="150" t="s">
        <v>399</v>
      </c>
      <c r="RT5" s="150" t="s">
        <v>1773</v>
      </c>
      <c r="RU5" s="150" t="s">
        <v>400</v>
      </c>
      <c r="RV5" s="150" t="s">
        <v>1774</v>
      </c>
      <c r="RW5" s="150" t="s">
        <v>401</v>
      </c>
      <c r="RX5" s="150" t="s">
        <v>1775</v>
      </c>
      <c r="RY5" s="150" t="s">
        <v>402</v>
      </c>
      <c r="RZ5" s="150" t="s">
        <v>1776</v>
      </c>
      <c r="SA5" s="150" t="s">
        <v>403</v>
      </c>
      <c r="SB5" s="150" t="s">
        <v>1777</v>
      </c>
      <c r="SC5" s="150" t="s">
        <v>404</v>
      </c>
      <c r="SD5" s="150" t="s">
        <v>1778</v>
      </c>
      <c r="SE5" s="150" t="s">
        <v>405</v>
      </c>
      <c r="SF5" s="150" t="s">
        <v>1779</v>
      </c>
      <c r="SG5" s="150" t="s">
        <v>406</v>
      </c>
      <c r="SH5" s="150" t="s">
        <v>1780</v>
      </c>
      <c r="SI5" s="150" t="s">
        <v>407</v>
      </c>
      <c r="SJ5" s="150" t="s">
        <v>1781</v>
      </c>
      <c r="SK5" s="150" t="s">
        <v>408</v>
      </c>
      <c r="SL5" s="150" t="s">
        <v>1782</v>
      </c>
      <c r="SM5" s="150" t="s">
        <v>409</v>
      </c>
      <c r="SN5" s="150" t="s">
        <v>1783</v>
      </c>
      <c r="SO5" s="150" t="s">
        <v>410</v>
      </c>
      <c r="SP5" s="150" t="s">
        <v>1784</v>
      </c>
      <c r="SQ5" s="150" t="s">
        <v>411</v>
      </c>
      <c r="SR5" s="150" t="s">
        <v>1785</v>
      </c>
      <c r="SS5" s="150" t="s">
        <v>412</v>
      </c>
      <c r="ST5" s="150" t="s">
        <v>1786</v>
      </c>
      <c r="SU5" s="150" t="s">
        <v>413</v>
      </c>
      <c r="SV5" s="150" t="s">
        <v>1787</v>
      </c>
      <c r="SW5" s="150" t="s">
        <v>414</v>
      </c>
      <c r="SX5" s="150" t="s">
        <v>1788</v>
      </c>
      <c r="SY5" s="150" t="s">
        <v>415</v>
      </c>
      <c r="SZ5" s="150" t="s">
        <v>1789</v>
      </c>
      <c r="TA5" s="150" t="s">
        <v>416</v>
      </c>
      <c r="TB5" s="150" t="s">
        <v>1790</v>
      </c>
      <c r="TC5" s="150" t="s">
        <v>417</v>
      </c>
      <c r="TD5" s="150" t="s">
        <v>1791</v>
      </c>
      <c r="TE5" s="150" t="s">
        <v>418</v>
      </c>
      <c r="TF5" s="150" t="s">
        <v>1792</v>
      </c>
      <c r="TG5" s="150" t="s">
        <v>419</v>
      </c>
      <c r="TH5" s="150" t="s">
        <v>1793</v>
      </c>
      <c r="TI5" s="150" t="s">
        <v>420</v>
      </c>
      <c r="TJ5" s="150" t="s">
        <v>1794</v>
      </c>
      <c r="TK5" s="150" t="s">
        <v>421</v>
      </c>
      <c r="TL5" s="150" t="s">
        <v>1795</v>
      </c>
      <c r="TM5" s="150" t="s">
        <v>422</v>
      </c>
      <c r="TN5" s="150" t="s">
        <v>1796</v>
      </c>
      <c r="TO5" s="150" t="s">
        <v>423</v>
      </c>
      <c r="TP5" s="150" t="s">
        <v>424</v>
      </c>
      <c r="TQ5" s="150" t="s">
        <v>1797</v>
      </c>
      <c r="TR5" s="150" t="s">
        <v>425</v>
      </c>
      <c r="TS5" s="150" t="s">
        <v>426</v>
      </c>
      <c r="TT5" s="150" t="s">
        <v>1798</v>
      </c>
      <c r="TU5" s="150" t="s">
        <v>427</v>
      </c>
      <c r="TV5" s="150" t="s">
        <v>428</v>
      </c>
      <c r="TW5" s="150" t="s">
        <v>1799</v>
      </c>
      <c r="TX5" s="150" t="s">
        <v>429</v>
      </c>
      <c r="TY5" s="150" t="s">
        <v>430</v>
      </c>
      <c r="TZ5" s="150" t="s">
        <v>1800</v>
      </c>
      <c r="UA5" s="150" t="s">
        <v>431</v>
      </c>
      <c r="UB5" s="150" t="s">
        <v>1801</v>
      </c>
      <c r="UC5" s="150" t="s">
        <v>432</v>
      </c>
      <c r="UD5" s="150" t="s">
        <v>1802</v>
      </c>
      <c r="UE5" s="150" t="s">
        <v>433</v>
      </c>
      <c r="UF5" s="150" t="s">
        <v>434</v>
      </c>
      <c r="UG5" s="150" t="s">
        <v>435</v>
      </c>
      <c r="UH5" s="150" t="s">
        <v>436</v>
      </c>
      <c r="UI5" s="150" t="s">
        <v>437</v>
      </c>
      <c r="UJ5" s="150" t="s">
        <v>438</v>
      </c>
      <c r="UK5" s="150" t="s">
        <v>439</v>
      </c>
      <c r="UL5" s="150" t="s">
        <v>440</v>
      </c>
      <c r="UM5" s="150" t="s">
        <v>441</v>
      </c>
      <c r="UN5" s="150" t="s">
        <v>1803</v>
      </c>
      <c r="UO5" s="150" t="s">
        <v>442</v>
      </c>
      <c r="UP5" s="150" t="s">
        <v>1804</v>
      </c>
      <c r="UQ5" s="150" t="s">
        <v>443</v>
      </c>
      <c r="UR5" s="150" t="s">
        <v>1805</v>
      </c>
      <c r="US5" s="150" t="s">
        <v>444</v>
      </c>
      <c r="UT5" s="150" t="s">
        <v>1937</v>
      </c>
      <c r="UU5" s="150" t="s">
        <v>445</v>
      </c>
      <c r="UV5" s="150" t="s">
        <v>448</v>
      </c>
      <c r="UW5" s="150" t="s">
        <v>449</v>
      </c>
      <c r="UX5" s="150" t="s">
        <v>450</v>
      </c>
      <c r="UY5" s="150" t="s">
        <v>451</v>
      </c>
      <c r="UZ5" s="150" t="s">
        <v>452</v>
      </c>
      <c r="VA5" s="150" t="s">
        <v>453</v>
      </c>
      <c r="VB5" s="150" t="s">
        <v>454</v>
      </c>
      <c r="VC5" s="150" t="s">
        <v>455</v>
      </c>
      <c r="VD5" s="150" t="s">
        <v>456</v>
      </c>
      <c r="VE5" s="150" t="s">
        <v>457</v>
      </c>
      <c r="VF5" s="150" t="s">
        <v>446</v>
      </c>
      <c r="VG5" s="150" t="s">
        <v>447</v>
      </c>
      <c r="VH5" s="150" t="s">
        <v>755</v>
      </c>
      <c r="VI5" s="150" t="s">
        <v>458</v>
      </c>
      <c r="VJ5" s="150" t="s">
        <v>459</v>
      </c>
      <c r="VK5" s="150" t="s">
        <v>460</v>
      </c>
      <c r="VL5" s="150" t="s">
        <v>461</v>
      </c>
      <c r="VM5" s="150" t="s">
        <v>462</v>
      </c>
      <c r="VN5" s="150" t="s">
        <v>463</v>
      </c>
      <c r="VO5" s="150" t="s">
        <v>464</v>
      </c>
      <c r="VP5" s="150" t="s">
        <v>465</v>
      </c>
      <c r="VQ5" s="150" t="s">
        <v>1806</v>
      </c>
      <c r="VR5" s="150" t="s">
        <v>466</v>
      </c>
      <c r="VS5" s="150" t="s">
        <v>467</v>
      </c>
      <c r="VT5" s="150" t="s">
        <v>468</v>
      </c>
      <c r="VU5" s="150" t="s">
        <v>469</v>
      </c>
      <c r="VV5" s="150" t="s">
        <v>470</v>
      </c>
      <c r="VW5" s="150" t="s">
        <v>471</v>
      </c>
      <c r="VX5" s="150" t="s">
        <v>472</v>
      </c>
      <c r="VY5" s="150" t="s">
        <v>473</v>
      </c>
      <c r="VZ5" s="150" t="s">
        <v>474</v>
      </c>
      <c r="WA5" s="150" t="s">
        <v>475</v>
      </c>
      <c r="WB5" s="150" t="s">
        <v>476</v>
      </c>
      <c r="WC5" s="150" t="s">
        <v>477</v>
      </c>
      <c r="WD5" s="150" t="s">
        <v>478</v>
      </c>
      <c r="WE5" s="150" t="s">
        <v>479</v>
      </c>
      <c r="WF5" s="150" t="s">
        <v>480</v>
      </c>
      <c r="WG5" s="150" t="s">
        <v>481</v>
      </c>
      <c r="WH5" s="150" t="s">
        <v>482</v>
      </c>
      <c r="WI5" s="150" t="s">
        <v>483</v>
      </c>
      <c r="WJ5" s="150" t="s">
        <v>484</v>
      </c>
      <c r="WK5" s="150" t="s">
        <v>485</v>
      </c>
      <c r="WL5" s="150" t="s">
        <v>486</v>
      </c>
      <c r="WM5" s="150" t="s">
        <v>489</v>
      </c>
      <c r="WN5" s="150" t="s">
        <v>490</v>
      </c>
      <c r="WO5" s="150" t="s">
        <v>491</v>
      </c>
      <c r="WP5" s="150" t="s">
        <v>492</v>
      </c>
      <c r="WQ5" s="150" t="s">
        <v>493</v>
      </c>
      <c r="WR5" s="150" t="s">
        <v>494</v>
      </c>
      <c r="WS5" s="150" t="s">
        <v>495</v>
      </c>
      <c r="WT5" s="150" t="s">
        <v>496</v>
      </c>
      <c r="WU5" s="150" t="s">
        <v>497</v>
      </c>
      <c r="WV5" s="150" t="s">
        <v>498</v>
      </c>
      <c r="WW5" s="150" t="s">
        <v>487</v>
      </c>
      <c r="WX5" s="150" t="s">
        <v>488</v>
      </c>
      <c r="WY5" s="150" t="s">
        <v>756</v>
      </c>
      <c r="WZ5" s="150" t="s">
        <v>499</v>
      </c>
      <c r="XA5" s="150" t="s">
        <v>500</v>
      </c>
      <c r="XB5" s="150" t="s">
        <v>501</v>
      </c>
      <c r="XC5" s="150" t="s">
        <v>502</v>
      </c>
      <c r="XD5" s="150" t="s">
        <v>503</v>
      </c>
      <c r="XE5" s="150" t="s">
        <v>504</v>
      </c>
      <c r="XF5" s="150" t="s">
        <v>505</v>
      </c>
      <c r="XG5" s="150" t="s">
        <v>506</v>
      </c>
      <c r="XH5" s="150" t="s">
        <v>507</v>
      </c>
      <c r="XI5" s="150" t="s">
        <v>508</v>
      </c>
      <c r="XJ5" s="150" t="s">
        <v>509</v>
      </c>
      <c r="XK5" s="150" t="s">
        <v>510</v>
      </c>
      <c r="XL5" s="150" t="s">
        <v>1807</v>
      </c>
      <c r="XM5" s="150" t="s">
        <v>511</v>
      </c>
      <c r="XN5" s="150" t="s">
        <v>512</v>
      </c>
      <c r="XO5" s="150" t="s">
        <v>513</v>
      </c>
      <c r="XP5" s="150" t="s">
        <v>514</v>
      </c>
      <c r="XQ5" s="150" t="s">
        <v>515</v>
      </c>
      <c r="XR5" s="150" t="s">
        <v>516</v>
      </c>
      <c r="XS5" s="150" t="s">
        <v>517</v>
      </c>
      <c r="XT5" s="150" t="s">
        <v>518</v>
      </c>
      <c r="XU5" s="150" t="s">
        <v>519</v>
      </c>
      <c r="XV5" s="150" t="s">
        <v>520</v>
      </c>
      <c r="XW5" s="150" t="s">
        <v>521</v>
      </c>
      <c r="XX5" s="150" t="s">
        <v>522</v>
      </c>
      <c r="XY5" s="150" t="s">
        <v>523</v>
      </c>
      <c r="XZ5" s="150" t="s">
        <v>524</v>
      </c>
      <c r="YA5" s="150" t="s">
        <v>525</v>
      </c>
      <c r="YB5" s="150" t="s">
        <v>526</v>
      </c>
      <c r="YC5" s="150" t="s">
        <v>529</v>
      </c>
      <c r="YD5" s="150" t="s">
        <v>530</v>
      </c>
      <c r="YE5" s="150" t="s">
        <v>531</v>
      </c>
      <c r="YF5" s="150" t="s">
        <v>532</v>
      </c>
      <c r="YG5" s="150" t="s">
        <v>533</v>
      </c>
      <c r="YH5" s="150" t="s">
        <v>534</v>
      </c>
      <c r="YI5" s="150" t="s">
        <v>535</v>
      </c>
      <c r="YJ5" s="150" t="s">
        <v>536</v>
      </c>
      <c r="YK5" s="150" t="s">
        <v>537</v>
      </c>
      <c r="YL5" s="150" t="s">
        <v>538</v>
      </c>
      <c r="YM5" s="150" t="s">
        <v>527</v>
      </c>
      <c r="YN5" s="150" t="s">
        <v>528</v>
      </c>
      <c r="YO5" s="150" t="s">
        <v>757</v>
      </c>
      <c r="YP5" s="150" t="s">
        <v>539</v>
      </c>
      <c r="YQ5" s="150" t="s">
        <v>540</v>
      </c>
      <c r="YR5" s="150" t="s">
        <v>541</v>
      </c>
      <c r="YS5" s="150" t="s">
        <v>542</v>
      </c>
      <c r="YT5" s="150" t="s">
        <v>543</v>
      </c>
      <c r="YU5" s="150" t="s">
        <v>544</v>
      </c>
      <c r="YV5" s="150" t="s">
        <v>545</v>
      </c>
      <c r="YW5" s="150" t="s">
        <v>699</v>
      </c>
      <c r="YX5" s="150" t="s">
        <v>546</v>
      </c>
      <c r="YY5" s="150" t="s">
        <v>547</v>
      </c>
      <c r="YZ5" s="150" t="s">
        <v>548</v>
      </c>
      <c r="ZA5" s="150" t="s">
        <v>549</v>
      </c>
      <c r="ZB5" s="150" t="s">
        <v>550</v>
      </c>
      <c r="ZC5" s="150" t="s">
        <v>551</v>
      </c>
      <c r="ZD5" s="150" t="s">
        <v>552</v>
      </c>
      <c r="ZE5" s="150" t="s">
        <v>553</v>
      </c>
      <c r="ZF5" s="150" t="s">
        <v>554</v>
      </c>
      <c r="ZG5" s="150" t="s">
        <v>555</v>
      </c>
      <c r="ZH5" s="150" t="s">
        <v>556</v>
      </c>
      <c r="ZI5" s="150" t="s">
        <v>557</v>
      </c>
      <c r="ZJ5" s="150" t="s">
        <v>558</v>
      </c>
      <c r="ZK5" s="150" t="s">
        <v>559</v>
      </c>
      <c r="ZL5" s="150" t="s">
        <v>560</v>
      </c>
      <c r="ZM5" s="150" t="s">
        <v>561</v>
      </c>
      <c r="ZN5" s="150" t="s">
        <v>564</v>
      </c>
      <c r="ZO5" s="150" t="s">
        <v>565</v>
      </c>
      <c r="ZP5" s="150" t="s">
        <v>566</v>
      </c>
      <c r="ZQ5" s="150" t="s">
        <v>567</v>
      </c>
      <c r="ZR5" s="150" t="s">
        <v>568</v>
      </c>
      <c r="ZS5" s="150" t="s">
        <v>569</v>
      </c>
      <c r="ZT5" s="150" t="s">
        <v>570</v>
      </c>
      <c r="ZU5" s="150" t="s">
        <v>571</v>
      </c>
      <c r="ZV5" s="150" t="s">
        <v>572</v>
      </c>
      <c r="ZW5" s="150" t="s">
        <v>573</v>
      </c>
      <c r="ZX5" s="150" t="s">
        <v>562</v>
      </c>
      <c r="ZY5" s="150" t="s">
        <v>563</v>
      </c>
      <c r="ZZ5" s="150" t="s">
        <v>758</v>
      </c>
      <c r="AAA5" s="150" t="s">
        <v>1808</v>
      </c>
      <c r="AAB5" s="150" t="s">
        <v>590</v>
      </c>
      <c r="AAC5" s="150" t="s">
        <v>1809</v>
      </c>
      <c r="AAD5" s="150" t="s">
        <v>591</v>
      </c>
      <c r="AAE5" s="150" t="s">
        <v>1810</v>
      </c>
      <c r="AAF5" s="150" t="s">
        <v>592</v>
      </c>
      <c r="AAG5" s="150" t="s">
        <v>1811</v>
      </c>
      <c r="AAH5" s="150" t="s">
        <v>593</v>
      </c>
      <c r="AAI5" s="150" t="s">
        <v>1812</v>
      </c>
      <c r="AAJ5" s="150" t="s">
        <v>594</v>
      </c>
      <c r="AAK5" s="150" t="s">
        <v>595</v>
      </c>
      <c r="AAL5" s="150" t="s">
        <v>596</v>
      </c>
      <c r="AAM5" s="150" t="s">
        <v>597</v>
      </c>
      <c r="AAN5" s="150" t="s">
        <v>1813</v>
      </c>
      <c r="AAO5" s="150" t="s">
        <v>598</v>
      </c>
      <c r="AAP5" s="150" t="s">
        <v>1814</v>
      </c>
      <c r="AAQ5" s="150" t="s">
        <v>599</v>
      </c>
      <c r="AAR5" s="150" t="s">
        <v>1815</v>
      </c>
      <c r="AAS5" s="150" t="s">
        <v>600</v>
      </c>
      <c r="AAT5" s="150" t="s">
        <v>3799</v>
      </c>
      <c r="AAU5" s="150" t="s">
        <v>601</v>
      </c>
      <c r="AAV5" s="150" t="s">
        <v>3443</v>
      </c>
      <c r="AAW5" s="150" t="s">
        <v>1816</v>
      </c>
      <c r="AAX5" s="150" t="s">
        <v>1817</v>
      </c>
      <c r="AAY5" s="150" t="s">
        <v>602</v>
      </c>
      <c r="AAZ5" s="150" t="s">
        <v>1818</v>
      </c>
      <c r="ABA5" s="150" t="s">
        <v>603</v>
      </c>
      <c r="ABB5" s="150" t="s">
        <v>1819</v>
      </c>
      <c r="ABC5" s="150" t="s">
        <v>604</v>
      </c>
      <c r="ABD5" s="150" t="s">
        <v>1820</v>
      </c>
      <c r="ABE5" s="150" t="s">
        <v>605</v>
      </c>
      <c r="ABF5" s="150" t="s">
        <v>1821</v>
      </c>
      <c r="ABG5" s="150" t="s">
        <v>606</v>
      </c>
      <c r="ABH5" s="150" t="s">
        <v>607</v>
      </c>
      <c r="ABI5" s="150" t="s">
        <v>608</v>
      </c>
      <c r="ABJ5" s="150" t="s">
        <v>609</v>
      </c>
      <c r="ABK5" s="150" t="s">
        <v>610</v>
      </c>
      <c r="ABL5" s="150" t="s">
        <v>611</v>
      </c>
      <c r="ABM5" s="150" t="s">
        <v>1822</v>
      </c>
      <c r="ABN5" s="150" t="s">
        <v>612</v>
      </c>
      <c r="ABO5" s="150" t="s">
        <v>613</v>
      </c>
      <c r="ABP5" s="151" t="s">
        <v>4159</v>
      </c>
      <c r="ABQ5" s="150" t="s">
        <v>1823</v>
      </c>
      <c r="ABR5" s="150" t="s">
        <v>759</v>
      </c>
      <c r="ABS5" s="150" t="s">
        <v>1824</v>
      </c>
      <c r="ABT5" s="150" t="s">
        <v>1825</v>
      </c>
      <c r="ABU5" s="150" t="s">
        <v>1826</v>
      </c>
      <c r="ABV5" s="150" t="s">
        <v>1827</v>
      </c>
      <c r="ABW5" s="150" t="s">
        <v>1828</v>
      </c>
      <c r="ABX5" s="150" t="s">
        <v>1829</v>
      </c>
      <c r="ABY5" s="150" t="s">
        <v>1830</v>
      </c>
      <c r="ABZ5" s="150" t="s">
        <v>1831</v>
      </c>
      <c r="ACA5" s="150" t="s">
        <v>1832</v>
      </c>
      <c r="ACB5" s="150" t="s">
        <v>1833</v>
      </c>
      <c r="ACC5" s="150" t="s">
        <v>1834</v>
      </c>
      <c r="ACD5" s="150" t="s">
        <v>1835</v>
      </c>
      <c r="ACE5" s="150" t="s">
        <v>1836</v>
      </c>
      <c r="ACF5" s="150" t="s">
        <v>1837</v>
      </c>
      <c r="ACG5" s="150" t="s">
        <v>1838</v>
      </c>
      <c r="ACH5" s="150" t="s">
        <v>1839</v>
      </c>
      <c r="ACI5" s="150" t="s">
        <v>1840</v>
      </c>
      <c r="ACJ5" s="150" t="s">
        <v>615</v>
      </c>
      <c r="ACK5" s="150" t="s">
        <v>1841</v>
      </c>
      <c r="ACL5" s="150" t="s">
        <v>1842</v>
      </c>
      <c r="ACM5" s="150" t="s">
        <v>1843</v>
      </c>
      <c r="ACN5" s="150" t="s">
        <v>1844</v>
      </c>
      <c r="ACO5" s="150" t="s">
        <v>1845</v>
      </c>
      <c r="ACP5" s="150" t="s">
        <v>1846</v>
      </c>
      <c r="ACQ5" s="150" t="s">
        <v>616</v>
      </c>
      <c r="ACR5" s="150" t="s">
        <v>1847</v>
      </c>
      <c r="ACS5" s="150" t="s">
        <v>1848</v>
      </c>
      <c r="ACT5" s="150" t="s">
        <v>1849</v>
      </c>
      <c r="ACU5" s="150" t="s">
        <v>1850</v>
      </c>
      <c r="ACV5" s="150" t="s">
        <v>1851</v>
      </c>
      <c r="ACW5" s="150" t="s">
        <v>617</v>
      </c>
      <c r="ACX5" s="150" t="s">
        <v>1852</v>
      </c>
      <c r="ACY5" s="150" t="s">
        <v>618</v>
      </c>
      <c r="ACZ5" s="150" t="s">
        <v>1853</v>
      </c>
      <c r="ADA5" s="150" t="s">
        <v>619</v>
      </c>
      <c r="ADB5" s="150" t="s">
        <v>1854</v>
      </c>
      <c r="ADC5" s="150" t="s">
        <v>620</v>
      </c>
      <c r="ADD5" s="150" t="s">
        <v>1855</v>
      </c>
      <c r="ADE5" s="150" t="s">
        <v>621</v>
      </c>
      <c r="ADF5" s="150" t="s">
        <v>1856</v>
      </c>
      <c r="ADG5" s="150" t="s">
        <v>622</v>
      </c>
      <c r="ADH5" s="150" t="s">
        <v>1857</v>
      </c>
      <c r="ADI5" s="150" t="s">
        <v>623</v>
      </c>
      <c r="ADJ5" s="150" t="s">
        <v>1858</v>
      </c>
      <c r="ADK5" s="150" t="s">
        <v>624</v>
      </c>
      <c r="ADL5" s="150" t="s">
        <v>1859</v>
      </c>
      <c r="ADM5" s="150" t="s">
        <v>625</v>
      </c>
      <c r="ADN5" s="150" t="s">
        <v>1860</v>
      </c>
      <c r="ADO5" s="150" t="s">
        <v>626</v>
      </c>
      <c r="ADP5" s="150" t="s">
        <v>1861</v>
      </c>
      <c r="ADQ5" s="150" t="s">
        <v>627</v>
      </c>
      <c r="ADR5" s="150" t="s">
        <v>1862</v>
      </c>
      <c r="ADS5" s="150" t="s">
        <v>628</v>
      </c>
      <c r="ADT5" s="150" t="s">
        <v>1863</v>
      </c>
      <c r="ADU5" s="150" t="s">
        <v>629</v>
      </c>
      <c r="ADV5" s="150" t="s">
        <v>1864</v>
      </c>
      <c r="ADW5" s="150" t="s">
        <v>630</v>
      </c>
      <c r="ADX5" s="150" t="s">
        <v>1865</v>
      </c>
      <c r="ADY5" s="150" t="s">
        <v>631</v>
      </c>
      <c r="ADZ5" s="150" t="s">
        <v>1866</v>
      </c>
      <c r="AEA5" s="150" t="s">
        <v>632</v>
      </c>
      <c r="AEB5" s="150" t="s">
        <v>1867</v>
      </c>
      <c r="AEC5" s="150" t="s">
        <v>633</v>
      </c>
      <c r="AED5" s="150" t="s">
        <v>1868</v>
      </c>
      <c r="AEE5" s="150" t="s">
        <v>634</v>
      </c>
      <c r="AEF5" s="150" t="s">
        <v>1869</v>
      </c>
      <c r="AEG5" s="150" t="s">
        <v>635</v>
      </c>
      <c r="AEH5" s="150" t="s">
        <v>1870</v>
      </c>
      <c r="AEI5" s="150" t="s">
        <v>636</v>
      </c>
      <c r="AEJ5" s="150" t="s">
        <v>1871</v>
      </c>
      <c r="AEK5" s="150" t="s">
        <v>637</v>
      </c>
      <c r="AEL5" s="150" t="s">
        <v>1872</v>
      </c>
      <c r="AEM5" s="150" t="s">
        <v>638</v>
      </c>
      <c r="AEN5" s="150" t="s">
        <v>639</v>
      </c>
      <c r="AEO5" s="150" t="s">
        <v>640</v>
      </c>
      <c r="AEP5" s="150" t="s">
        <v>1873</v>
      </c>
      <c r="AEQ5" s="150" t="s">
        <v>641</v>
      </c>
      <c r="AER5" s="150" t="s">
        <v>1874</v>
      </c>
      <c r="AES5" s="150" t="s">
        <v>642</v>
      </c>
      <c r="AET5" s="150" t="s">
        <v>1875</v>
      </c>
      <c r="AEU5" s="150" t="s">
        <v>643</v>
      </c>
      <c r="AEV5" s="150" t="s">
        <v>1876</v>
      </c>
      <c r="AEW5" s="150" t="s">
        <v>644</v>
      </c>
      <c r="AEX5" s="150" t="s">
        <v>1877</v>
      </c>
      <c r="AEY5" s="150" t="s">
        <v>645</v>
      </c>
      <c r="AEZ5" s="150" t="s">
        <v>1878</v>
      </c>
      <c r="AFA5" s="150" t="s">
        <v>646</v>
      </c>
      <c r="AFB5" s="150" t="s">
        <v>1879</v>
      </c>
      <c r="AFC5" s="150" t="s">
        <v>647</v>
      </c>
      <c r="AFD5" s="150" t="s">
        <v>648</v>
      </c>
      <c r="AFE5" s="150" t="s">
        <v>1880</v>
      </c>
      <c r="AFF5" s="150" t="s">
        <v>649</v>
      </c>
      <c r="AFG5" s="150" t="s">
        <v>1881</v>
      </c>
      <c r="AFH5" s="150" t="s">
        <v>650</v>
      </c>
      <c r="AFI5" s="150" t="s">
        <v>1882</v>
      </c>
      <c r="AFJ5" s="150" t="s">
        <v>651</v>
      </c>
      <c r="AFK5" s="150" t="s">
        <v>1883</v>
      </c>
      <c r="AFL5" s="150" t="s">
        <v>652</v>
      </c>
      <c r="AFM5" s="150" t="s">
        <v>1884</v>
      </c>
      <c r="AFN5" s="150" t="s">
        <v>653</v>
      </c>
      <c r="AFO5" s="150" t="s">
        <v>1885</v>
      </c>
      <c r="AFP5" s="150" t="s">
        <v>654</v>
      </c>
      <c r="AFQ5" s="150" t="s">
        <v>655</v>
      </c>
      <c r="AFR5" s="150" t="s">
        <v>656</v>
      </c>
      <c r="AFS5" s="150" t="s">
        <v>760</v>
      </c>
      <c r="AFT5" s="150" t="s">
        <v>657</v>
      </c>
      <c r="AFU5" s="150" t="s">
        <v>1886</v>
      </c>
      <c r="AFV5" s="150" t="s">
        <v>1887</v>
      </c>
      <c r="AFW5" s="150" t="s">
        <v>658</v>
      </c>
      <c r="AFX5" s="150" t="s">
        <v>1888</v>
      </c>
      <c r="AFY5" s="150" t="s">
        <v>659</v>
      </c>
      <c r="AFZ5" s="150" t="s">
        <v>1889</v>
      </c>
      <c r="AGA5" s="150" t="s">
        <v>660</v>
      </c>
      <c r="AGB5" s="150" t="s">
        <v>1890</v>
      </c>
      <c r="AGC5" s="150" t="s">
        <v>661</v>
      </c>
      <c r="AGD5" s="150" t="s">
        <v>662</v>
      </c>
      <c r="AGE5" s="150" t="s">
        <v>663</v>
      </c>
      <c r="AGF5" s="150" t="s">
        <v>1891</v>
      </c>
      <c r="AGG5" s="150" t="s">
        <v>664</v>
      </c>
      <c r="AGH5" s="150" t="s">
        <v>761</v>
      </c>
      <c r="AGI5" s="150" t="s">
        <v>574</v>
      </c>
      <c r="AGJ5" s="150" t="s">
        <v>575</v>
      </c>
      <c r="AGK5" s="150" t="s">
        <v>1892</v>
      </c>
      <c r="AGL5" s="150" t="s">
        <v>576</v>
      </c>
      <c r="AGM5" s="150" t="s">
        <v>1893</v>
      </c>
      <c r="AGN5" s="150" t="s">
        <v>577</v>
      </c>
      <c r="AGO5" s="150" t="s">
        <v>578</v>
      </c>
      <c r="AGP5" s="150" t="s">
        <v>1894</v>
      </c>
      <c r="AGQ5" s="150" t="s">
        <v>579</v>
      </c>
      <c r="AGR5" s="150" t="s">
        <v>1895</v>
      </c>
      <c r="AGS5" s="150" t="s">
        <v>580</v>
      </c>
      <c r="AGT5" s="150" t="s">
        <v>1896</v>
      </c>
      <c r="AGU5" s="150" t="s">
        <v>581</v>
      </c>
      <c r="AGV5" s="150" t="s">
        <v>1897</v>
      </c>
      <c r="AGW5" s="150" t="s">
        <v>582</v>
      </c>
      <c r="AGX5" s="150" t="s">
        <v>1898</v>
      </c>
      <c r="AGY5" s="150" t="s">
        <v>583</v>
      </c>
      <c r="AGZ5" s="150" t="s">
        <v>584</v>
      </c>
      <c r="AHA5" s="150" t="s">
        <v>585</v>
      </c>
      <c r="AHB5" s="150" t="s">
        <v>586</v>
      </c>
      <c r="AHC5" s="150" t="s">
        <v>587</v>
      </c>
      <c r="AHD5" s="150" t="s">
        <v>588</v>
      </c>
      <c r="AHE5" s="150" t="s">
        <v>762</v>
      </c>
      <c r="AHF5" s="150" t="s">
        <v>665</v>
      </c>
      <c r="AHG5" s="150" t="s">
        <v>666</v>
      </c>
      <c r="AHH5" s="150" t="s">
        <v>1899</v>
      </c>
      <c r="AHI5" s="150" t="s">
        <v>667</v>
      </c>
      <c r="AHJ5" s="150" t="s">
        <v>1900</v>
      </c>
      <c r="AHK5" s="150" t="s">
        <v>668</v>
      </c>
      <c r="AHL5" s="150" t="s">
        <v>763</v>
      </c>
      <c r="AHM5" s="150" t="s">
        <v>669</v>
      </c>
      <c r="AHN5" s="150" t="s">
        <v>1901</v>
      </c>
      <c r="AHO5" s="150" t="s">
        <v>670</v>
      </c>
      <c r="AHP5" s="150" t="s">
        <v>1902</v>
      </c>
      <c r="AHQ5" s="150" t="s">
        <v>764</v>
      </c>
      <c r="AHR5" s="150" t="s">
        <v>3442</v>
      </c>
      <c r="AHS5" s="150" t="s">
        <v>1903</v>
      </c>
      <c r="AHT5" s="150" t="s">
        <v>671</v>
      </c>
      <c r="AHU5" s="150" t="s">
        <v>1904</v>
      </c>
      <c r="AHV5" s="150" t="s">
        <v>1905</v>
      </c>
      <c r="AHW5" s="150" t="s">
        <v>672</v>
      </c>
      <c r="AHX5" s="150" t="s">
        <v>1906</v>
      </c>
      <c r="AHY5" s="150" t="s">
        <v>673</v>
      </c>
      <c r="AHZ5" s="150" t="s">
        <v>1907</v>
      </c>
      <c r="AIA5" s="150" t="s">
        <v>674</v>
      </c>
      <c r="AIB5" s="150" t="s">
        <v>1908</v>
      </c>
      <c r="AIC5" s="150" t="s">
        <v>675</v>
      </c>
      <c r="AID5" s="150" t="s">
        <v>1909</v>
      </c>
      <c r="AIE5" s="150" t="s">
        <v>676</v>
      </c>
      <c r="AIF5" s="150" t="s">
        <v>1910</v>
      </c>
      <c r="AIG5" s="150" t="s">
        <v>677</v>
      </c>
      <c r="AIH5" s="150" t="s">
        <v>1911</v>
      </c>
      <c r="AII5" s="150" t="s">
        <v>678</v>
      </c>
      <c r="AIJ5" s="150" t="s">
        <v>1912</v>
      </c>
      <c r="AIK5" s="150" t="s">
        <v>679</v>
      </c>
      <c r="AIL5" s="150" t="s">
        <v>1913</v>
      </c>
      <c r="AIM5" s="150" t="s">
        <v>680</v>
      </c>
      <c r="AIN5" s="150" t="s">
        <v>1914</v>
      </c>
      <c r="AIO5" s="150" t="s">
        <v>681</v>
      </c>
      <c r="AIP5" s="150" t="s">
        <v>1915</v>
      </c>
      <c r="AIQ5" s="150" t="s">
        <v>682</v>
      </c>
      <c r="AIR5" s="150" t="s">
        <v>1916</v>
      </c>
      <c r="AIS5" s="150" t="s">
        <v>683</v>
      </c>
      <c r="AIT5" s="150" t="s">
        <v>1917</v>
      </c>
      <c r="AIU5" s="150" t="s">
        <v>684</v>
      </c>
      <c r="AIV5" s="150" t="s">
        <v>685</v>
      </c>
      <c r="AIW5" s="150" t="s">
        <v>686</v>
      </c>
      <c r="AIX5" s="150" t="s">
        <v>687</v>
      </c>
      <c r="AIY5" s="150" t="s">
        <v>1918</v>
      </c>
      <c r="AIZ5" s="150" t="s">
        <v>688</v>
      </c>
      <c r="AJA5" s="150" t="s">
        <v>765</v>
      </c>
      <c r="AJB5" s="150" t="s">
        <v>766</v>
      </c>
      <c r="AJC5" s="150" t="s">
        <v>1919</v>
      </c>
      <c r="AJD5" s="150" t="s">
        <v>1920</v>
      </c>
      <c r="AJE5" s="150" t="s">
        <v>1921</v>
      </c>
      <c r="AJF5" s="150" t="s">
        <v>1922</v>
      </c>
      <c r="AJG5" s="150" t="s">
        <v>1923</v>
      </c>
      <c r="AJH5" s="150" t="s">
        <v>1924</v>
      </c>
      <c r="AJI5" s="150" t="s">
        <v>1925</v>
      </c>
      <c r="AJJ5" s="150" t="s">
        <v>1926</v>
      </c>
      <c r="AJK5" s="150" t="s">
        <v>1927</v>
      </c>
      <c r="AJL5" s="150" t="s">
        <v>767</v>
      </c>
      <c r="AJM5" s="150" t="s">
        <v>1928</v>
      </c>
      <c r="AJN5" s="150" t="s">
        <v>768</v>
      </c>
      <c r="AJO5" s="150" t="s">
        <v>1929</v>
      </c>
      <c r="AJP5" s="150" t="s">
        <v>4160</v>
      </c>
      <c r="AJQ5" s="150" t="s">
        <v>4161</v>
      </c>
      <c r="AJR5" s="151" t="s">
        <v>4162</v>
      </c>
      <c r="AJS5" s="150" t="s">
        <v>1930</v>
      </c>
      <c r="AJT5" s="150" t="s">
        <v>690</v>
      </c>
      <c r="AJU5" s="150" t="s">
        <v>691</v>
      </c>
      <c r="AJV5" s="150" t="s">
        <v>1931</v>
      </c>
      <c r="AJW5" s="151" t="s">
        <v>4163</v>
      </c>
      <c r="AJX5" s="151" t="s">
        <v>3806</v>
      </c>
      <c r="AJY5" s="150" t="s">
        <v>1932</v>
      </c>
      <c r="AJZ5" s="150" t="s">
        <v>694</v>
      </c>
      <c r="AKA5" s="151" t="s">
        <v>3807</v>
      </c>
      <c r="AKB5" s="151" t="s">
        <v>4164</v>
      </c>
      <c r="AKC5" s="151" t="s">
        <v>3809</v>
      </c>
      <c r="AKD5" s="151" t="s">
        <v>4165</v>
      </c>
      <c r="AKE5" s="152" t="s">
        <v>3811</v>
      </c>
      <c r="AKF5" s="150" t="s">
        <v>700</v>
      </c>
      <c r="AKG5" s="150" t="s">
        <v>701</v>
      </c>
      <c r="AKH5" s="150" t="s">
        <v>702</v>
      </c>
      <c r="AKI5" s="150" t="s">
        <v>703</v>
      </c>
      <c r="AKJ5" s="150" t="s">
        <v>704</v>
      </c>
      <c r="AKK5" s="150" t="s">
        <v>705</v>
      </c>
      <c r="AKL5" s="153" t="s">
        <v>771</v>
      </c>
      <c r="AKM5" s="150" t="s">
        <v>772</v>
      </c>
      <c r="AKN5" s="150" t="s">
        <v>589</v>
      </c>
      <c r="AKO5" s="150" t="s">
        <v>773</v>
      </c>
      <c r="AKP5" s="150" t="s">
        <v>3444</v>
      </c>
      <c r="AKQ5" s="150" t="s">
        <v>3445</v>
      </c>
      <c r="AKR5" s="150" t="s">
        <v>3446</v>
      </c>
      <c r="AKS5" s="150" t="s">
        <v>3447</v>
      </c>
      <c r="AKT5" s="150" t="s">
        <v>3448</v>
      </c>
      <c r="AKU5" s="150" t="s">
        <v>3449</v>
      </c>
      <c r="AKV5" s="150" t="s">
        <v>3450</v>
      </c>
      <c r="AKW5" s="150" t="s">
        <v>3451</v>
      </c>
      <c r="AKX5" s="150" t="s">
        <v>3452</v>
      </c>
      <c r="AKY5" s="150" t="s">
        <v>3453</v>
      </c>
      <c r="AKZ5" s="150" t="s">
        <v>3454</v>
      </c>
      <c r="ALA5" s="150" t="s">
        <v>3455</v>
      </c>
      <c r="ALB5" s="150" t="s">
        <v>3456</v>
      </c>
      <c r="ALC5" s="150" t="s">
        <v>3457</v>
      </c>
      <c r="ALD5" s="150" t="s">
        <v>3458</v>
      </c>
      <c r="ALE5" s="150" t="s">
        <v>3459</v>
      </c>
      <c r="ALF5" s="150" t="s">
        <v>3460</v>
      </c>
      <c r="ALG5" s="150" t="s">
        <v>3461</v>
      </c>
      <c r="ALH5" s="150" t="s">
        <v>3462</v>
      </c>
      <c r="ALI5" s="150" t="s">
        <v>3463</v>
      </c>
      <c r="ALJ5" s="150" t="s">
        <v>3464</v>
      </c>
      <c r="ALK5" s="150" t="s">
        <v>3465</v>
      </c>
      <c r="ALL5" s="150" t="s">
        <v>3466</v>
      </c>
      <c r="ALM5" s="150" t="s">
        <v>3467</v>
      </c>
      <c r="ALN5" s="150" t="s">
        <v>3468</v>
      </c>
      <c r="ALO5" s="150" t="s">
        <v>3469</v>
      </c>
      <c r="ALP5" s="150" t="s">
        <v>3470</v>
      </c>
      <c r="ALQ5" s="150" t="s">
        <v>3471</v>
      </c>
      <c r="ALR5" s="150" t="s">
        <v>3472</v>
      </c>
      <c r="ALS5" s="150" t="s">
        <v>3473</v>
      </c>
      <c r="ALT5" s="151" t="s">
        <v>3540</v>
      </c>
      <c r="ALU5" s="151" t="s">
        <v>3541</v>
      </c>
      <c r="ALV5" s="151" t="s">
        <v>3542</v>
      </c>
      <c r="ALW5" s="151" t="s">
        <v>3543</v>
      </c>
      <c r="ALX5" s="151" t="s">
        <v>4166</v>
      </c>
      <c r="ALY5" s="151" t="s">
        <v>3545</v>
      </c>
      <c r="ALZ5" s="151" t="s">
        <v>3813</v>
      </c>
      <c r="AMA5" s="151" t="s">
        <v>3546</v>
      </c>
      <c r="AMB5" s="151" t="s">
        <v>3547</v>
      </c>
      <c r="AMC5" s="151" t="s">
        <v>3548</v>
      </c>
      <c r="AMD5" s="151" t="s">
        <v>3549</v>
      </c>
      <c r="AME5" s="151" t="s">
        <v>3550</v>
      </c>
      <c r="AMF5" s="151" t="s">
        <v>3814</v>
      </c>
      <c r="AMG5" s="151" t="s">
        <v>3551</v>
      </c>
      <c r="AMH5" s="151" t="s">
        <v>3815</v>
      </c>
      <c r="AMI5" s="151" t="s">
        <v>3552</v>
      </c>
      <c r="AMJ5" s="151" t="s">
        <v>3816</v>
      </c>
      <c r="AMK5" s="151" t="s">
        <v>3553</v>
      </c>
      <c r="AML5" s="151" t="s">
        <v>4167</v>
      </c>
      <c r="AMM5" s="151" t="s">
        <v>3554</v>
      </c>
      <c r="AMN5" s="151" t="s">
        <v>4168</v>
      </c>
      <c r="AMO5" s="151" t="s">
        <v>3556</v>
      </c>
      <c r="AMP5" s="151" t="s">
        <v>3818</v>
      </c>
      <c r="AMQ5" s="151" t="s">
        <v>3557</v>
      </c>
      <c r="AMR5" s="151" t="s">
        <v>3819</v>
      </c>
      <c r="AMS5" s="151" t="s">
        <v>3558</v>
      </c>
      <c r="AMT5" s="151" t="s">
        <v>4169</v>
      </c>
      <c r="AMU5" s="151" t="s">
        <v>3560</v>
      </c>
      <c r="AMV5" s="151" t="s">
        <v>3820</v>
      </c>
      <c r="AMW5" s="151" t="s">
        <v>3561</v>
      </c>
      <c r="AMX5" s="151" t="s">
        <v>4170</v>
      </c>
      <c r="AMY5" s="151" t="s">
        <v>3562</v>
      </c>
      <c r="AMZ5" s="151" t="s">
        <v>3563</v>
      </c>
      <c r="ANA5" s="151" t="s">
        <v>3564</v>
      </c>
      <c r="ANB5" s="151" t="s">
        <v>3822</v>
      </c>
      <c r="ANC5" s="151" t="s">
        <v>4171</v>
      </c>
      <c r="AND5" s="151" t="s">
        <v>4172</v>
      </c>
      <c r="ANE5" s="151" t="s">
        <v>3565</v>
      </c>
      <c r="ANF5" s="151" t="s">
        <v>3825</v>
      </c>
      <c r="ANG5" s="151" t="s">
        <v>3826</v>
      </c>
      <c r="ANH5" s="151" t="s">
        <v>3827</v>
      </c>
      <c r="ANI5" s="151" t="s">
        <v>3828</v>
      </c>
      <c r="ANJ5" s="151" t="s">
        <v>3829</v>
      </c>
      <c r="ANK5" s="151" t="s">
        <v>3815</v>
      </c>
      <c r="ANL5" s="151" t="s">
        <v>3831</v>
      </c>
      <c r="ANM5" s="151" t="s">
        <v>3604</v>
      </c>
      <c r="ANN5" s="151" t="s">
        <v>3833</v>
      </c>
      <c r="ANO5" s="151" t="s">
        <v>4173</v>
      </c>
      <c r="ANP5" s="151" t="s">
        <v>4174</v>
      </c>
      <c r="ANQ5" s="151" t="s">
        <v>3836</v>
      </c>
      <c r="ANR5" s="151" t="s">
        <v>3837</v>
      </c>
      <c r="ANS5" s="151" t="s">
        <v>3838</v>
      </c>
      <c r="ANT5" s="151" t="s">
        <v>3839</v>
      </c>
      <c r="ANU5" s="151" t="s">
        <v>4175</v>
      </c>
      <c r="ANV5" s="151" t="s">
        <v>3841</v>
      </c>
      <c r="ANW5" s="151" t="s">
        <v>3842</v>
      </c>
      <c r="ANX5" s="151" t="s">
        <v>3843</v>
      </c>
      <c r="ANY5" s="151" t="s">
        <v>4176</v>
      </c>
      <c r="ANZ5" s="151" t="s">
        <v>4177</v>
      </c>
      <c r="AOA5" s="151" t="s">
        <v>4178</v>
      </c>
      <c r="AOB5" s="151" t="s">
        <v>4179</v>
      </c>
      <c r="AOC5" s="151" t="s">
        <v>3848</v>
      </c>
      <c r="AOD5" s="151" t="s">
        <v>3849</v>
      </c>
      <c r="AOE5" s="151" t="s">
        <v>4180</v>
      </c>
      <c r="AOF5" s="151" t="s">
        <v>4181</v>
      </c>
      <c r="AOG5" s="151" t="s">
        <v>3852</v>
      </c>
      <c r="AOH5" s="151" t="s">
        <v>3853</v>
      </c>
      <c r="AOI5" s="151" t="s">
        <v>4182</v>
      </c>
      <c r="AOJ5" s="151" t="s">
        <v>3855</v>
      </c>
      <c r="AOK5" s="151" t="s">
        <v>3566</v>
      </c>
      <c r="AOL5" s="151" t="s">
        <v>3857</v>
      </c>
      <c r="AOM5" s="151" t="s">
        <v>4183</v>
      </c>
      <c r="AON5" s="151" t="s">
        <v>4184</v>
      </c>
      <c r="AOO5" s="151" t="s">
        <v>3860</v>
      </c>
      <c r="AOP5" s="151" t="s">
        <v>4185</v>
      </c>
      <c r="AOQ5" s="151" t="s">
        <v>3862</v>
      </c>
      <c r="AOR5" s="151" t="s">
        <v>4186</v>
      </c>
      <c r="AOS5" s="151" t="s">
        <v>3864</v>
      </c>
      <c r="AOT5" s="151" t="s">
        <v>3865</v>
      </c>
      <c r="AOU5" s="151" t="s">
        <v>3866</v>
      </c>
      <c r="AOV5" s="151" t="s">
        <v>3867</v>
      </c>
      <c r="AOW5" s="151" t="s">
        <v>4187</v>
      </c>
      <c r="AOX5" s="151" t="s">
        <v>3869</v>
      </c>
      <c r="AOY5" s="151" t="s">
        <v>4188</v>
      </c>
      <c r="AOZ5" s="151" t="s">
        <v>4189</v>
      </c>
      <c r="APA5" s="151" t="s">
        <v>3872</v>
      </c>
      <c r="APB5" s="151" t="s">
        <v>3567</v>
      </c>
      <c r="APC5" s="151" t="s">
        <v>3873</v>
      </c>
      <c r="APD5" s="151" t="s">
        <v>4190</v>
      </c>
      <c r="APE5" s="151" t="s">
        <v>4191</v>
      </c>
      <c r="APF5" s="151" t="s">
        <v>3876</v>
      </c>
      <c r="APG5" s="151" t="s">
        <v>3605</v>
      </c>
      <c r="APH5" s="151" t="s">
        <v>3878</v>
      </c>
      <c r="API5" s="151" t="s">
        <v>3879</v>
      </c>
      <c r="APJ5" s="151" t="s">
        <v>3880</v>
      </c>
      <c r="APK5" s="151" t="s">
        <v>3606</v>
      </c>
      <c r="APL5" s="151" t="s">
        <v>4192</v>
      </c>
      <c r="APM5" s="151" t="s">
        <v>3883</v>
      </c>
      <c r="APN5" s="151" t="s">
        <v>3884</v>
      </c>
      <c r="APO5" s="151" t="s">
        <v>3885</v>
      </c>
      <c r="APP5" s="151" t="s">
        <v>4193</v>
      </c>
      <c r="APQ5" s="151" t="s">
        <v>3887</v>
      </c>
      <c r="APR5" s="151" t="s">
        <v>3888</v>
      </c>
      <c r="APS5" s="151" t="s">
        <v>3889</v>
      </c>
      <c r="APT5" s="151" t="s">
        <v>3890</v>
      </c>
      <c r="APU5" s="151" t="s">
        <v>4194</v>
      </c>
      <c r="APV5" s="151" t="s">
        <v>3892</v>
      </c>
      <c r="APW5" s="151" t="s">
        <v>3893</v>
      </c>
      <c r="APX5" s="151" t="s">
        <v>3894</v>
      </c>
      <c r="APY5" s="151" t="s">
        <v>3895</v>
      </c>
      <c r="APZ5" s="151" t="s">
        <v>3896</v>
      </c>
      <c r="AQA5" s="151" t="s">
        <v>3897</v>
      </c>
      <c r="AQB5" s="151" t="s">
        <v>3898</v>
      </c>
      <c r="AQC5" s="151" t="s">
        <v>3899</v>
      </c>
      <c r="AQD5" s="151" t="s">
        <v>4195</v>
      </c>
      <c r="AQE5" s="151" t="s">
        <v>4196</v>
      </c>
      <c r="AQF5" s="151" t="s">
        <v>3902</v>
      </c>
      <c r="AQG5" s="151" t="s">
        <v>4197</v>
      </c>
      <c r="AQH5" s="151" t="s">
        <v>4198</v>
      </c>
      <c r="AQI5" s="151" t="s">
        <v>3904</v>
      </c>
      <c r="AQJ5" s="151" t="s">
        <v>3905</v>
      </c>
      <c r="AQK5" s="151" t="s">
        <v>4199</v>
      </c>
      <c r="AQL5" s="151" t="s">
        <v>4200</v>
      </c>
      <c r="AQM5" s="151" t="s">
        <v>3908</v>
      </c>
      <c r="AQN5" s="151" t="s">
        <v>3909</v>
      </c>
      <c r="AQO5" s="151" t="s">
        <v>3910</v>
      </c>
      <c r="AQP5" s="151" t="s">
        <v>4201</v>
      </c>
      <c r="AQQ5" s="151" t="s">
        <v>4202</v>
      </c>
      <c r="AQR5" s="151" t="s">
        <v>4203</v>
      </c>
      <c r="AQS5" s="151" t="s">
        <v>4204</v>
      </c>
      <c r="AQT5" s="151" t="s">
        <v>3915</v>
      </c>
      <c r="AQU5" s="151" t="s">
        <v>4205</v>
      </c>
      <c r="AQV5" s="151" t="s">
        <v>4206</v>
      </c>
      <c r="AQW5" s="151" t="s">
        <v>3918</v>
      </c>
      <c r="AQX5" s="151" t="s">
        <v>3919</v>
      </c>
      <c r="AQY5" s="151" t="s">
        <v>3920</v>
      </c>
      <c r="AQZ5" s="151" t="s">
        <v>3921</v>
      </c>
      <c r="ARA5" s="151" t="s">
        <v>4207</v>
      </c>
      <c r="ARB5" s="151" t="s">
        <v>4208</v>
      </c>
      <c r="ARC5" s="151" t="s">
        <v>4209</v>
      </c>
      <c r="ARD5" s="151" t="s">
        <v>3925</v>
      </c>
      <c r="ARE5" s="151" t="s">
        <v>3926</v>
      </c>
      <c r="ARF5" s="151" t="s">
        <v>4210</v>
      </c>
      <c r="ARG5" s="151" t="s">
        <v>4211</v>
      </c>
      <c r="ARH5" s="151" t="s">
        <v>3929</v>
      </c>
      <c r="ARI5" s="151" t="s">
        <v>4212</v>
      </c>
      <c r="ARJ5" s="151" t="s">
        <v>3931</v>
      </c>
      <c r="ARK5" s="151" t="s">
        <v>3932</v>
      </c>
      <c r="ARL5" s="151" t="s">
        <v>3933</v>
      </c>
      <c r="ARM5" s="151" t="s">
        <v>3934</v>
      </c>
      <c r="ARN5" s="151" t="s">
        <v>3607</v>
      </c>
      <c r="ARO5" s="151" t="s">
        <v>4213</v>
      </c>
      <c r="ARP5" s="151" t="s">
        <v>3937</v>
      </c>
      <c r="ARQ5" s="151" t="s">
        <v>3938</v>
      </c>
      <c r="ARR5" s="151" t="s">
        <v>3939</v>
      </c>
      <c r="ARS5" s="151" t="s">
        <v>4214</v>
      </c>
      <c r="ART5" s="151" t="s">
        <v>3941</v>
      </c>
      <c r="ARU5" s="151" t="s">
        <v>3942</v>
      </c>
      <c r="ARV5" s="151" t="s">
        <v>4215</v>
      </c>
      <c r="ARW5" s="151" t="s">
        <v>3944</v>
      </c>
      <c r="ARX5" s="151" t="s">
        <v>4216</v>
      </c>
      <c r="ARY5" s="151" t="s">
        <v>4217</v>
      </c>
      <c r="ARZ5" s="151" t="s">
        <v>4218</v>
      </c>
      <c r="ASA5" s="151" t="s">
        <v>4219</v>
      </c>
      <c r="ASB5" s="151" t="s">
        <v>3949</v>
      </c>
      <c r="ASC5" s="151" t="s">
        <v>3950</v>
      </c>
      <c r="ASD5" s="151" t="s">
        <v>3951</v>
      </c>
      <c r="ASE5" s="151" t="s">
        <v>4220</v>
      </c>
      <c r="ASF5" s="151" t="s">
        <v>3953</v>
      </c>
      <c r="ASG5" s="151" t="s">
        <v>4221</v>
      </c>
      <c r="ASH5" s="151" t="s">
        <v>4222</v>
      </c>
      <c r="ASI5" s="151" t="s">
        <v>3956</v>
      </c>
      <c r="ASJ5" s="151" t="s">
        <v>3957</v>
      </c>
      <c r="ASK5" s="151" t="s">
        <v>3958</v>
      </c>
      <c r="ASL5" s="151" t="s">
        <v>3959</v>
      </c>
      <c r="ASM5" s="154" t="s">
        <v>3960</v>
      </c>
      <c r="ASN5" s="154" t="s">
        <v>3961</v>
      </c>
      <c r="ASO5" s="154" t="s">
        <v>3962</v>
      </c>
      <c r="ASP5" s="154" t="s">
        <v>3963</v>
      </c>
      <c r="ASQ5" s="154" t="s">
        <v>3964</v>
      </c>
      <c r="ASR5" s="154" t="s">
        <v>3965</v>
      </c>
      <c r="ASS5" s="154" t="s">
        <v>4223</v>
      </c>
      <c r="AST5" s="154" t="s">
        <v>4224</v>
      </c>
      <c r="ASU5" s="154" t="s">
        <v>4225</v>
      </c>
      <c r="ASV5" s="154" t="s">
        <v>4226</v>
      </c>
      <c r="ASW5" s="154" t="s">
        <v>3970</v>
      </c>
      <c r="ASX5" s="154" t="s">
        <v>3971</v>
      </c>
      <c r="ASY5" s="154" t="s">
        <v>3972</v>
      </c>
      <c r="ASZ5" s="154" t="s">
        <v>4227</v>
      </c>
      <c r="ATA5" s="154" t="s">
        <v>4228</v>
      </c>
      <c r="ATB5" s="154" t="s">
        <v>3975</v>
      </c>
      <c r="ATC5" s="154" t="s">
        <v>3976</v>
      </c>
      <c r="ATD5" s="154" t="s">
        <v>3977</v>
      </c>
      <c r="ATE5" s="154" t="s">
        <v>4229</v>
      </c>
      <c r="ATF5" s="154" t="s">
        <v>4230</v>
      </c>
      <c r="ATG5" s="172" t="s">
        <v>3796</v>
      </c>
      <c r="ATH5" s="153" t="s">
        <v>614</v>
      </c>
      <c r="ATI5" s="153" t="s">
        <v>695</v>
      </c>
      <c r="ATJ5" s="153" t="s">
        <v>698</v>
      </c>
      <c r="ATK5" s="153" t="s">
        <v>697</v>
      </c>
      <c r="ATL5" s="153" t="s">
        <v>696</v>
      </c>
      <c r="ATM5" s="153" t="s">
        <v>693</v>
      </c>
      <c r="ATN5" s="153" t="s">
        <v>692</v>
      </c>
      <c r="ATO5" s="153" t="s">
        <v>689</v>
      </c>
      <c r="ATP5" s="153" t="s">
        <v>180</v>
      </c>
      <c r="ATQ5" s="29"/>
      <c r="ATR5" s="148"/>
    </row>
    <row r="6" spans="1:1367" ht="13.5" customHeight="1">
      <c r="C6" s="150" t="s">
        <v>1938</v>
      </c>
      <c r="D6" s="150" t="s">
        <v>912</v>
      </c>
      <c r="E6" s="150" t="s">
        <v>3352</v>
      </c>
      <c r="F6" s="150" t="s">
        <v>913</v>
      </c>
      <c r="G6" s="150" t="s">
        <v>914</v>
      </c>
      <c r="H6" s="150" t="s">
        <v>915</v>
      </c>
      <c r="I6" s="150" t="s">
        <v>916</v>
      </c>
      <c r="J6" s="150" t="s">
        <v>917</v>
      </c>
      <c r="K6" s="150" t="s">
        <v>918</v>
      </c>
      <c r="L6" s="150" t="s">
        <v>919</v>
      </c>
      <c r="M6" s="150" t="s">
        <v>920</v>
      </c>
      <c r="N6" s="155" t="s">
        <v>3353</v>
      </c>
      <c r="O6" s="150" t="s">
        <v>921</v>
      </c>
      <c r="P6" s="150" t="s">
        <v>922</v>
      </c>
      <c r="Q6" s="150" t="s">
        <v>923</v>
      </c>
      <c r="R6" s="150" t="s">
        <v>924</v>
      </c>
      <c r="S6" s="150" t="s">
        <v>925</v>
      </c>
      <c r="T6" s="150" t="s">
        <v>926</v>
      </c>
      <c r="U6" s="150" t="s">
        <v>927</v>
      </c>
      <c r="V6" s="150" t="s">
        <v>928</v>
      </c>
      <c r="W6" s="150" t="s">
        <v>929</v>
      </c>
      <c r="X6" s="150" t="s">
        <v>930</v>
      </c>
      <c r="Y6" s="150" t="s">
        <v>931</v>
      </c>
      <c r="Z6" s="150" t="s">
        <v>932</v>
      </c>
      <c r="AA6" s="150" t="s">
        <v>933</v>
      </c>
      <c r="AB6" s="155" t="s">
        <v>934</v>
      </c>
      <c r="AC6" s="150" t="s">
        <v>935</v>
      </c>
      <c r="AD6" s="150" t="s">
        <v>936</v>
      </c>
      <c r="AE6" s="155" t="s">
        <v>937</v>
      </c>
      <c r="AF6" s="150" t="s">
        <v>938</v>
      </c>
      <c r="AG6" s="150" t="s">
        <v>939</v>
      </c>
      <c r="AH6" s="155" t="s">
        <v>940</v>
      </c>
      <c r="AI6" s="150" t="s">
        <v>941</v>
      </c>
      <c r="AJ6" s="150" t="s">
        <v>942</v>
      </c>
      <c r="AK6" s="150" t="s">
        <v>943</v>
      </c>
      <c r="AL6" s="150" t="s">
        <v>944</v>
      </c>
      <c r="AM6" s="150" t="s">
        <v>945</v>
      </c>
      <c r="AN6" s="150" t="s">
        <v>946</v>
      </c>
      <c r="AO6" s="150" t="s">
        <v>947</v>
      </c>
      <c r="AP6" s="150" t="s">
        <v>948</v>
      </c>
      <c r="AQ6" s="150" t="s">
        <v>949</v>
      </c>
      <c r="AR6" s="150" t="s">
        <v>950</v>
      </c>
      <c r="AS6" s="150" t="s">
        <v>951</v>
      </c>
      <c r="AT6" s="150" t="s">
        <v>952</v>
      </c>
      <c r="AU6" s="150" t="s">
        <v>953</v>
      </c>
      <c r="AV6" s="150" t="s">
        <v>954</v>
      </c>
      <c r="AW6" s="150" t="s">
        <v>955</v>
      </c>
      <c r="AX6" s="150" t="s">
        <v>956</v>
      </c>
      <c r="AY6" s="150" t="s">
        <v>957</v>
      </c>
      <c r="AZ6" s="150" t="s">
        <v>958</v>
      </c>
      <c r="BA6" s="150" t="s">
        <v>959</v>
      </c>
      <c r="BB6" s="150" t="s">
        <v>960</v>
      </c>
      <c r="BC6" s="150" t="s">
        <v>961</v>
      </c>
      <c r="BD6" s="150" t="s">
        <v>962</v>
      </c>
      <c r="BE6" s="150" t="s">
        <v>963</v>
      </c>
      <c r="BF6" s="150" t="s">
        <v>964</v>
      </c>
      <c r="BG6" s="150" t="s">
        <v>965</v>
      </c>
      <c r="BH6" s="150" t="s">
        <v>966</v>
      </c>
      <c r="BI6" s="150" t="s">
        <v>967</v>
      </c>
      <c r="BJ6" s="150" t="s">
        <v>968</v>
      </c>
      <c r="BK6" s="150" t="s">
        <v>969</v>
      </c>
      <c r="BL6" s="150" t="s">
        <v>970</v>
      </c>
      <c r="BM6" s="150" t="s">
        <v>971</v>
      </c>
      <c r="BN6" s="150" t="s">
        <v>972</v>
      </c>
      <c r="BO6" s="150" t="s">
        <v>973</v>
      </c>
      <c r="BP6" s="150" t="s">
        <v>974</v>
      </c>
      <c r="BQ6" s="150" t="s">
        <v>975</v>
      </c>
      <c r="BR6" s="150" t="s">
        <v>976</v>
      </c>
      <c r="BS6" s="150" t="s">
        <v>977</v>
      </c>
      <c r="BT6" s="150" t="s">
        <v>978</v>
      </c>
      <c r="BU6" s="150" t="s">
        <v>979</v>
      </c>
      <c r="BV6" s="150" t="s">
        <v>980</v>
      </c>
      <c r="BW6" s="150" t="s">
        <v>981</v>
      </c>
      <c r="BX6" s="154" t="s">
        <v>4231</v>
      </c>
      <c r="BY6" s="150" t="s">
        <v>982</v>
      </c>
      <c r="BZ6" s="150" t="s">
        <v>983</v>
      </c>
      <c r="CA6" s="150" t="s">
        <v>984</v>
      </c>
      <c r="CB6" s="155" t="s">
        <v>985</v>
      </c>
      <c r="CC6" s="150" t="s">
        <v>986</v>
      </c>
      <c r="CD6" s="150" t="s">
        <v>987</v>
      </c>
      <c r="CE6" s="150" t="s">
        <v>988</v>
      </c>
      <c r="CF6" s="155" t="s">
        <v>3354</v>
      </c>
      <c r="CG6" s="150" t="s">
        <v>989</v>
      </c>
      <c r="CH6" s="150" t="s">
        <v>990</v>
      </c>
      <c r="CI6" s="150" t="s">
        <v>991</v>
      </c>
      <c r="CJ6" s="150" t="s">
        <v>992</v>
      </c>
      <c r="CK6" s="150" t="s">
        <v>993</v>
      </c>
      <c r="CL6" s="150" t="s">
        <v>994</v>
      </c>
      <c r="CM6" s="150" t="s">
        <v>995</v>
      </c>
      <c r="CN6" s="150" t="s">
        <v>996</v>
      </c>
      <c r="CO6" s="150" t="s">
        <v>997</v>
      </c>
      <c r="CP6" s="150" t="s">
        <v>998</v>
      </c>
      <c r="CQ6" s="150" t="s">
        <v>999</v>
      </c>
      <c r="CR6" s="150" t="s">
        <v>3355</v>
      </c>
      <c r="CS6" s="150" t="s">
        <v>3356</v>
      </c>
      <c r="CT6" s="150" t="s">
        <v>1000</v>
      </c>
      <c r="CU6" s="155" t="s">
        <v>1001</v>
      </c>
      <c r="CV6" s="150" t="s">
        <v>1002</v>
      </c>
      <c r="CW6" s="150" t="s">
        <v>2210</v>
      </c>
      <c r="CX6" s="150" t="s">
        <v>3357</v>
      </c>
      <c r="CY6" s="150" t="s">
        <v>3358</v>
      </c>
      <c r="CZ6" s="150" t="s">
        <v>3359</v>
      </c>
      <c r="DA6" s="150" t="s">
        <v>1003</v>
      </c>
      <c r="DB6" s="150" t="s">
        <v>1004</v>
      </c>
      <c r="DC6" s="150" t="s">
        <v>1939</v>
      </c>
      <c r="DD6" s="150" t="s">
        <v>1005</v>
      </c>
      <c r="DE6" s="150" t="s">
        <v>1006</v>
      </c>
      <c r="DF6" s="150" t="s">
        <v>1940</v>
      </c>
      <c r="DG6" s="150" t="s">
        <v>1007</v>
      </c>
      <c r="DH6" s="150" t="s">
        <v>1008</v>
      </c>
      <c r="DI6" s="150" t="s">
        <v>1941</v>
      </c>
      <c r="DJ6" s="150" t="s">
        <v>1009</v>
      </c>
      <c r="DK6" s="150" t="s">
        <v>1010</v>
      </c>
      <c r="DL6" s="150" t="s">
        <v>1011</v>
      </c>
      <c r="DM6" s="150" t="s">
        <v>1012</v>
      </c>
      <c r="DN6" s="150" t="s">
        <v>1013</v>
      </c>
      <c r="DO6" s="150" t="s">
        <v>1014</v>
      </c>
      <c r="DP6" s="150" t="s">
        <v>3360</v>
      </c>
      <c r="DQ6" s="150" t="s">
        <v>3361</v>
      </c>
      <c r="DR6" s="150" t="s">
        <v>3362</v>
      </c>
      <c r="DS6" s="150" t="s">
        <v>3363</v>
      </c>
      <c r="DT6" s="150" t="s">
        <v>3364</v>
      </c>
      <c r="DU6" s="150" t="s">
        <v>1942</v>
      </c>
      <c r="DV6" s="150" t="s">
        <v>3365</v>
      </c>
      <c r="DW6" s="150" t="s">
        <v>3366</v>
      </c>
      <c r="DX6" s="150" t="s">
        <v>3367</v>
      </c>
      <c r="DY6" s="150" t="s">
        <v>1943</v>
      </c>
      <c r="DZ6" s="150" t="s">
        <v>1944</v>
      </c>
      <c r="EA6" s="150" t="s">
        <v>1945</v>
      </c>
      <c r="EB6" s="150" t="s">
        <v>1946</v>
      </c>
      <c r="EC6" s="150" t="s">
        <v>3368</v>
      </c>
      <c r="ED6" s="150" t="s">
        <v>3369</v>
      </c>
      <c r="EE6" s="150" t="s">
        <v>1947</v>
      </c>
      <c r="EF6" s="150" t="s">
        <v>3370</v>
      </c>
      <c r="EG6" s="150" t="s">
        <v>3371</v>
      </c>
      <c r="EH6" s="156" t="s">
        <v>1948</v>
      </c>
      <c r="EI6" s="150" t="s">
        <v>1949</v>
      </c>
      <c r="EJ6" s="156" t="s">
        <v>1015</v>
      </c>
      <c r="EK6" s="156" t="s">
        <v>1950</v>
      </c>
      <c r="EL6" s="150" t="s">
        <v>1016</v>
      </c>
      <c r="EM6" s="150" t="s">
        <v>1951</v>
      </c>
      <c r="EN6" s="150" t="s">
        <v>1017</v>
      </c>
      <c r="EO6" s="150" t="s">
        <v>1952</v>
      </c>
      <c r="EP6" s="150" t="s">
        <v>1953</v>
      </c>
      <c r="EQ6" s="150" t="s">
        <v>3372</v>
      </c>
      <c r="ER6" s="150" t="s">
        <v>1954</v>
      </c>
      <c r="ES6" s="150" t="s">
        <v>4232</v>
      </c>
      <c r="ET6" s="150" t="s">
        <v>1955</v>
      </c>
      <c r="EU6" s="150" t="s">
        <v>1018</v>
      </c>
      <c r="EV6" s="150" t="s">
        <v>2209</v>
      </c>
      <c r="EW6" s="150" t="s">
        <v>3373</v>
      </c>
      <c r="EX6" s="150" t="s">
        <v>1956</v>
      </c>
      <c r="EY6" s="150" t="s">
        <v>3374</v>
      </c>
      <c r="EZ6" s="150" t="s">
        <v>1957</v>
      </c>
      <c r="FA6" s="150" t="s">
        <v>1019</v>
      </c>
      <c r="FB6" s="150" t="s">
        <v>1958</v>
      </c>
      <c r="FC6" s="150" t="s">
        <v>1020</v>
      </c>
      <c r="FD6" s="150" t="s">
        <v>1021</v>
      </c>
      <c r="FE6" s="150" t="s">
        <v>1959</v>
      </c>
      <c r="FF6" s="150" t="s">
        <v>1022</v>
      </c>
      <c r="FG6" s="150" t="s">
        <v>3375</v>
      </c>
      <c r="FH6" s="150" t="s">
        <v>1023</v>
      </c>
      <c r="FI6" s="150" t="s">
        <v>1024</v>
      </c>
      <c r="FJ6" s="150" t="s">
        <v>1025</v>
      </c>
      <c r="FK6" s="150" t="s">
        <v>1026</v>
      </c>
      <c r="FL6" s="150" t="s">
        <v>1027</v>
      </c>
      <c r="FM6" s="150" t="s">
        <v>1028</v>
      </c>
      <c r="FN6" s="150" t="s">
        <v>1029</v>
      </c>
      <c r="FO6" s="150" t="s">
        <v>1030</v>
      </c>
      <c r="FP6" s="150" t="s">
        <v>1960</v>
      </c>
      <c r="FQ6" s="150" t="s">
        <v>1031</v>
      </c>
      <c r="FR6" s="150" t="s">
        <v>1961</v>
      </c>
      <c r="FS6" s="150" t="s">
        <v>1032</v>
      </c>
      <c r="FT6" s="150" t="s">
        <v>1033</v>
      </c>
      <c r="FU6" s="150" t="s">
        <v>1034</v>
      </c>
      <c r="FV6" s="150" t="s">
        <v>1035</v>
      </c>
      <c r="FW6" s="150" t="s">
        <v>1036</v>
      </c>
      <c r="FX6" s="150" t="s">
        <v>1037</v>
      </c>
      <c r="FY6" s="150" t="s">
        <v>3376</v>
      </c>
      <c r="FZ6" s="150" t="s">
        <v>1038</v>
      </c>
      <c r="GA6" s="150" t="s">
        <v>1039</v>
      </c>
      <c r="GB6" s="150" t="s">
        <v>3377</v>
      </c>
      <c r="GC6" s="150" t="s">
        <v>1040</v>
      </c>
      <c r="GD6" s="150" t="s">
        <v>1041</v>
      </c>
      <c r="GE6" s="150" t="s">
        <v>1042</v>
      </c>
      <c r="GF6" s="150" t="s">
        <v>1043</v>
      </c>
      <c r="GG6" s="150" t="s">
        <v>1044</v>
      </c>
      <c r="GH6" s="150" t="s">
        <v>1045</v>
      </c>
      <c r="GI6" s="150" t="s">
        <v>1046</v>
      </c>
      <c r="GJ6" s="150" t="s">
        <v>1047</v>
      </c>
      <c r="GK6" s="150" t="s">
        <v>1962</v>
      </c>
      <c r="GL6" s="150" t="s">
        <v>1048</v>
      </c>
      <c r="GM6" s="150" t="s">
        <v>1049</v>
      </c>
      <c r="GN6" s="150" t="s">
        <v>1050</v>
      </c>
      <c r="GO6" s="150" t="s">
        <v>1051</v>
      </c>
      <c r="GP6" s="150" t="s">
        <v>1052</v>
      </c>
      <c r="GQ6" s="150" t="s">
        <v>1053</v>
      </c>
      <c r="GR6" s="150" t="s">
        <v>1054</v>
      </c>
      <c r="GS6" s="150" t="s">
        <v>1055</v>
      </c>
      <c r="GT6" s="150" t="s">
        <v>1056</v>
      </c>
      <c r="GU6" s="150" t="s">
        <v>1057</v>
      </c>
      <c r="GV6" s="150" t="s">
        <v>1058</v>
      </c>
      <c r="GW6" s="150" t="s">
        <v>1059</v>
      </c>
      <c r="GX6" s="150" t="s">
        <v>1060</v>
      </c>
      <c r="GY6" s="150" t="s">
        <v>1061</v>
      </c>
      <c r="GZ6" s="150" t="s">
        <v>1062</v>
      </c>
      <c r="HA6" s="150" t="s">
        <v>1963</v>
      </c>
      <c r="HB6" s="150" t="s">
        <v>1063</v>
      </c>
      <c r="HC6" s="150" t="s">
        <v>1064</v>
      </c>
      <c r="HD6" s="150" t="s">
        <v>1065</v>
      </c>
      <c r="HE6" s="150" t="s">
        <v>1066</v>
      </c>
      <c r="HF6" s="150" t="s">
        <v>1067</v>
      </c>
      <c r="HG6" s="150" t="s">
        <v>1068</v>
      </c>
      <c r="HH6" s="150" t="s">
        <v>1069</v>
      </c>
      <c r="HI6" s="150" t="s">
        <v>1070</v>
      </c>
      <c r="HJ6" s="150" t="s">
        <v>1071</v>
      </c>
      <c r="HK6" s="150" t="s">
        <v>1072</v>
      </c>
      <c r="HL6" s="150" t="s">
        <v>1073</v>
      </c>
      <c r="HM6" s="150" t="s">
        <v>1074</v>
      </c>
      <c r="HN6" s="150" t="s">
        <v>1075</v>
      </c>
      <c r="HO6" s="150" t="s">
        <v>1076</v>
      </c>
      <c r="HP6" s="150" t="s">
        <v>1077</v>
      </c>
      <c r="HQ6" s="150" t="s">
        <v>1078</v>
      </c>
      <c r="HR6" s="150" t="s">
        <v>1079</v>
      </c>
      <c r="HS6" s="150" t="s">
        <v>1080</v>
      </c>
      <c r="HT6" s="150" t="s">
        <v>1081</v>
      </c>
      <c r="HU6" s="150" t="s">
        <v>1082</v>
      </c>
      <c r="HV6" s="150" t="s">
        <v>1083</v>
      </c>
      <c r="HW6" s="150" t="s">
        <v>1084</v>
      </c>
      <c r="HX6" s="150" t="s">
        <v>1085</v>
      </c>
      <c r="HY6" s="150" t="s">
        <v>1086</v>
      </c>
      <c r="HZ6" s="150" t="s">
        <v>1087</v>
      </c>
      <c r="IA6" s="150" t="s">
        <v>1088</v>
      </c>
      <c r="IB6" s="150" t="s">
        <v>1089</v>
      </c>
      <c r="IC6" s="150" t="s">
        <v>1090</v>
      </c>
      <c r="ID6" s="150" t="s">
        <v>1091</v>
      </c>
      <c r="IE6" s="150" t="s">
        <v>1092</v>
      </c>
      <c r="IF6" s="150" t="s">
        <v>1093</v>
      </c>
      <c r="IG6" s="150" t="s">
        <v>1094</v>
      </c>
      <c r="IH6" s="150" t="s">
        <v>1095</v>
      </c>
      <c r="II6" s="150" t="s">
        <v>1096</v>
      </c>
      <c r="IJ6" s="150" t="s">
        <v>1097</v>
      </c>
      <c r="IK6" s="150" t="s">
        <v>1098</v>
      </c>
      <c r="IL6" s="150" t="s">
        <v>1099</v>
      </c>
      <c r="IM6" s="150" t="s">
        <v>1100</v>
      </c>
      <c r="IN6" s="150" t="s">
        <v>1101</v>
      </c>
      <c r="IO6" s="150" t="s">
        <v>1102</v>
      </c>
      <c r="IP6" s="150" t="s">
        <v>1103</v>
      </c>
      <c r="IQ6" s="150" t="s">
        <v>1104</v>
      </c>
      <c r="IR6" s="150" t="s">
        <v>1105</v>
      </c>
      <c r="IS6" s="150" t="s">
        <v>1106</v>
      </c>
      <c r="IT6" s="150" t="s">
        <v>1107</v>
      </c>
      <c r="IU6" s="150" t="s">
        <v>1964</v>
      </c>
      <c r="IV6" s="150" t="s">
        <v>1965</v>
      </c>
      <c r="IW6" s="150" t="s">
        <v>1108</v>
      </c>
      <c r="IX6" s="150" t="s">
        <v>1109</v>
      </c>
      <c r="IY6" s="150" t="s">
        <v>1966</v>
      </c>
      <c r="IZ6" s="150" t="s">
        <v>1967</v>
      </c>
      <c r="JA6" s="150" t="s">
        <v>1110</v>
      </c>
      <c r="JB6" s="150" t="s">
        <v>1111</v>
      </c>
      <c r="JC6" s="150" t="s">
        <v>3378</v>
      </c>
      <c r="JD6" s="150" t="s">
        <v>1968</v>
      </c>
      <c r="JE6" s="150" t="s">
        <v>1112</v>
      </c>
      <c r="JF6" s="150" t="s">
        <v>1113</v>
      </c>
      <c r="JG6" s="150" t="s">
        <v>1969</v>
      </c>
      <c r="JH6" s="150" t="s">
        <v>1114</v>
      </c>
      <c r="JI6" s="150" t="s">
        <v>1970</v>
      </c>
      <c r="JJ6" s="150" t="s">
        <v>1115</v>
      </c>
      <c r="JK6" s="150" t="s">
        <v>1971</v>
      </c>
      <c r="JL6" s="150" t="s">
        <v>1116</v>
      </c>
      <c r="JM6" s="150" t="s">
        <v>1972</v>
      </c>
      <c r="JN6" s="150" t="s">
        <v>1117</v>
      </c>
      <c r="JO6" s="150" t="s">
        <v>1973</v>
      </c>
      <c r="JP6" s="150" t="s">
        <v>1974</v>
      </c>
      <c r="JQ6" s="150" t="s">
        <v>1118</v>
      </c>
      <c r="JR6" s="150" t="s">
        <v>1975</v>
      </c>
      <c r="JS6" s="150" t="s">
        <v>1119</v>
      </c>
      <c r="JT6" s="150" t="s">
        <v>1976</v>
      </c>
      <c r="JU6" s="150" t="s">
        <v>1120</v>
      </c>
      <c r="JV6" s="150" t="s">
        <v>1977</v>
      </c>
      <c r="JW6" s="150" t="s">
        <v>1121</v>
      </c>
      <c r="JX6" s="150" t="s">
        <v>1978</v>
      </c>
      <c r="JY6" s="150" t="s">
        <v>1122</v>
      </c>
      <c r="JZ6" s="150" t="s">
        <v>1979</v>
      </c>
      <c r="KA6" s="150" t="s">
        <v>1123</v>
      </c>
      <c r="KB6" s="150" t="s">
        <v>1980</v>
      </c>
      <c r="KC6" s="150" t="s">
        <v>1124</v>
      </c>
      <c r="KD6" s="150" t="s">
        <v>1981</v>
      </c>
      <c r="KE6" s="150" t="s">
        <v>1125</v>
      </c>
      <c r="KF6" s="150" t="s">
        <v>1982</v>
      </c>
      <c r="KG6" s="150" t="s">
        <v>1126</v>
      </c>
      <c r="KH6" s="150" t="s">
        <v>1983</v>
      </c>
      <c r="KI6" s="150" t="s">
        <v>1127</v>
      </c>
      <c r="KJ6" s="150" t="s">
        <v>1984</v>
      </c>
      <c r="KK6" s="150" t="s">
        <v>1128</v>
      </c>
      <c r="KL6" s="150" t="s">
        <v>1985</v>
      </c>
      <c r="KM6" s="150" t="s">
        <v>1129</v>
      </c>
      <c r="KN6" s="150" t="s">
        <v>1986</v>
      </c>
      <c r="KO6" s="150" t="s">
        <v>1130</v>
      </c>
      <c r="KP6" s="150" t="s">
        <v>1987</v>
      </c>
      <c r="KQ6" s="150" t="s">
        <v>1131</v>
      </c>
      <c r="KR6" s="150" t="s">
        <v>1988</v>
      </c>
      <c r="KS6" s="150" t="s">
        <v>1132</v>
      </c>
      <c r="KT6" s="150" t="s">
        <v>1133</v>
      </c>
      <c r="KU6" s="150" t="s">
        <v>1134</v>
      </c>
      <c r="KV6" s="150" t="s">
        <v>1135</v>
      </c>
      <c r="KW6" s="150" t="s">
        <v>1136</v>
      </c>
      <c r="KX6" s="150" t="s">
        <v>1137</v>
      </c>
      <c r="KY6" s="150" t="s">
        <v>1989</v>
      </c>
      <c r="KZ6" s="150" t="s">
        <v>1138</v>
      </c>
      <c r="LA6" s="150" t="s">
        <v>1990</v>
      </c>
      <c r="LB6" s="150" t="s">
        <v>1139</v>
      </c>
      <c r="LC6" s="150" t="s">
        <v>1991</v>
      </c>
      <c r="LD6" s="150" t="s">
        <v>1140</v>
      </c>
      <c r="LE6" s="150" t="s">
        <v>1992</v>
      </c>
      <c r="LF6" s="150" t="s">
        <v>1141</v>
      </c>
      <c r="LG6" s="150" t="s">
        <v>1993</v>
      </c>
      <c r="LH6" s="150" t="s">
        <v>1142</v>
      </c>
      <c r="LI6" s="150" t="s">
        <v>1994</v>
      </c>
      <c r="LJ6" s="150" t="s">
        <v>1143</v>
      </c>
      <c r="LK6" s="150" t="s">
        <v>1995</v>
      </c>
      <c r="LL6" s="150" t="s">
        <v>1144</v>
      </c>
      <c r="LM6" s="150" t="s">
        <v>1996</v>
      </c>
      <c r="LN6" s="150" t="s">
        <v>1145</v>
      </c>
      <c r="LO6" s="150" t="s">
        <v>1997</v>
      </c>
      <c r="LP6" s="150" t="s">
        <v>1146</v>
      </c>
      <c r="LQ6" s="150" t="s">
        <v>1998</v>
      </c>
      <c r="LR6" s="150" t="s">
        <v>1147</v>
      </c>
      <c r="LS6" s="150" t="s">
        <v>1999</v>
      </c>
      <c r="LT6" s="150" t="s">
        <v>1148</v>
      </c>
      <c r="LU6" s="150" t="s">
        <v>2000</v>
      </c>
      <c r="LV6" s="150" t="s">
        <v>1149</v>
      </c>
      <c r="LW6" s="150" t="s">
        <v>2001</v>
      </c>
      <c r="LX6" s="150" t="s">
        <v>1150</v>
      </c>
      <c r="LY6" s="150" t="s">
        <v>2002</v>
      </c>
      <c r="LZ6" s="150" t="s">
        <v>1151</v>
      </c>
      <c r="MA6" s="150" t="s">
        <v>2003</v>
      </c>
      <c r="MB6" s="150" t="s">
        <v>1152</v>
      </c>
      <c r="MC6" s="150" t="s">
        <v>2004</v>
      </c>
      <c r="MD6" s="150" t="s">
        <v>1153</v>
      </c>
      <c r="ME6" s="150" t="s">
        <v>2005</v>
      </c>
      <c r="MF6" s="150" t="s">
        <v>1154</v>
      </c>
      <c r="MG6" s="150" t="s">
        <v>2006</v>
      </c>
      <c r="MH6" s="150" t="s">
        <v>1155</v>
      </c>
      <c r="MI6" s="150" t="s">
        <v>2007</v>
      </c>
      <c r="MJ6" s="150" t="s">
        <v>1156</v>
      </c>
      <c r="MK6" s="150" t="s">
        <v>2008</v>
      </c>
      <c r="ML6" s="150" t="s">
        <v>1157</v>
      </c>
      <c r="MM6" s="150" t="s">
        <v>2009</v>
      </c>
      <c r="MN6" s="150" t="s">
        <v>1158</v>
      </c>
      <c r="MO6" s="150" t="s">
        <v>2010</v>
      </c>
      <c r="MP6" s="150" t="s">
        <v>1159</v>
      </c>
      <c r="MQ6" s="150" t="s">
        <v>2011</v>
      </c>
      <c r="MR6" s="150" t="s">
        <v>1160</v>
      </c>
      <c r="MS6" s="150" t="s">
        <v>2012</v>
      </c>
      <c r="MT6" s="150" t="s">
        <v>1161</v>
      </c>
      <c r="MU6" s="150" t="s">
        <v>2013</v>
      </c>
      <c r="MV6" s="150" t="s">
        <v>1162</v>
      </c>
      <c r="MW6" s="150" t="s">
        <v>2014</v>
      </c>
      <c r="MX6" s="150" t="s">
        <v>1163</v>
      </c>
      <c r="MY6" s="150" t="s">
        <v>2015</v>
      </c>
      <c r="MZ6" s="150" t="s">
        <v>1164</v>
      </c>
      <c r="NA6" s="150" t="s">
        <v>1165</v>
      </c>
      <c r="NB6" s="150" t="s">
        <v>2016</v>
      </c>
      <c r="NC6" s="150" t="s">
        <v>1166</v>
      </c>
      <c r="ND6" s="150" t="s">
        <v>2017</v>
      </c>
      <c r="NE6" s="150" t="s">
        <v>1167</v>
      </c>
      <c r="NF6" s="150" t="s">
        <v>2018</v>
      </c>
      <c r="NG6" s="150" t="s">
        <v>1168</v>
      </c>
      <c r="NH6" s="150" t="s">
        <v>2019</v>
      </c>
      <c r="NI6" s="150" t="s">
        <v>1169</v>
      </c>
      <c r="NJ6" s="150" t="s">
        <v>2020</v>
      </c>
      <c r="NK6" s="150" t="s">
        <v>1170</v>
      </c>
      <c r="NL6" s="150" t="s">
        <v>2021</v>
      </c>
      <c r="NM6" s="150" t="s">
        <v>1171</v>
      </c>
      <c r="NN6" s="150" t="s">
        <v>2022</v>
      </c>
      <c r="NO6" s="150" t="s">
        <v>1172</v>
      </c>
      <c r="NP6" s="150" t="s">
        <v>2023</v>
      </c>
      <c r="NQ6" s="150" t="s">
        <v>1173</v>
      </c>
      <c r="NR6" s="150" t="s">
        <v>2024</v>
      </c>
      <c r="NS6" s="150" t="s">
        <v>1174</v>
      </c>
      <c r="NT6" s="150" t="s">
        <v>2025</v>
      </c>
      <c r="NU6" s="150" t="s">
        <v>1175</v>
      </c>
      <c r="NV6" s="150" t="s">
        <v>2026</v>
      </c>
      <c r="NW6" s="150" t="s">
        <v>1176</v>
      </c>
      <c r="NX6" s="150" t="s">
        <v>2027</v>
      </c>
      <c r="NY6" s="150" t="s">
        <v>1177</v>
      </c>
      <c r="NZ6" s="150" t="s">
        <v>2028</v>
      </c>
      <c r="OA6" s="150" t="s">
        <v>1178</v>
      </c>
      <c r="OB6" s="150" t="s">
        <v>2029</v>
      </c>
      <c r="OC6" s="150" t="s">
        <v>1179</v>
      </c>
      <c r="OD6" s="150" t="s">
        <v>2030</v>
      </c>
      <c r="OE6" s="150" t="s">
        <v>1180</v>
      </c>
      <c r="OF6" s="150" t="s">
        <v>2031</v>
      </c>
      <c r="OG6" s="150" t="s">
        <v>1181</v>
      </c>
      <c r="OH6" s="150" t="s">
        <v>2032</v>
      </c>
      <c r="OI6" s="150" t="s">
        <v>1182</v>
      </c>
      <c r="OJ6" s="150" t="s">
        <v>2033</v>
      </c>
      <c r="OK6" s="150" t="s">
        <v>1183</v>
      </c>
      <c r="OL6" s="150" t="s">
        <v>2034</v>
      </c>
      <c r="OM6" s="150" t="s">
        <v>1184</v>
      </c>
      <c r="ON6" s="150" t="s">
        <v>2035</v>
      </c>
      <c r="OO6" s="150" t="s">
        <v>1185</v>
      </c>
      <c r="OP6" s="150" t="s">
        <v>2036</v>
      </c>
      <c r="OQ6" s="150" t="s">
        <v>1186</v>
      </c>
      <c r="OR6" s="150" t="s">
        <v>2037</v>
      </c>
      <c r="OS6" s="150" t="s">
        <v>1187</v>
      </c>
      <c r="OT6" s="150" t="s">
        <v>2038</v>
      </c>
      <c r="OU6" s="150" t="s">
        <v>1188</v>
      </c>
      <c r="OV6" s="150" t="s">
        <v>2039</v>
      </c>
      <c r="OW6" s="150" t="s">
        <v>1189</v>
      </c>
      <c r="OX6" s="150" t="s">
        <v>2040</v>
      </c>
      <c r="OY6" s="150" t="s">
        <v>1190</v>
      </c>
      <c r="OZ6" s="150" t="s">
        <v>2041</v>
      </c>
      <c r="PA6" s="150" t="s">
        <v>1191</v>
      </c>
      <c r="PB6" s="150" t="s">
        <v>2042</v>
      </c>
      <c r="PC6" s="150" t="s">
        <v>1192</v>
      </c>
      <c r="PD6" s="150" t="s">
        <v>2043</v>
      </c>
      <c r="PE6" s="150" t="s">
        <v>1193</v>
      </c>
      <c r="PF6" s="150" t="s">
        <v>1194</v>
      </c>
      <c r="PG6" s="150" t="s">
        <v>2044</v>
      </c>
      <c r="PH6" s="150" t="s">
        <v>1195</v>
      </c>
      <c r="PI6" s="150" t="s">
        <v>2045</v>
      </c>
      <c r="PJ6" s="150" t="s">
        <v>1196</v>
      </c>
      <c r="PK6" s="150" t="s">
        <v>2046</v>
      </c>
      <c r="PL6" s="150" t="s">
        <v>1197</v>
      </c>
      <c r="PM6" s="150" t="s">
        <v>2047</v>
      </c>
      <c r="PN6" s="150" t="s">
        <v>1198</v>
      </c>
      <c r="PO6" s="150" t="s">
        <v>2048</v>
      </c>
      <c r="PP6" s="150" t="s">
        <v>1199</v>
      </c>
      <c r="PQ6" s="150" t="s">
        <v>2049</v>
      </c>
      <c r="PR6" s="150" t="s">
        <v>1200</v>
      </c>
      <c r="PS6" s="150" t="s">
        <v>2050</v>
      </c>
      <c r="PT6" s="150" t="s">
        <v>1201</v>
      </c>
      <c r="PU6" s="150" t="s">
        <v>2051</v>
      </c>
      <c r="PV6" s="150" t="s">
        <v>1202</v>
      </c>
      <c r="PW6" s="150" t="s">
        <v>2052</v>
      </c>
      <c r="PX6" s="150" t="s">
        <v>1203</v>
      </c>
      <c r="PY6" s="150" t="s">
        <v>2053</v>
      </c>
      <c r="PZ6" s="150" t="s">
        <v>1204</v>
      </c>
      <c r="QA6" s="150" t="s">
        <v>2054</v>
      </c>
      <c r="QB6" s="150" t="s">
        <v>1205</v>
      </c>
      <c r="QC6" s="150" t="s">
        <v>2055</v>
      </c>
      <c r="QD6" s="150" t="s">
        <v>1206</v>
      </c>
      <c r="QE6" s="150" t="s">
        <v>2056</v>
      </c>
      <c r="QF6" s="150" t="s">
        <v>1207</v>
      </c>
      <c r="QG6" s="150" t="s">
        <v>2057</v>
      </c>
      <c r="QH6" s="150" t="s">
        <v>1208</v>
      </c>
      <c r="QI6" s="150" t="s">
        <v>2058</v>
      </c>
      <c r="QJ6" s="150" t="s">
        <v>1209</v>
      </c>
      <c r="QK6" s="150" t="s">
        <v>2059</v>
      </c>
      <c r="QL6" s="150" t="s">
        <v>1210</v>
      </c>
      <c r="QM6" s="150" t="s">
        <v>2060</v>
      </c>
      <c r="QN6" s="150" t="s">
        <v>1211</v>
      </c>
      <c r="QO6" s="150" t="s">
        <v>2061</v>
      </c>
      <c r="QP6" s="150" t="s">
        <v>1212</v>
      </c>
      <c r="QQ6" s="150" t="s">
        <v>2062</v>
      </c>
      <c r="QR6" s="150" t="s">
        <v>1213</v>
      </c>
      <c r="QS6" s="150" t="s">
        <v>2063</v>
      </c>
      <c r="QT6" s="150" t="s">
        <v>1214</v>
      </c>
      <c r="QU6" s="150" t="s">
        <v>2064</v>
      </c>
      <c r="QV6" s="150" t="s">
        <v>1215</v>
      </c>
      <c r="QW6" s="150" t="s">
        <v>2065</v>
      </c>
      <c r="QX6" s="150" t="s">
        <v>1216</v>
      </c>
      <c r="QY6" s="150" t="s">
        <v>2066</v>
      </c>
      <c r="QZ6" s="155" t="s">
        <v>1217</v>
      </c>
      <c r="RA6" s="150" t="s">
        <v>2067</v>
      </c>
      <c r="RB6" s="150" t="s">
        <v>1218</v>
      </c>
      <c r="RC6" s="150" t="s">
        <v>2068</v>
      </c>
      <c r="RD6" s="150" t="s">
        <v>1219</v>
      </c>
      <c r="RE6" s="150" t="s">
        <v>2069</v>
      </c>
      <c r="RF6" s="150" t="s">
        <v>1220</v>
      </c>
      <c r="RG6" s="150" t="s">
        <v>2070</v>
      </c>
      <c r="RH6" s="150" t="s">
        <v>1221</v>
      </c>
      <c r="RI6" s="150" t="s">
        <v>2071</v>
      </c>
      <c r="RJ6" s="150" t="s">
        <v>1222</v>
      </c>
      <c r="RK6" s="150" t="s">
        <v>1223</v>
      </c>
      <c r="RL6" s="150" t="s">
        <v>2072</v>
      </c>
      <c r="RM6" s="150" t="s">
        <v>1224</v>
      </c>
      <c r="RN6" s="150" t="s">
        <v>2073</v>
      </c>
      <c r="RO6" s="150" t="s">
        <v>1225</v>
      </c>
      <c r="RP6" s="150" t="s">
        <v>2074</v>
      </c>
      <c r="RQ6" s="150" t="s">
        <v>1226</v>
      </c>
      <c r="RR6" s="150" t="s">
        <v>2075</v>
      </c>
      <c r="RS6" s="150" t="s">
        <v>1227</v>
      </c>
      <c r="RT6" s="150" t="s">
        <v>2076</v>
      </c>
      <c r="RU6" s="150" t="s">
        <v>1228</v>
      </c>
      <c r="RV6" s="150" t="s">
        <v>2077</v>
      </c>
      <c r="RW6" s="150" t="s">
        <v>1229</v>
      </c>
      <c r="RX6" s="150" t="s">
        <v>2078</v>
      </c>
      <c r="RY6" s="150" t="s">
        <v>1230</v>
      </c>
      <c r="RZ6" s="150" t="s">
        <v>2079</v>
      </c>
      <c r="SA6" s="150" t="s">
        <v>1231</v>
      </c>
      <c r="SB6" s="150" t="s">
        <v>2080</v>
      </c>
      <c r="SC6" s="150" t="s">
        <v>1232</v>
      </c>
      <c r="SD6" s="150" t="s">
        <v>2081</v>
      </c>
      <c r="SE6" s="150" t="s">
        <v>1233</v>
      </c>
      <c r="SF6" s="150" t="s">
        <v>2082</v>
      </c>
      <c r="SG6" s="150" t="s">
        <v>1234</v>
      </c>
      <c r="SH6" s="150" t="s">
        <v>2083</v>
      </c>
      <c r="SI6" s="150" t="s">
        <v>1235</v>
      </c>
      <c r="SJ6" s="150" t="s">
        <v>2084</v>
      </c>
      <c r="SK6" s="150" t="s">
        <v>1236</v>
      </c>
      <c r="SL6" s="150" t="s">
        <v>2085</v>
      </c>
      <c r="SM6" s="150" t="s">
        <v>1237</v>
      </c>
      <c r="SN6" s="150" t="s">
        <v>2086</v>
      </c>
      <c r="SO6" s="150" t="s">
        <v>1238</v>
      </c>
      <c r="SP6" s="150" t="s">
        <v>2087</v>
      </c>
      <c r="SQ6" s="150" t="s">
        <v>1239</v>
      </c>
      <c r="SR6" s="150" t="s">
        <v>2088</v>
      </c>
      <c r="SS6" s="150" t="s">
        <v>1240</v>
      </c>
      <c r="ST6" s="150" t="s">
        <v>2089</v>
      </c>
      <c r="SU6" s="150" t="s">
        <v>1241</v>
      </c>
      <c r="SV6" s="150" t="s">
        <v>2090</v>
      </c>
      <c r="SW6" s="150" t="s">
        <v>1242</v>
      </c>
      <c r="SX6" s="150" t="s">
        <v>2091</v>
      </c>
      <c r="SY6" s="150" t="s">
        <v>1243</v>
      </c>
      <c r="SZ6" s="150" t="s">
        <v>2092</v>
      </c>
      <c r="TA6" s="150" t="s">
        <v>1244</v>
      </c>
      <c r="TB6" s="150" t="s">
        <v>2093</v>
      </c>
      <c r="TC6" s="150" t="s">
        <v>1245</v>
      </c>
      <c r="TD6" s="150" t="s">
        <v>2094</v>
      </c>
      <c r="TE6" s="150" t="s">
        <v>1246</v>
      </c>
      <c r="TF6" s="150" t="s">
        <v>2095</v>
      </c>
      <c r="TG6" s="150" t="s">
        <v>1247</v>
      </c>
      <c r="TH6" s="150" t="s">
        <v>2096</v>
      </c>
      <c r="TI6" s="150" t="s">
        <v>1248</v>
      </c>
      <c r="TJ6" s="150" t="s">
        <v>2097</v>
      </c>
      <c r="TK6" s="150" t="s">
        <v>1249</v>
      </c>
      <c r="TL6" s="150" t="s">
        <v>2098</v>
      </c>
      <c r="TM6" s="150" t="s">
        <v>1250</v>
      </c>
      <c r="TN6" s="150" t="s">
        <v>2099</v>
      </c>
      <c r="TO6" s="150" t="s">
        <v>1251</v>
      </c>
      <c r="TP6" s="150" t="s">
        <v>1252</v>
      </c>
      <c r="TQ6" s="150" t="s">
        <v>2100</v>
      </c>
      <c r="TR6" s="150" t="s">
        <v>1253</v>
      </c>
      <c r="TS6" s="150" t="s">
        <v>1254</v>
      </c>
      <c r="TT6" s="150" t="s">
        <v>2101</v>
      </c>
      <c r="TU6" s="150" t="s">
        <v>1255</v>
      </c>
      <c r="TV6" s="150" t="s">
        <v>1256</v>
      </c>
      <c r="TW6" s="150" t="s">
        <v>2102</v>
      </c>
      <c r="TX6" s="150" t="s">
        <v>1257</v>
      </c>
      <c r="TY6" s="150" t="s">
        <v>1258</v>
      </c>
      <c r="TZ6" s="150" t="s">
        <v>2103</v>
      </c>
      <c r="UA6" s="150" t="s">
        <v>1259</v>
      </c>
      <c r="UB6" s="154" t="s">
        <v>4233</v>
      </c>
      <c r="UC6" s="154" t="s">
        <v>4234</v>
      </c>
      <c r="UD6" s="150" t="s">
        <v>2104</v>
      </c>
      <c r="UE6" s="150" t="s">
        <v>1260</v>
      </c>
      <c r="UF6" s="150" t="s">
        <v>1261</v>
      </c>
      <c r="UG6" s="150" t="s">
        <v>1262</v>
      </c>
      <c r="UH6" s="150" t="s">
        <v>1263</v>
      </c>
      <c r="UI6" s="150" t="s">
        <v>1264</v>
      </c>
      <c r="UJ6" s="150" t="s">
        <v>1265</v>
      </c>
      <c r="UK6" s="150" t="s">
        <v>1266</v>
      </c>
      <c r="UL6" s="150" t="s">
        <v>1267</v>
      </c>
      <c r="UM6" s="150" t="s">
        <v>1268</v>
      </c>
      <c r="UN6" s="150" t="s">
        <v>2105</v>
      </c>
      <c r="UO6" s="150" t="s">
        <v>1269</v>
      </c>
      <c r="UP6" s="150" t="s">
        <v>2106</v>
      </c>
      <c r="UQ6" s="150" t="s">
        <v>1270</v>
      </c>
      <c r="UR6" s="150" t="s">
        <v>2107</v>
      </c>
      <c r="US6" s="150" t="s">
        <v>1271</v>
      </c>
      <c r="UT6" s="150" t="s">
        <v>2108</v>
      </c>
      <c r="UU6" s="150" t="s">
        <v>2109</v>
      </c>
      <c r="UV6" s="150" t="s">
        <v>1272</v>
      </c>
      <c r="UW6" s="150" t="s">
        <v>1273</v>
      </c>
      <c r="UX6" s="150" t="s">
        <v>1274</v>
      </c>
      <c r="UY6" s="150" t="s">
        <v>1275</v>
      </c>
      <c r="UZ6" s="150" t="s">
        <v>1276</v>
      </c>
      <c r="VA6" s="150" t="s">
        <v>1277</v>
      </c>
      <c r="VB6" s="150" t="s">
        <v>1278</v>
      </c>
      <c r="VC6" s="150" t="s">
        <v>1279</v>
      </c>
      <c r="VD6" s="150" t="s">
        <v>1280</v>
      </c>
      <c r="VE6" s="150" t="s">
        <v>1281</v>
      </c>
      <c r="VF6" s="150" t="s">
        <v>1282</v>
      </c>
      <c r="VG6" s="150" t="s">
        <v>1283</v>
      </c>
      <c r="VH6" s="150" t="s">
        <v>1284</v>
      </c>
      <c r="VI6" s="155" t="s">
        <v>1285</v>
      </c>
      <c r="VJ6" s="150" t="s">
        <v>1286</v>
      </c>
      <c r="VK6" s="150" t="s">
        <v>1287</v>
      </c>
      <c r="VL6" s="150" t="s">
        <v>1288</v>
      </c>
      <c r="VM6" s="150" t="s">
        <v>1289</v>
      </c>
      <c r="VN6" s="150" t="s">
        <v>1290</v>
      </c>
      <c r="VO6" s="150" t="s">
        <v>1291</v>
      </c>
      <c r="VP6" s="150" t="s">
        <v>1292</v>
      </c>
      <c r="VQ6" s="150" t="s">
        <v>2110</v>
      </c>
      <c r="VR6" s="150" t="s">
        <v>1293</v>
      </c>
      <c r="VS6" s="150" t="s">
        <v>1294</v>
      </c>
      <c r="VT6" s="150" t="s">
        <v>1295</v>
      </c>
      <c r="VU6" s="150" t="s">
        <v>1296</v>
      </c>
      <c r="VV6" s="150" t="s">
        <v>1297</v>
      </c>
      <c r="VW6" s="150" t="s">
        <v>1298</v>
      </c>
      <c r="VX6" s="150" t="s">
        <v>1299</v>
      </c>
      <c r="VY6" s="150" t="s">
        <v>1300</v>
      </c>
      <c r="VZ6" s="150" t="s">
        <v>1301</v>
      </c>
      <c r="WA6" s="150" t="s">
        <v>1302</v>
      </c>
      <c r="WB6" s="150" t="s">
        <v>1303</v>
      </c>
      <c r="WC6" s="150" t="s">
        <v>1304</v>
      </c>
      <c r="WD6" s="150" t="s">
        <v>1305</v>
      </c>
      <c r="WE6" s="150" t="s">
        <v>1306</v>
      </c>
      <c r="WF6" s="150" t="s">
        <v>1307</v>
      </c>
      <c r="WG6" s="150" t="s">
        <v>1308</v>
      </c>
      <c r="WH6" s="150" t="s">
        <v>1309</v>
      </c>
      <c r="WI6" s="150" t="s">
        <v>1310</v>
      </c>
      <c r="WJ6" s="150" t="s">
        <v>1311</v>
      </c>
      <c r="WK6" s="150" t="s">
        <v>1312</v>
      </c>
      <c r="WL6" s="150" t="s">
        <v>1313</v>
      </c>
      <c r="WM6" s="150" t="s">
        <v>1314</v>
      </c>
      <c r="WN6" s="150" t="s">
        <v>1315</v>
      </c>
      <c r="WO6" s="150" t="s">
        <v>1316</v>
      </c>
      <c r="WP6" s="150" t="s">
        <v>1317</v>
      </c>
      <c r="WQ6" s="150" t="s">
        <v>1318</v>
      </c>
      <c r="WR6" s="150" t="s">
        <v>1319</v>
      </c>
      <c r="WS6" s="150" t="s">
        <v>1320</v>
      </c>
      <c r="WT6" s="150" t="s">
        <v>1321</v>
      </c>
      <c r="WU6" s="150" t="s">
        <v>1322</v>
      </c>
      <c r="WV6" s="150" t="s">
        <v>1323</v>
      </c>
      <c r="WW6" s="150" t="s">
        <v>1324</v>
      </c>
      <c r="WX6" s="150" t="s">
        <v>1325</v>
      </c>
      <c r="WY6" s="150" t="s">
        <v>1326</v>
      </c>
      <c r="WZ6" s="155" t="s">
        <v>3379</v>
      </c>
      <c r="XA6" s="150" t="s">
        <v>1327</v>
      </c>
      <c r="XB6" s="150" t="s">
        <v>1328</v>
      </c>
      <c r="XC6" s="150" t="s">
        <v>1329</v>
      </c>
      <c r="XD6" s="150" t="s">
        <v>1330</v>
      </c>
      <c r="XE6" s="150" t="s">
        <v>1331</v>
      </c>
      <c r="XF6" s="150" t="s">
        <v>3380</v>
      </c>
      <c r="XG6" s="150" t="s">
        <v>3381</v>
      </c>
      <c r="XH6" s="150" t="s">
        <v>3382</v>
      </c>
      <c r="XI6" s="150" t="s">
        <v>3383</v>
      </c>
      <c r="XJ6" s="150" t="s">
        <v>3384</v>
      </c>
      <c r="XK6" s="150" t="s">
        <v>3385</v>
      </c>
      <c r="XL6" s="150" t="s">
        <v>3386</v>
      </c>
      <c r="XM6" s="150" t="s">
        <v>3387</v>
      </c>
      <c r="XN6" s="150" t="s">
        <v>3388</v>
      </c>
      <c r="XO6" s="150" t="s">
        <v>3389</v>
      </c>
      <c r="XP6" s="150" t="s">
        <v>3390</v>
      </c>
      <c r="XQ6" s="150" t="s">
        <v>3391</v>
      </c>
      <c r="XR6" s="150" t="s">
        <v>3392</v>
      </c>
      <c r="XS6" s="150" t="s">
        <v>3393</v>
      </c>
      <c r="XT6" s="150" t="s">
        <v>3394</v>
      </c>
      <c r="XU6" s="150" t="s">
        <v>3395</v>
      </c>
      <c r="XV6" s="150" t="s">
        <v>1332</v>
      </c>
      <c r="XW6" s="150" t="s">
        <v>1333</v>
      </c>
      <c r="XX6" s="150" t="s">
        <v>1334</v>
      </c>
      <c r="XY6" s="150" t="s">
        <v>1335</v>
      </c>
      <c r="XZ6" s="150" t="s">
        <v>1336</v>
      </c>
      <c r="YA6" s="150" t="s">
        <v>1337</v>
      </c>
      <c r="YB6" s="150" t="s">
        <v>1338</v>
      </c>
      <c r="YC6" s="150" t="s">
        <v>1339</v>
      </c>
      <c r="YD6" s="150" t="s">
        <v>1340</v>
      </c>
      <c r="YE6" s="150" t="s">
        <v>1341</v>
      </c>
      <c r="YF6" s="150" t="s">
        <v>1342</v>
      </c>
      <c r="YG6" s="150" t="s">
        <v>1343</v>
      </c>
      <c r="YH6" s="150" t="s">
        <v>1344</v>
      </c>
      <c r="YI6" s="150" t="s">
        <v>1345</v>
      </c>
      <c r="YJ6" s="150" t="s">
        <v>1346</v>
      </c>
      <c r="YK6" s="150" t="s">
        <v>1347</v>
      </c>
      <c r="YL6" s="150" t="s">
        <v>1348</v>
      </c>
      <c r="YM6" s="150" t="s">
        <v>1349</v>
      </c>
      <c r="YN6" s="150" t="s">
        <v>1350</v>
      </c>
      <c r="YO6" s="150" t="s">
        <v>1351</v>
      </c>
      <c r="YP6" s="155" t="s">
        <v>3396</v>
      </c>
      <c r="YQ6" s="150" t="s">
        <v>1352</v>
      </c>
      <c r="YR6" s="150" t="s">
        <v>1353</v>
      </c>
      <c r="YS6" s="150" t="s">
        <v>1354</v>
      </c>
      <c r="YT6" s="150" t="s">
        <v>1355</v>
      </c>
      <c r="YU6" s="150" t="s">
        <v>1356</v>
      </c>
      <c r="YV6" s="150" t="s">
        <v>3397</v>
      </c>
      <c r="YW6" s="150" t="s">
        <v>4235</v>
      </c>
      <c r="YX6" s="150" t="s">
        <v>1357</v>
      </c>
      <c r="YY6" s="150" t="s">
        <v>1358</v>
      </c>
      <c r="YZ6" s="150" t="s">
        <v>1359</v>
      </c>
      <c r="ZA6" s="150" t="s">
        <v>1360</v>
      </c>
      <c r="ZB6" s="150" t="s">
        <v>1361</v>
      </c>
      <c r="ZC6" s="150" t="s">
        <v>1362</v>
      </c>
      <c r="ZD6" s="150" t="s">
        <v>1363</v>
      </c>
      <c r="ZE6" s="150" t="s">
        <v>1364</v>
      </c>
      <c r="ZF6" s="150" t="s">
        <v>1365</v>
      </c>
      <c r="ZG6" s="150" t="s">
        <v>1366</v>
      </c>
      <c r="ZH6" s="150" t="s">
        <v>3398</v>
      </c>
      <c r="ZI6" s="150" t="s">
        <v>1367</v>
      </c>
      <c r="ZJ6" s="150" t="s">
        <v>1368</v>
      </c>
      <c r="ZK6" s="150" t="s">
        <v>1369</v>
      </c>
      <c r="ZL6" s="150" t="s">
        <v>1370</v>
      </c>
      <c r="ZM6" s="150" t="s">
        <v>1371</v>
      </c>
      <c r="ZN6" s="150" t="s">
        <v>1372</v>
      </c>
      <c r="ZO6" s="150" t="s">
        <v>1373</v>
      </c>
      <c r="ZP6" s="150" t="s">
        <v>1374</v>
      </c>
      <c r="ZQ6" s="150" t="s">
        <v>1375</v>
      </c>
      <c r="ZR6" s="150" t="s">
        <v>1376</v>
      </c>
      <c r="ZS6" s="150" t="s">
        <v>1377</v>
      </c>
      <c r="ZT6" s="150" t="s">
        <v>1378</v>
      </c>
      <c r="ZU6" s="150" t="s">
        <v>1379</v>
      </c>
      <c r="ZV6" s="150" t="s">
        <v>1380</v>
      </c>
      <c r="ZW6" s="150" t="s">
        <v>1381</v>
      </c>
      <c r="ZX6" s="150" t="s">
        <v>1382</v>
      </c>
      <c r="ZY6" s="150" t="s">
        <v>1383</v>
      </c>
      <c r="ZZ6" s="150" t="s">
        <v>1384</v>
      </c>
      <c r="AAA6" s="150" t="s">
        <v>2111</v>
      </c>
      <c r="AAB6" s="150" t="s">
        <v>1385</v>
      </c>
      <c r="AAC6" s="150" t="s">
        <v>2112</v>
      </c>
      <c r="AAD6" s="150" t="s">
        <v>1386</v>
      </c>
      <c r="AAE6" s="150" t="s">
        <v>2113</v>
      </c>
      <c r="AAF6" s="150" t="s">
        <v>1387</v>
      </c>
      <c r="AAG6" s="150" t="s">
        <v>2114</v>
      </c>
      <c r="AAH6" s="150" t="s">
        <v>1388</v>
      </c>
      <c r="AAI6" s="150" t="s">
        <v>2115</v>
      </c>
      <c r="AAJ6" s="150" t="s">
        <v>1389</v>
      </c>
      <c r="AAK6" s="150" t="s">
        <v>1390</v>
      </c>
      <c r="AAL6" s="150" t="s">
        <v>1391</v>
      </c>
      <c r="AAM6" s="150" t="s">
        <v>1392</v>
      </c>
      <c r="AAN6" s="150" t="s">
        <v>2116</v>
      </c>
      <c r="AAO6" s="150" t="s">
        <v>1393</v>
      </c>
      <c r="AAP6" s="150" t="s">
        <v>2117</v>
      </c>
      <c r="AAQ6" s="150" t="s">
        <v>1394</v>
      </c>
      <c r="AAR6" s="150" t="s">
        <v>2118</v>
      </c>
      <c r="AAS6" s="150" t="s">
        <v>1395</v>
      </c>
      <c r="AAT6" s="150" t="s">
        <v>4236</v>
      </c>
      <c r="AAU6" s="150" t="s">
        <v>1396</v>
      </c>
      <c r="AAV6" s="150" t="s">
        <v>4237</v>
      </c>
      <c r="AAW6" s="150" t="s">
        <v>2119</v>
      </c>
      <c r="AAX6" s="150" t="s">
        <v>2120</v>
      </c>
      <c r="AAY6" s="150" t="s">
        <v>1397</v>
      </c>
      <c r="AAZ6" s="150" t="s">
        <v>2121</v>
      </c>
      <c r="ABA6" s="150" t="s">
        <v>1398</v>
      </c>
      <c r="ABB6" s="150" t="s">
        <v>2122</v>
      </c>
      <c r="ABC6" s="150" t="s">
        <v>1399</v>
      </c>
      <c r="ABD6" s="150" t="s">
        <v>2123</v>
      </c>
      <c r="ABE6" s="150" t="s">
        <v>1400</v>
      </c>
      <c r="ABF6" s="150" t="s">
        <v>2124</v>
      </c>
      <c r="ABG6" s="150" t="s">
        <v>1401</v>
      </c>
      <c r="ABH6" s="150" t="s">
        <v>1402</v>
      </c>
      <c r="ABI6" s="150" t="s">
        <v>1403</v>
      </c>
      <c r="ABJ6" s="150" t="s">
        <v>1404</v>
      </c>
      <c r="ABK6" s="150" t="s">
        <v>1405</v>
      </c>
      <c r="ABL6" s="150" t="s">
        <v>1406</v>
      </c>
      <c r="ABM6" s="150" t="s">
        <v>2125</v>
      </c>
      <c r="ABN6" s="150" t="s">
        <v>1407</v>
      </c>
      <c r="ABO6" s="150" t="s">
        <v>1408</v>
      </c>
      <c r="ABP6" s="154" t="s">
        <v>4238</v>
      </c>
      <c r="ABQ6" s="150" t="s">
        <v>2126</v>
      </c>
      <c r="ABR6" s="150" t="s">
        <v>1410</v>
      </c>
      <c r="ABS6" s="150" t="s">
        <v>3399</v>
      </c>
      <c r="ABT6" s="150" t="s">
        <v>2127</v>
      </c>
      <c r="ABU6" s="150" t="s">
        <v>3400</v>
      </c>
      <c r="ABV6" s="150" t="s">
        <v>2128</v>
      </c>
      <c r="ABW6" s="150" t="s">
        <v>3401</v>
      </c>
      <c r="ABX6" s="150" t="s">
        <v>2129</v>
      </c>
      <c r="ABY6" s="150" t="s">
        <v>3402</v>
      </c>
      <c r="ABZ6" s="150" t="s">
        <v>2130</v>
      </c>
      <c r="ACA6" s="150" t="s">
        <v>3403</v>
      </c>
      <c r="ACB6" s="150" t="s">
        <v>2131</v>
      </c>
      <c r="ACC6" s="150" t="s">
        <v>3404</v>
      </c>
      <c r="ACD6" s="150" t="s">
        <v>2132</v>
      </c>
      <c r="ACE6" s="150" t="s">
        <v>3405</v>
      </c>
      <c r="ACF6" s="150" t="s">
        <v>2133</v>
      </c>
      <c r="ACG6" s="150" t="s">
        <v>3406</v>
      </c>
      <c r="ACH6" s="150" t="s">
        <v>2134</v>
      </c>
      <c r="ACI6" s="150" t="s">
        <v>3407</v>
      </c>
      <c r="ACJ6" s="150" t="s">
        <v>2135</v>
      </c>
      <c r="ACK6" s="150" t="s">
        <v>3408</v>
      </c>
      <c r="ACL6" s="150" t="s">
        <v>3409</v>
      </c>
      <c r="ACM6" s="150" t="s">
        <v>2136</v>
      </c>
      <c r="ACN6" s="150" t="s">
        <v>3410</v>
      </c>
      <c r="ACO6" s="150" t="s">
        <v>2137</v>
      </c>
      <c r="ACP6" s="150" t="s">
        <v>3411</v>
      </c>
      <c r="ACQ6" s="150" t="s">
        <v>2138</v>
      </c>
      <c r="ACR6" s="150" t="s">
        <v>3412</v>
      </c>
      <c r="ACS6" s="150" t="s">
        <v>2139</v>
      </c>
      <c r="ACT6" s="150" t="s">
        <v>3413</v>
      </c>
      <c r="ACU6" s="150" t="s">
        <v>2140</v>
      </c>
      <c r="ACV6" s="150" t="s">
        <v>3414</v>
      </c>
      <c r="ACW6" s="150" t="s">
        <v>2141</v>
      </c>
      <c r="ACX6" s="150" t="s">
        <v>3415</v>
      </c>
      <c r="ACY6" s="150" t="s">
        <v>2142</v>
      </c>
      <c r="ACZ6" s="150" t="s">
        <v>3416</v>
      </c>
      <c r="ADA6" s="150" t="s">
        <v>2143</v>
      </c>
      <c r="ADB6" s="150" t="s">
        <v>3417</v>
      </c>
      <c r="ADC6" s="150" t="s">
        <v>2144</v>
      </c>
      <c r="ADD6" s="150" t="s">
        <v>3418</v>
      </c>
      <c r="ADE6" s="150" t="s">
        <v>2145</v>
      </c>
      <c r="ADF6" s="150" t="s">
        <v>3419</v>
      </c>
      <c r="ADG6" s="150" t="s">
        <v>2146</v>
      </c>
      <c r="ADH6" s="150" t="s">
        <v>4239</v>
      </c>
      <c r="ADI6" s="150" t="s">
        <v>2147</v>
      </c>
      <c r="ADJ6" s="150" t="s">
        <v>3420</v>
      </c>
      <c r="ADK6" s="150" t="s">
        <v>2148</v>
      </c>
      <c r="ADL6" s="150" t="s">
        <v>3421</v>
      </c>
      <c r="ADM6" s="150" t="s">
        <v>2149</v>
      </c>
      <c r="ADN6" s="150" t="s">
        <v>3422</v>
      </c>
      <c r="ADO6" s="150" t="s">
        <v>2150</v>
      </c>
      <c r="ADP6" s="150" t="s">
        <v>3423</v>
      </c>
      <c r="ADQ6" s="150" t="s">
        <v>2151</v>
      </c>
      <c r="ADR6" s="150" t="s">
        <v>3424</v>
      </c>
      <c r="ADS6" s="150" t="s">
        <v>2152</v>
      </c>
      <c r="ADT6" s="150" t="s">
        <v>3425</v>
      </c>
      <c r="ADU6" s="150" t="s">
        <v>2153</v>
      </c>
      <c r="ADV6" s="150" t="s">
        <v>3426</v>
      </c>
      <c r="ADW6" s="150" t="s">
        <v>2154</v>
      </c>
      <c r="ADX6" s="150" t="s">
        <v>3427</v>
      </c>
      <c r="ADY6" s="150" t="s">
        <v>2155</v>
      </c>
      <c r="ADZ6" s="150" t="s">
        <v>3428</v>
      </c>
      <c r="AEA6" s="150" t="s">
        <v>2156</v>
      </c>
      <c r="AEB6" s="150" t="s">
        <v>3429</v>
      </c>
      <c r="AEC6" s="150" t="s">
        <v>2157</v>
      </c>
      <c r="AED6" s="150" t="s">
        <v>3430</v>
      </c>
      <c r="AEE6" s="150" t="s">
        <v>2158</v>
      </c>
      <c r="AEF6" s="150" t="s">
        <v>3431</v>
      </c>
      <c r="AEG6" s="150" t="s">
        <v>1411</v>
      </c>
      <c r="AEH6" s="150" t="s">
        <v>3432</v>
      </c>
      <c r="AEI6" s="150" t="s">
        <v>1412</v>
      </c>
      <c r="AEJ6" s="150" t="s">
        <v>3433</v>
      </c>
      <c r="AEK6" s="150" t="s">
        <v>1413</v>
      </c>
      <c r="AEL6" s="150" t="s">
        <v>3434</v>
      </c>
      <c r="AEM6" s="150" t="s">
        <v>1414</v>
      </c>
      <c r="AEN6" s="150" t="s">
        <v>1415</v>
      </c>
      <c r="AEO6" s="150" t="s">
        <v>1416</v>
      </c>
      <c r="AEP6" s="150" t="s">
        <v>2159</v>
      </c>
      <c r="AEQ6" s="150" t="s">
        <v>1417</v>
      </c>
      <c r="AER6" s="150" t="s">
        <v>2160</v>
      </c>
      <c r="AES6" s="150" t="s">
        <v>1418</v>
      </c>
      <c r="AET6" s="150" t="s">
        <v>2161</v>
      </c>
      <c r="AEU6" s="150" t="s">
        <v>1419</v>
      </c>
      <c r="AEV6" s="150" t="s">
        <v>2162</v>
      </c>
      <c r="AEW6" s="150" t="s">
        <v>1420</v>
      </c>
      <c r="AEX6" s="150" t="s">
        <v>2163</v>
      </c>
      <c r="AEY6" s="150" t="s">
        <v>1421</v>
      </c>
      <c r="AEZ6" s="150" t="s">
        <v>2164</v>
      </c>
      <c r="AFA6" s="150" t="s">
        <v>1422</v>
      </c>
      <c r="AFB6" s="150" t="s">
        <v>2165</v>
      </c>
      <c r="AFC6" s="150" t="s">
        <v>1423</v>
      </c>
      <c r="AFD6" s="150" t="s">
        <v>1424</v>
      </c>
      <c r="AFE6" s="150" t="s">
        <v>2166</v>
      </c>
      <c r="AFF6" s="150" t="s">
        <v>1425</v>
      </c>
      <c r="AFG6" s="150" t="s">
        <v>2167</v>
      </c>
      <c r="AFH6" s="150" t="s">
        <v>1426</v>
      </c>
      <c r="AFI6" s="150" t="s">
        <v>2168</v>
      </c>
      <c r="AFJ6" s="150" t="s">
        <v>1427</v>
      </c>
      <c r="AFK6" s="150" t="s">
        <v>2169</v>
      </c>
      <c r="AFL6" s="150" t="s">
        <v>1428</v>
      </c>
      <c r="AFM6" s="150" t="s">
        <v>2170</v>
      </c>
      <c r="AFN6" s="150" t="s">
        <v>1429</v>
      </c>
      <c r="AFO6" s="150" t="s">
        <v>2171</v>
      </c>
      <c r="AFP6" s="150" t="s">
        <v>1430</v>
      </c>
      <c r="AFQ6" s="150" t="s">
        <v>1431</v>
      </c>
      <c r="AFR6" s="150" t="s">
        <v>1432</v>
      </c>
      <c r="AFS6" s="150" t="s">
        <v>1433</v>
      </c>
      <c r="AFT6" s="150" t="s">
        <v>1434</v>
      </c>
      <c r="AFU6" s="150" t="s">
        <v>2172</v>
      </c>
      <c r="AFV6" s="150" t="s">
        <v>2173</v>
      </c>
      <c r="AFW6" s="150" t="s">
        <v>1435</v>
      </c>
      <c r="AFX6" s="150" t="s">
        <v>2174</v>
      </c>
      <c r="AFY6" s="150" t="s">
        <v>1436</v>
      </c>
      <c r="AFZ6" s="150" t="s">
        <v>2175</v>
      </c>
      <c r="AGA6" s="150" t="s">
        <v>1437</v>
      </c>
      <c r="AGB6" s="150" t="s">
        <v>2176</v>
      </c>
      <c r="AGC6" s="150" t="s">
        <v>1438</v>
      </c>
      <c r="AGD6" s="150" t="s">
        <v>1439</v>
      </c>
      <c r="AGE6" s="150" t="s">
        <v>1440</v>
      </c>
      <c r="AGF6" s="150" t="s">
        <v>2177</v>
      </c>
      <c r="AGG6" s="150" t="s">
        <v>1441</v>
      </c>
      <c r="AGH6" s="150" t="s">
        <v>1442</v>
      </c>
      <c r="AGI6" s="150" t="s">
        <v>1443</v>
      </c>
      <c r="AGJ6" s="150" t="s">
        <v>3435</v>
      </c>
      <c r="AGK6" s="150" t="s">
        <v>3436</v>
      </c>
      <c r="AGL6" s="150" t="s">
        <v>3437</v>
      </c>
      <c r="AGM6" s="150" t="s">
        <v>2178</v>
      </c>
      <c r="AGN6" s="150" t="s">
        <v>1444</v>
      </c>
      <c r="AGO6" s="150" t="s">
        <v>1445</v>
      </c>
      <c r="AGP6" s="150" t="s">
        <v>2179</v>
      </c>
      <c r="AGQ6" s="150" t="s">
        <v>1446</v>
      </c>
      <c r="AGR6" s="150" t="s">
        <v>2180</v>
      </c>
      <c r="AGS6" s="150" t="s">
        <v>1447</v>
      </c>
      <c r="AGT6" s="150" t="s">
        <v>2181</v>
      </c>
      <c r="AGU6" s="150" t="s">
        <v>1448</v>
      </c>
      <c r="AGV6" s="150" t="s">
        <v>2182</v>
      </c>
      <c r="AGW6" s="150" t="s">
        <v>1449</v>
      </c>
      <c r="AGX6" s="150" t="s">
        <v>2183</v>
      </c>
      <c r="AGY6" s="150" t="s">
        <v>1450</v>
      </c>
      <c r="AGZ6" s="150" t="s">
        <v>1451</v>
      </c>
      <c r="AHA6" s="150" t="s">
        <v>1452</v>
      </c>
      <c r="AHB6" s="150" t="s">
        <v>1453</v>
      </c>
      <c r="AHC6" s="150" t="s">
        <v>1454</v>
      </c>
      <c r="AHD6" s="150" t="s">
        <v>1455</v>
      </c>
      <c r="AHE6" s="150" t="s">
        <v>1456</v>
      </c>
      <c r="AHF6" s="150" t="s">
        <v>2184</v>
      </c>
      <c r="AHG6" s="150" t="s">
        <v>1457</v>
      </c>
      <c r="AHH6" s="150" t="s">
        <v>2185</v>
      </c>
      <c r="AHI6" s="150" t="s">
        <v>1458</v>
      </c>
      <c r="AHJ6" s="150" t="s">
        <v>2186</v>
      </c>
      <c r="AHK6" s="150" t="s">
        <v>1459</v>
      </c>
      <c r="AHL6" s="150" t="s">
        <v>1460</v>
      </c>
      <c r="AHM6" s="150" t="s">
        <v>1461</v>
      </c>
      <c r="AHN6" s="150" t="s">
        <v>1462</v>
      </c>
      <c r="AHO6" s="150" t="s">
        <v>1463</v>
      </c>
      <c r="AHP6" s="150" t="s">
        <v>1464</v>
      </c>
      <c r="AHQ6" s="150" t="s">
        <v>1465</v>
      </c>
      <c r="AHR6" s="150" t="s">
        <v>2187</v>
      </c>
      <c r="AHS6" s="150" t="s">
        <v>1466</v>
      </c>
      <c r="AHT6" s="150" t="s">
        <v>1467</v>
      </c>
      <c r="AHU6" s="150" t="s">
        <v>2188</v>
      </c>
      <c r="AHV6" s="150" t="s">
        <v>2189</v>
      </c>
      <c r="AHW6" s="150" t="s">
        <v>1468</v>
      </c>
      <c r="AHX6" s="150" t="s">
        <v>2190</v>
      </c>
      <c r="AHY6" s="150" t="s">
        <v>1469</v>
      </c>
      <c r="AHZ6" s="150" t="s">
        <v>2191</v>
      </c>
      <c r="AIA6" s="150" t="s">
        <v>1470</v>
      </c>
      <c r="AIB6" s="150" t="s">
        <v>2192</v>
      </c>
      <c r="AIC6" s="150" t="s">
        <v>1471</v>
      </c>
      <c r="AID6" s="150" t="s">
        <v>2193</v>
      </c>
      <c r="AIE6" s="150" t="s">
        <v>1472</v>
      </c>
      <c r="AIF6" s="150" t="s">
        <v>2194</v>
      </c>
      <c r="AIG6" s="150" t="s">
        <v>1473</v>
      </c>
      <c r="AIH6" s="150" t="s">
        <v>2195</v>
      </c>
      <c r="AII6" s="150" t="s">
        <v>1474</v>
      </c>
      <c r="AIJ6" s="150" t="s">
        <v>2196</v>
      </c>
      <c r="AIK6" s="150" t="s">
        <v>1475</v>
      </c>
      <c r="AIL6" s="150" t="s">
        <v>2197</v>
      </c>
      <c r="AIM6" s="150" t="s">
        <v>1476</v>
      </c>
      <c r="AIN6" s="150" t="s">
        <v>2198</v>
      </c>
      <c r="AIO6" s="150" t="s">
        <v>1477</v>
      </c>
      <c r="AIP6" s="150" t="s">
        <v>2199</v>
      </c>
      <c r="AIQ6" s="150" t="s">
        <v>1478</v>
      </c>
      <c r="AIR6" s="150" t="s">
        <v>2200</v>
      </c>
      <c r="AIS6" s="150" t="s">
        <v>1479</v>
      </c>
      <c r="AIT6" s="150" t="s">
        <v>2201</v>
      </c>
      <c r="AIU6" s="150" t="s">
        <v>1480</v>
      </c>
      <c r="AIV6" s="150" t="s">
        <v>1481</v>
      </c>
      <c r="AIW6" s="150" t="s">
        <v>1482</v>
      </c>
      <c r="AIX6" s="150" t="s">
        <v>1483</v>
      </c>
      <c r="AIY6" s="150" t="s">
        <v>2202</v>
      </c>
      <c r="AIZ6" s="150" t="s">
        <v>1484</v>
      </c>
      <c r="AJA6" s="150" t="s">
        <v>1485</v>
      </c>
      <c r="AJB6" s="150" t="s">
        <v>1486</v>
      </c>
      <c r="AJC6" s="150" t="s">
        <v>2203</v>
      </c>
      <c r="AJD6" s="150" t="s">
        <v>1487</v>
      </c>
      <c r="AJE6" s="150" t="s">
        <v>1488</v>
      </c>
      <c r="AJF6" s="150" t="s">
        <v>1489</v>
      </c>
      <c r="AJG6" s="150" t="s">
        <v>1490</v>
      </c>
      <c r="AJH6" s="150" t="s">
        <v>1491</v>
      </c>
      <c r="AJI6" s="150" t="s">
        <v>1492</v>
      </c>
      <c r="AJJ6" s="150" t="s">
        <v>1493</v>
      </c>
      <c r="AJK6" s="150" t="s">
        <v>1494</v>
      </c>
      <c r="AJL6" s="150" t="s">
        <v>1495</v>
      </c>
      <c r="AJM6" s="150" t="s">
        <v>2204</v>
      </c>
      <c r="AJN6" s="150" t="s">
        <v>1496</v>
      </c>
      <c r="AJO6" s="150" t="s">
        <v>2205</v>
      </c>
      <c r="AJP6" s="150" t="s">
        <v>1497</v>
      </c>
      <c r="AJQ6" s="155" t="s">
        <v>1498</v>
      </c>
      <c r="AJR6" s="155" t="s">
        <v>4240</v>
      </c>
      <c r="AJS6" s="150" t="s">
        <v>2206</v>
      </c>
      <c r="AJT6" s="150" t="s">
        <v>1500</v>
      </c>
      <c r="AJU6" s="150" t="s">
        <v>1501</v>
      </c>
      <c r="AJV6" s="150" t="s">
        <v>2207</v>
      </c>
      <c r="AJW6" s="150" t="s">
        <v>1502</v>
      </c>
      <c r="AJX6" s="155" t="s">
        <v>1503</v>
      </c>
      <c r="AJY6" s="150" t="s">
        <v>2208</v>
      </c>
      <c r="AJZ6" s="150" t="s">
        <v>1504</v>
      </c>
      <c r="AKA6" s="150" t="s">
        <v>1505</v>
      </c>
      <c r="AKB6" s="150" t="s">
        <v>1506</v>
      </c>
      <c r="AKC6" s="150" t="s">
        <v>1507</v>
      </c>
      <c r="AKD6" s="150" t="s">
        <v>1508</v>
      </c>
      <c r="AKE6" s="150" t="s">
        <v>4241</v>
      </c>
      <c r="AKF6" s="150" t="s">
        <v>1509</v>
      </c>
      <c r="AKG6" s="150" t="s">
        <v>1510</v>
      </c>
      <c r="AKH6" s="150" t="s">
        <v>1511</v>
      </c>
      <c r="AKI6" s="150" t="s">
        <v>1512</v>
      </c>
      <c r="AKJ6" s="150" t="s">
        <v>1513</v>
      </c>
      <c r="AKK6" s="150" t="s">
        <v>1514</v>
      </c>
      <c r="AKL6" s="153" t="s">
        <v>1515</v>
      </c>
      <c r="AKM6" s="150" t="s">
        <v>1516</v>
      </c>
      <c r="AKN6" s="150" t="s">
        <v>3438</v>
      </c>
      <c r="AKO6" s="150" t="s">
        <v>1517</v>
      </c>
      <c r="AKP6" s="150" t="s">
        <v>1518</v>
      </c>
      <c r="AKQ6" s="150" t="s">
        <v>1519</v>
      </c>
      <c r="AKR6" s="150" t="s">
        <v>1520</v>
      </c>
      <c r="AKS6" s="150" t="s">
        <v>1521</v>
      </c>
      <c r="AKT6" s="150" t="s">
        <v>1522</v>
      </c>
      <c r="AKU6" s="150" t="s">
        <v>1523</v>
      </c>
      <c r="AKV6" s="150" t="s">
        <v>1524</v>
      </c>
      <c r="AKW6" s="150" t="s">
        <v>1525</v>
      </c>
      <c r="AKX6" s="150" t="s">
        <v>1526</v>
      </c>
      <c r="AKY6" s="150" t="s">
        <v>1527</v>
      </c>
      <c r="AKZ6" s="150" t="s">
        <v>1528</v>
      </c>
      <c r="ALA6" s="150" t="s">
        <v>1529</v>
      </c>
      <c r="ALB6" s="150" t="s">
        <v>1530</v>
      </c>
      <c r="ALC6" s="150" t="s">
        <v>1531</v>
      </c>
      <c r="ALD6" s="150" t="s">
        <v>1532</v>
      </c>
      <c r="ALE6" s="150" t="s">
        <v>1533</v>
      </c>
      <c r="ALF6" s="150" t="s">
        <v>1534</v>
      </c>
      <c r="ALG6" s="150" t="s">
        <v>1535</v>
      </c>
      <c r="ALH6" s="150" t="s">
        <v>1536</v>
      </c>
      <c r="ALI6" s="150" t="s">
        <v>1537</v>
      </c>
      <c r="ALJ6" s="150" t="s">
        <v>1538</v>
      </c>
      <c r="ALK6" s="150" t="s">
        <v>1539</v>
      </c>
      <c r="ALL6" s="150" t="s">
        <v>1540</v>
      </c>
      <c r="ALM6" s="150" t="s">
        <v>1541</v>
      </c>
      <c r="ALN6" s="150" t="s">
        <v>1542</v>
      </c>
      <c r="ALO6" s="150" t="s">
        <v>1543</v>
      </c>
      <c r="ALP6" s="150" t="s">
        <v>1544</v>
      </c>
      <c r="ALQ6" s="150" t="s">
        <v>1545</v>
      </c>
      <c r="ALR6" s="150" t="s">
        <v>1546</v>
      </c>
      <c r="ALS6" s="150" t="s">
        <v>1547</v>
      </c>
      <c r="ALT6" s="151" t="s">
        <v>4242</v>
      </c>
      <c r="ALU6" s="151" t="s">
        <v>3608</v>
      </c>
      <c r="ALV6" s="151" t="s">
        <v>3609</v>
      </c>
      <c r="ALW6" s="157" t="s">
        <v>3610</v>
      </c>
      <c r="ALX6" s="151" t="s">
        <v>3611</v>
      </c>
      <c r="ALY6" s="151" t="s">
        <v>3612</v>
      </c>
      <c r="ALZ6" s="151" t="s">
        <v>4243</v>
      </c>
      <c r="AMA6" s="151" t="s">
        <v>3613</v>
      </c>
      <c r="AMB6" s="151" t="s">
        <v>4244</v>
      </c>
      <c r="AMC6" s="151" t="s">
        <v>3614</v>
      </c>
      <c r="AMD6" s="151" t="s">
        <v>4245</v>
      </c>
      <c r="AME6" s="151" t="s">
        <v>3615</v>
      </c>
      <c r="AMF6" s="151" t="s">
        <v>4246</v>
      </c>
      <c r="AMG6" s="151" t="s">
        <v>4247</v>
      </c>
      <c r="AMH6" s="151" t="s">
        <v>4248</v>
      </c>
      <c r="AMI6" s="151" t="s">
        <v>3616</v>
      </c>
      <c r="AMJ6" s="151" t="s">
        <v>4249</v>
      </c>
      <c r="AMK6" s="151" t="s">
        <v>4250</v>
      </c>
      <c r="AML6" s="151" t="s">
        <v>4251</v>
      </c>
      <c r="AMM6" s="151" t="s">
        <v>4252</v>
      </c>
      <c r="AMN6" s="151" t="s">
        <v>4253</v>
      </c>
      <c r="AMO6" s="151" t="s">
        <v>4254</v>
      </c>
      <c r="AMP6" s="151" t="s">
        <v>4255</v>
      </c>
      <c r="AMQ6" s="151" t="s">
        <v>3617</v>
      </c>
      <c r="AMR6" s="151" t="s">
        <v>4256</v>
      </c>
      <c r="AMS6" s="151" t="s">
        <v>4257</v>
      </c>
      <c r="AMT6" s="151" t="s">
        <v>4258</v>
      </c>
      <c r="AMU6" s="151" t="s">
        <v>3618</v>
      </c>
      <c r="AMV6" s="151" t="s">
        <v>4259</v>
      </c>
      <c r="AMW6" s="151" t="s">
        <v>3619</v>
      </c>
      <c r="AMX6" s="151" t="s">
        <v>4260</v>
      </c>
      <c r="AMY6" s="151" t="s">
        <v>4261</v>
      </c>
      <c r="AMZ6" s="151" t="s">
        <v>4262</v>
      </c>
      <c r="ANA6" s="151" t="s">
        <v>4263</v>
      </c>
      <c r="ANB6" s="151" t="s">
        <v>4264</v>
      </c>
      <c r="ANC6" s="151" t="s">
        <v>4265</v>
      </c>
      <c r="AND6" s="151" t="s">
        <v>4266</v>
      </c>
      <c r="ANE6" s="151" t="s">
        <v>4267</v>
      </c>
      <c r="ANF6" s="151" t="s">
        <v>4266</v>
      </c>
      <c r="ANG6" s="151" t="s">
        <v>4267</v>
      </c>
      <c r="ANH6" s="151" t="s">
        <v>4268</v>
      </c>
      <c r="ANI6" s="151" t="s">
        <v>4269</v>
      </c>
      <c r="ANJ6" s="151" t="s">
        <v>4270</v>
      </c>
      <c r="ANK6" s="151" t="s">
        <v>4271</v>
      </c>
      <c r="ANL6" s="151" t="s">
        <v>4272</v>
      </c>
      <c r="ANM6" s="151" t="s">
        <v>4273</v>
      </c>
      <c r="ANN6" s="151" t="s">
        <v>3620</v>
      </c>
      <c r="ANO6" s="151" t="s">
        <v>4274</v>
      </c>
      <c r="ANP6" s="151" t="s">
        <v>4275</v>
      </c>
      <c r="ANQ6" s="151" t="s">
        <v>4276</v>
      </c>
      <c r="ANR6" s="151" t="s">
        <v>4277</v>
      </c>
      <c r="ANS6" s="151" t="s">
        <v>4278</v>
      </c>
      <c r="ANT6" s="151" t="s">
        <v>4279</v>
      </c>
      <c r="ANU6" s="151" t="s">
        <v>4280</v>
      </c>
      <c r="ANV6" s="151" t="s">
        <v>4281</v>
      </c>
      <c r="ANW6" s="151" t="s">
        <v>4282</v>
      </c>
      <c r="ANX6" s="151" t="s">
        <v>4283</v>
      </c>
      <c r="ANY6" s="151" t="s">
        <v>3621</v>
      </c>
      <c r="ANZ6" s="151" t="s">
        <v>4284</v>
      </c>
      <c r="AOA6" s="151" t="s">
        <v>4285</v>
      </c>
      <c r="AOB6" s="151" t="s">
        <v>4286</v>
      </c>
      <c r="AOC6" s="151" t="s">
        <v>4287</v>
      </c>
      <c r="AOD6" s="151" t="s">
        <v>4288</v>
      </c>
      <c r="AOE6" s="151" t="s">
        <v>4289</v>
      </c>
      <c r="AOF6" s="151" t="s">
        <v>4290</v>
      </c>
      <c r="AOG6" s="151" t="s">
        <v>4291</v>
      </c>
      <c r="AOH6" s="151" t="s">
        <v>4292</v>
      </c>
      <c r="AOI6" s="151" t="s">
        <v>4293</v>
      </c>
      <c r="AOJ6" s="151" t="s">
        <v>4294</v>
      </c>
      <c r="AOK6" s="151" t="s">
        <v>4295</v>
      </c>
      <c r="AOL6" s="151" t="s">
        <v>4296</v>
      </c>
      <c r="AOM6" s="151" t="s">
        <v>4297</v>
      </c>
      <c r="AON6" s="151" t="s">
        <v>4298</v>
      </c>
      <c r="AOO6" s="151" t="s">
        <v>4299</v>
      </c>
      <c r="AOP6" s="151" t="s">
        <v>4300</v>
      </c>
      <c r="AOQ6" s="151" t="s">
        <v>4301</v>
      </c>
      <c r="AOR6" s="151" t="s">
        <v>4302</v>
      </c>
      <c r="AOS6" s="151" t="s">
        <v>4303</v>
      </c>
      <c r="AOT6" s="151" t="s">
        <v>4304</v>
      </c>
      <c r="AOU6" s="151" t="s">
        <v>4305</v>
      </c>
      <c r="AOV6" s="151" t="s">
        <v>4306</v>
      </c>
      <c r="AOW6" s="151" t="s">
        <v>4307</v>
      </c>
      <c r="AOX6" s="151" t="s">
        <v>4308</v>
      </c>
      <c r="AOY6" s="151" t="s">
        <v>4309</v>
      </c>
      <c r="AOZ6" s="151" t="s">
        <v>4310</v>
      </c>
      <c r="APA6" s="151" t="s">
        <v>4311</v>
      </c>
      <c r="APB6" s="151" t="s">
        <v>4312</v>
      </c>
      <c r="APC6" s="151" t="s">
        <v>4313</v>
      </c>
      <c r="APD6" s="151" t="s">
        <v>4314</v>
      </c>
      <c r="APE6" s="151" t="s">
        <v>4315</v>
      </c>
      <c r="APF6" s="151" t="s">
        <v>4316</v>
      </c>
      <c r="APG6" s="151" t="s">
        <v>4317</v>
      </c>
      <c r="APH6" s="151" t="s">
        <v>4318</v>
      </c>
      <c r="API6" s="151" t="s">
        <v>3622</v>
      </c>
      <c r="APJ6" s="151" t="s">
        <v>4319</v>
      </c>
      <c r="APK6" s="151" t="s">
        <v>4320</v>
      </c>
      <c r="APL6" s="151" t="s">
        <v>4321</v>
      </c>
      <c r="APM6" s="151" t="s">
        <v>4322</v>
      </c>
      <c r="APN6" s="151" t="s">
        <v>4323</v>
      </c>
      <c r="APO6" s="151" t="s">
        <v>4324</v>
      </c>
      <c r="APP6" s="151" t="s">
        <v>4325</v>
      </c>
      <c r="APQ6" s="151" t="s">
        <v>4326</v>
      </c>
      <c r="APR6" s="151" t="s">
        <v>4327</v>
      </c>
      <c r="APS6" s="151" t="s">
        <v>4328</v>
      </c>
      <c r="APT6" s="151" t="s">
        <v>4329</v>
      </c>
      <c r="APU6" s="151" t="s">
        <v>4330</v>
      </c>
      <c r="APV6" s="151" t="s">
        <v>4331</v>
      </c>
      <c r="APW6" s="151" t="s">
        <v>4332</v>
      </c>
      <c r="APX6" s="151" t="s">
        <v>4333</v>
      </c>
      <c r="APY6" s="151" t="s">
        <v>4334</v>
      </c>
      <c r="APZ6" s="151" t="s">
        <v>4335</v>
      </c>
      <c r="AQA6" s="151" t="s">
        <v>4336</v>
      </c>
      <c r="AQB6" s="151" t="s">
        <v>4337</v>
      </c>
      <c r="AQC6" s="151" t="s">
        <v>4338</v>
      </c>
      <c r="AQD6" s="151" t="s">
        <v>4339</v>
      </c>
      <c r="AQE6" s="151" t="s">
        <v>4340</v>
      </c>
      <c r="AQF6" s="151" t="s">
        <v>4341</v>
      </c>
      <c r="AQG6" s="151" t="s">
        <v>4342</v>
      </c>
      <c r="AQH6" s="151" t="s">
        <v>4343</v>
      </c>
      <c r="AQI6" s="151" t="s">
        <v>3623</v>
      </c>
      <c r="AQJ6" s="151" t="s">
        <v>4344</v>
      </c>
      <c r="AQK6" s="151" t="s">
        <v>4345</v>
      </c>
      <c r="AQL6" s="151" t="s">
        <v>4346</v>
      </c>
      <c r="AQM6" s="151" t="s">
        <v>4347</v>
      </c>
      <c r="AQN6" s="151" t="s">
        <v>4348</v>
      </c>
      <c r="AQO6" s="151" t="s">
        <v>4349</v>
      </c>
      <c r="AQP6" s="151" t="s">
        <v>4350</v>
      </c>
      <c r="AQQ6" s="151" t="s">
        <v>4351</v>
      </c>
      <c r="AQR6" s="151" t="s">
        <v>4352</v>
      </c>
      <c r="AQS6" s="151" t="s">
        <v>4353</v>
      </c>
      <c r="AQT6" s="151" t="s">
        <v>4354</v>
      </c>
      <c r="AQU6" s="151" t="s">
        <v>4355</v>
      </c>
      <c r="AQV6" s="151" t="s">
        <v>4356</v>
      </c>
      <c r="AQW6" s="151" t="s">
        <v>4357</v>
      </c>
      <c r="AQX6" s="151" t="s">
        <v>4358</v>
      </c>
      <c r="AQY6" s="151" t="s">
        <v>4359</v>
      </c>
      <c r="AQZ6" s="151" t="s">
        <v>4360</v>
      </c>
      <c r="ARA6" s="151" t="s">
        <v>4361</v>
      </c>
      <c r="ARB6" s="151" t="s">
        <v>4362</v>
      </c>
      <c r="ARC6" s="151" t="s">
        <v>4363</v>
      </c>
      <c r="ARD6" s="151" t="s">
        <v>4364</v>
      </c>
      <c r="ARE6" s="151" t="s">
        <v>4365</v>
      </c>
      <c r="ARF6" s="151" t="s">
        <v>4366</v>
      </c>
      <c r="ARG6" s="151" t="s">
        <v>4367</v>
      </c>
      <c r="ARH6" s="151" t="s">
        <v>4368</v>
      </c>
      <c r="ARI6" s="151" t="s">
        <v>4369</v>
      </c>
      <c r="ARJ6" s="151" t="s">
        <v>4370</v>
      </c>
      <c r="ARK6" s="151" t="s">
        <v>4371</v>
      </c>
      <c r="ARL6" s="151" t="s">
        <v>4372</v>
      </c>
      <c r="ARM6" s="151" t="s">
        <v>4373</v>
      </c>
      <c r="ARN6" s="151" t="s">
        <v>4374</v>
      </c>
      <c r="ARO6" s="151" t="s">
        <v>4375</v>
      </c>
      <c r="ARP6" s="151" t="s">
        <v>4376</v>
      </c>
      <c r="ARQ6" s="151" t="s">
        <v>4377</v>
      </c>
      <c r="ARR6" s="151" t="s">
        <v>4378</v>
      </c>
      <c r="ARS6" s="151" t="s">
        <v>4379</v>
      </c>
      <c r="ART6" s="151" t="s">
        <v>4380</v>
      </c>
      <c r="ARU6" s="151" t="s">
        <v>4381</v>
      </c>
      <c r="ARV6" s="151" t="s">
        <v>4382</v>
      </c>
      <c r="ARW6" s="151" t="s">
        <v>4383</v>
      </c>
      <c r="ARX6" s="151" t="s">
        <v>4384</v>
      </c>
      <c r="ARY6" s="151" t="s">
        <v>4385</v>
      </c>
      <c r="ARZ6" s="151" t="s">
        <v>4386</v>
      </c>
      <c r="ASA6" s="151" t="s">
        <v>4387</v>
      </c>
      <c r="ASB6" s="151" t="s">
        <v>4388</v>
      </c>
      <c r="ASC6" s="151" t="s">
        <v>4389</v>
      </c>
      <c r="ASD6" s="151" t="s">
        <v>4390</v>
      </c>
      <c r="ASE6" s="151" t="s">
        <v>4391</v>
      </c>
      <c r="ASF6" s="151" t="s">
        <v>4392</v>
      </c>
      <c r="ASG6" s="151" t="s">
        <v>4393</v>
      </c>
      <c r="ASH6" s="151" t="s">
        <v>4394</v>
      </c>
      <c r="ASI6" s="151" t="s">
        <v>4395</v>
      </c>
      <c r="ASJ6" s="151" t="s">
        <v>4396</v>
      </c>
      <c r="ASK6" s="151" t="s">
        <v>4397</v>
      </c>
      <c r="ASL6" s="151" t="s">
        <v>4398</v>
      </c>
      <c r="ASM6" s="154" t="s">
        <v>4399</v>
      </c>
      <c r="ASN6" s="154" t="s">
        <v>4400</v>
      </c>
      <c r="ASO6" s="154" t="s">
        <v>4401</v>
      </c>
      <c r="ASP6" s="154" t="s">
        <v>4402</v>
      </c>
      <c r="ASQ6" s="154" t="s">
        <v>4403</v>
      </c>
      <c r="ASR6" s="154" t="s">
        <v>4404</v>
      </c>
      <c r="ASS6" s="154" t="s">
        <v>4405</v>
      </c>
      <c r="AST6" s="154" t="s">
        <v>4406</v>
      </c>
      <c r="ASU6" s="154" t="s">
        <v>4407</v>
      </c>
      <c r="ASV6" s="154" t="s">
        <v>4408</v>
      </c>
      <c r="ASW6" s="154" t="s">
        <v>4409</v>
      </c>
      <c r="ASX6" s="154" t="s">
        <v>4410</v>
      </c>
      <c r="ASY6" s="154" t="s">
        <v>4411</v>
      </c>
      <c r="ASZ6" s="154" t="s">
        <v>4412</v>
      </c>
      <c r="ATA6" s="154" t="s">
        <v>4413</v>
      </c>
      <c r="ATB6" s="154" t="s">
        <v>4414</v>
      </c>
      <c r="ATC6" s="154" t="s">
        <v>4415</v>
      </c>
      <c r="ATD6" s="154" t="s">
        <v>4416</v>
      </c>
      <c r="ATE6" s="154" t="s">
        <v>4417</v>
      </c>
      <c r="ATF6" s="154" t="s">
        <v>4418</v>
      </c>
      <c r="ATG6" s="172" t="s">
        <v>4232</v>
      </c>
      <c r="ATH6" s="153" t="s">
        <v>1409</v>
      </c>
      <c r="ATI6" s="153" t="s">
        <v>1505</v>
      </c>
      <c r="ATJ6" s="153" t="s">
        <v>1508</v>
      </c>
      <c r="ATK6" s="153" t="s">
        <v>1507</v>
      </c>
      <c r="ATL6" s="153" t="s">
        <v>1506</v>
      </c>
      <c r="ATM6" s="158" t="s">
        <v>1503</v>
      </c>
      <c r="ATN6" s="153" t="s">
        <v>1502</v>
      </c>
      <c r="ATO6" s="158" t="s">
        <v>1499</v>
      </c>
      <c r="ATP6" s="153" t="s">
        <v>4232</v>
      </c>
      <c r="ATQ6" s="29"/>
      <c r="ATR6" s="148"/>
    </row>
    <row r="7" spans="1:1367" ht="13.5" customHeight="1"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159"/>
      <c r="KI7" s="159"/>
      <c r="KJ7" s="159"/>
      <c r="KK7" s="159"/>
      <c r="KL7" s="159"/>
      <c r="KM7" s="159"/>
      <c r="KN7" s="159"/>
      <c r="KO7" s="159"/>
      <c r="KP7" s="159"/>
      <c r="KQ7" s="159"/>
      <c r="KR7" s="159"/>
      <c r="KS7" s="159"/>
      <c r="KT7" s="159"/>
      <c r="KU7" s="159"/>
      <c r="KV7" s="159"/>
      <c r="KW7" s="159"/>
      <c r="KX7" s="159"/>
      <c r="KY7" s="159"/>
      <c r="KZ7" s="159"/>
      <c r="LA7" s="159"/>
      <c r="LB7" s="159"/>
      <c r="LC7" s="159"/>
      <c r="LD7" s="159"/>
      <c r="LE7" s="159"/>
      <c r="LF7" s="159"/>
      <c r="LG7" s="159"/>
      <c r="LH7" s="159"/>
      <c r="LI7" s="159"/>
      <c r="LJ7" s="159"/>
      <c r="LK7" s="159"/>
      <c r="LL7" s="159"/>
      <c r="LM7" s="159"/>
      <c r="LN7" s="159"/>
      <c r="LO7" s="159"/>
      <c r="LP7" s="159"/>
      <c r="LQ7" s="159"/>
      <c r="LR7" s="159"/>
      <c r="LS7" s="159"/>
      <c r="LT7" s="159"/>
      <c r="LU7" s="159"/>
      <c r="LV7" s="159"/>
      <c r="LW7" s="159"/>
      <c r="LX7" s="159"/>
      <c r="LY7" s="159"/>
      <c r="LZ7" s="159"/>
      <c r="MA7" s="159"/>
      <c r="MB7" s="159"/>
      <c r="MC7" s="159"/>
      <c r="MD7" s="159"/>
      <c r="ME7" s="159"/>
      <c r="MF7" s="159"/>
      <c r="MG7" s="159"/>
      <c r="MH7" s="159"/>
      <c r="MI7" s="159"/>
      <c r="MJ7" s="159"/>
      <c r="MK7" s="159"/>
      <c r="ML7" s="159"/>
      <c r="MM7" s="159"/>
      <c r="MN7" s="159"/>
      <c r="MO7" s="159"/>
      <c r="MP7" s="159"/>
      <c r="MQ7" s="159"/>
      <c r="MR7" s="159"/>
      <c r="MS7" s="159"/>
      <c r="MT7" s="159"/>
      <c r="MU7" s="159"/>
      <c r="MV7" s="159"/>
      <c r="MW7" s="159"/>
      <c r="MX7" s="159"/>
      <c r="MY7" s="159"/>
      <c r="MZ7" s="159"/>
      <c r="NA7" s="159"/>
      <c r="NB7" s="159"/>
      <c r="NC7" s="159"/>
      <c r="ND7" s="159"/>
      <c r="NE7" s="159"/>
      <c r="NF7" s="159"/>
      <c r="NG7" s="159"/>
      <c r="NH7" s="159"/>
      <c r="NI7" s="159"/>
      <c r="NJ7" s="159"/>
      <c r="NK7" s="159"/>
      <c r="NL7" s="159"/>
      <c r="NM7" s="159"/>
      <c r="NN7" s="159"/>
      <c r="NO7" s="159"/>
      <c r="NP7" s="159"/>
      <c r="NQ7" s="159"/>
      <c r="NR7" s="159"/>
      <c r="NS7" s="159"/>
      <c r="NT7" s="159"/>
      <c r="NU7" s="159"/>
      <c r="NV7" s="159"/>
      <c r="NW7" s="159"/>
      <c r="NX7" s="159"/>
      <c r="NY7" s="159"/>
      <c r="NZ7" s="159"/>
      <c r="OA7" s="159"/>
      <c r="OB7" s="159"/>
      <c r="OC7" s="159"/>
      <c r="OD7" s="159"/>
      <c r="OE7" s="159"/>
      <c r="OF7" s="159"/>
      <c r="OG7" s="159"/>
      <c r="OH7" s="159"/>
      <c r="OI7" s="159"/>
      <c r="OJ7" s="159"/>
      <c r="OK7" s="159"/>
      <c r="OL7" s="159"/>
      <c r="OM7" s="159"/>
      <c r="ON7" s="159"/>
      <c r="OO7" s="159"/>
      <c r="OP7" s="159"/>
      <c r="OQ7" s="159"/>
      <c r="OR7" s="159"/>
      <c r="OS7" s="159"/>
      <c r="OT7" s="159"/>
      <c r="OU7" s="159"/>
      <c r="OV7" s="159"/>
      <c r="OW7" s="159"/>
      <c r="OX7" s="159"/>
      <c r="OY7" s="159"/>
      <c r="OZ7" s="159"/>
      <c r="PA7" s="159"/>
      <c r="PB7" s="159"/>
      <c r="PC7" s="159"/>
      <c r="PD7" s="159"/>
      <c r="PE7" s="159"/>
      <c r="PF7" s="159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59"/>
      <c r="QR7" s="159"/>
      <c r="QS7" s="159"/>
      <c r="QT7" s="159"/>
      <c r="QU7" s="159"/>
      <c r="QV7" s="159"/>
      <c r="QW7" s="159"/>
      <c r="QX7" s="159"/>
      <c r="QY7" s="159"/>
      <c r="QZ7" s="159"/>
      <c r="RA7" s="159"/>
      <c r="RB7" s="159"/>
      <c r="RC7" s="159"/>
      <c r="RD7" s="159"/>
      <c r="RE7" s="159"/>
      <c r="RF7" s="159"/>
      <c r="RG7" s="159"/>
      <c r="RH7" s="159"/>
      <c r="RI7" s="159"/>
      <c r="RJ7" s="159"/>
      <c r="RK7" s="159"/>
      <c r="RL7" s="159"/>
      <c r="RM7" s="159"/>
      <c r="RN7" s="159"/>
      <c r="RO7" s="159"/>
      <c r="RP7" s="159"/>
      <c r="RQ7" s="159"/>
      <c r="RR7" s="159"/>
      <c r="RS7" s="159"/>
      <c r="RT7" s="159"/>
      <c r="RU7" s="159"/>
      <c r="RV7" s="159"/>
      <c r="RW7" s="159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159"/>
      <c r="TO7" s="159"/>
      <c r="TP7" s="159"/>
      <c r="TQ7" s="159"/>
      <c r="TR7" s="159"/>
      <c r="TS7" s="159"/>
      <c r="TT7" s="159"/>
      <c r="TU7" s="159"/>
      <c r="TV7" s="159"/>
      <c r="TW7" s="159"/>
      <c r="TX7" s="159"/>
      <c r="TY7" s="159"/>
      <c r="TZ7" s="159"/>
      <c r="UA7" s="159"/>
      <c r="UB7" s="159"/>
      <c r="UC7" s="159"/>
      <c r="UD7" s="159"/>
      <c r="UE7" s="159"/>
      <c r="UF7" s="159"/>
      <c r="UG7" s="159"/>
      <c r="UH7" s="159"/>
      <c r="UI7" s="159"/>
      <c r="UJ7" s="159"/>
      <c r="UK7" s="159"/>
      <c r="UL7" s="159"/>
      <c r="UM7" s="159"/>
      <c r="UN7" s="159"/>
      <c r="UO7" s="159"/>
      <c r="UP7" s="159"/>
      <c r="UQ7" s="159"/>
      <c r="UR7" s="159"/>
      <c r="US7" s="159"/>
      <c r="UT7" s="159"/>
      <c r="UU7" s="159"/>
      <c r="UV7" s="159"/>
      <c r="UW7" s="159"/>
      <c r="UX7" s="159"/>
      <c r="UY7" s="159"/>
      <c r="UZ7" s="159"/>
      <c r="VA7" s="159"/>
      <c r="VB7" s="159"/>
      <c r="VC7" s="159"/>
      <c r="VD7" s="159"/>
      <c r="VE7" s="159"/>
      <c r="VF7" s="159"/>
      <c r="VG7" s="159"/>
      <c r="VH7" s="159"/>
      <c r="VI7" s="159"/>
      <c r="VJ7" s="159"/>
      <c r="VK7" s="159"/>
      <c r="VL7" s="159"/>
      <c r="VM7" s="159"/>
      <c r="VN7" s="159"/>
      <c r="VO7" s="159"/>
      <c r="VP7" s="159"/>
      <c r="VQ7" s="159"/>
      <c r="VR7" s="159"/>
      <c r="VS7" s="159"/>
      <c r="VT7" s="159"/>
      <c r="VU7" s="159"/>
      <c r="VV7" s="159"/>
      <c r="VW7" s="159"/>
      <c r="VX7" s="159"/>
      <c r="VY7" s="159"/>
      <c r="VZ7" s="159"/>
      <c r="WA7" s="159"/>
      <c r="WB7" s="159"/>
      <c r="WC7" s="159"/>
      <c r="WD7" s="159"/>
      <c r="WE7" s="159"/>
      <c r="WF7" s="159"/>
      <c r="WG7" s="159"/>
      <c r="WH7" s="159"/>
      <c r="WI7" s="159"/>
      <c r="WJ7" s="159"/>
      <c r="WK7" s="159"/>
      <c r="WL7" s="159"/>
      <c r="WM7" s="159"/>
      <c r="WN7" s="159"/>
      <c r="WO7" s="159"/>
      <c r="WP7" s="159"/>
      <c r="WQ7" s="159"/>
      <c r="WR7" s="159"/>
      <c r="WS7" s="159"/>
      <c r="WT7" s="159"/>
      <c r="WU7" s="159"/>
      <c r="WV7" s="159"/>
      <c r="WW7" s="159"/>
      <c r="WX7" s="159"/>
      <c r="WY7" s="159"/>
      <c r="WZ7" s="159"/>
      <c r="XA7" s="159"/>
      <c r="XB7" s="159"/>
      <c r="XC7" s="159"/>
      <c r="XD7" s="159"/>
      <c r="XE7" s="159"/>
      <c r="XF7" s="159"/>
      <c r="XG7" s="159"/>
      <c r="XH7" s="159"/>
      <c r="XI7" s="159"/>
      <c r="XJ7" s="159"/>
      <c r="XK7" s="159"/>
      <c r="XL7" s="159"/>
      <c r="XM7" s="159"/>
      <c r="XN7" s="159"/>
      <c r="XO7" s="159"/>
      <c r="XP7" s="159"/>
      <c r="XQ7" s="159"/>
      <c r="XR7" s="159"/>
      <c r="XS7" s="159"/>
      <c r="XT7" s="159"/>
      <c r="XU7" s="159"/>
      <c r="XV7" s="159"/>
      <c r="XW7" s="159"/>
      <c r="XX7" s="159"/>
      <c r="XY7" s="159"/>
      <c r="XZ7" s="159"/>
      <c r="YA7" s="159"/>
      <c r="YB7" s="159"/>
      <c r="YC7" s="159"/>
      <c r="YD7" s="159"/>
      <c r="YE7" s="159"/>
      <c r="YF7" s="159"/>
      <c r="YG7" s="159"/>
      <c r="YH7" s="159"/>
      <c r="YI7" s="159"/>
      <c r="YJ7" s="159"/>
      <c r="YK7" s="159"/>
      <c r="YL7" s="159"/>
      <c r="YM7" s="159"/>
      <c r="YN7" s="159"/>
      <c r="YO7" s="159"/>
      <c r="YP7" s="159"/>
      <c r="YQ7" s="159"/>
      <c r="YR7" s="159"/>
      <c r="YS7" s="159"/>
      <c r="YT7" s="159"/>
      <c r="YU7" s="159"/>
      <c r="YV7" s="159"/>
      <c r="YW7" s="159"/>
      <c r="YX7" s="159"/>
      <c r="YY7" s="159"/>
      <c r="YZ7" s="159"/>
      <c r="ZA7" s="159"/>
      <c r="ZB7" s="159"/>
      <c r="ZC7" s="159"/>
      <c r="ZD7" s="159"/>
      <c r="ZE7" s="159"/>
      <c r="ZF7" s="159"/>
      <c r="ZG7" s="159"/>
      <c r="ZH7" s="159"/>
      <c r="ZI7" s="159"/>
      <c r="ZJ7" s="159"/>
      <c r="ZK7" s="159"/>
      <c r="ZL7" s="159"/>
      <c r="ZM7" s="159"/>
      <c r="ZN7" s="159"/>
      <c r="ZO7" s="159"/>
      <c r="ZP7" s="159"/>
      <c r="ZQ7" s="159"/>
      <c r="ZR7" s="159"/>
      <c r="ZS7" s="159"/>
      <c r="ZT7" s="159"/>
      <c r="ZU7" s="159"/>
      <c r="ZV7" s="159"/>
      <c r="ZW7" s="159"/>
      <c r="ZX7" s="159"/>
      <c r="ZY7" s="159"/>
      <c r="ZZ7" s="159"/>
      <c r="AAA7" s="159"/>
      <c r="AAB7" s="159"/>
      <c r="AAC7" s="159"/>
      <c r="AAD7" s="159"/>
      <c r="AAE7" s="159"/>
      <c r="AAF7" s="159"/>
      <c r="AAG7" s="159"/>
      <c r="AAH7" s="159"/>
      <c r="AAI7" s="159"/>
      <c r="AAJ7" s="159"/>
      <c r="AAK7" s="159"/>
      <c r="AAL7" s="159"/>
      <c r="AAM7" s="159"/>
      <c r="AAN7" s="159"/>
      <c r="AAO7" s="159"/>
      <c r="AAP7" s="159"/>
      <c r="AAQ7" s="159"/>
      <c r="AAR7" s="159"/>
      <c r="AAS7" s="159"/>
      <c r="AAT7" s="159"/>
      <c r="AAU7" s="159"/>
      <c r="AAV7" s="159"/>
      <c r="AAW7" s="159"/>
      <c r="AAX7" s="159"/>
      <c r="AAY7" s="159"/>
      <c r="AAZ7" s="159"/>
      <c r="ABA7" s="159"/>
      <c r="ABB7" s="159"/>
      <c r="ABC7" s="159"/>
      <c r="ABD7" s="159"/>
      <c r="ABE7" s="159"/>
      <c r="ABF7" s="159"/>
      <c r="ABG7" s="159"/>
      <c r="ABH7" s="159"/>
      <c r="ABI7" s="159"/>
      <c r="ABJ7" s="159"/>
      <c r="ABK7" s="159"/>
      <c r="ABL7" s="159"/>
      <c r="ABM7" s="159"/>
      <c r="ABN7" s="159"/>
      <c r="ABO7" s="159"/>
      <c r="ABP7" s="159"/>
      <c r="ABQ7" s="159"/>
      <c r="ABR7" s="159"/>
      <c r="ABS7" s="159"/>
      <c r="ABT7" s="159"/>
      <c r="ABU7" s="159"/>
      <c r="ABV7" s="159"/>
      <c r="ABW7" s="159"/>
      <c r="ABX7" s="159"/>
      <c r="ABY7" s="159"/>
      <c r="ABZ7" s="159"/>
      <c r="ACA7" s="159"/>
      <c r="ACB7" s="159"/>
      <c r="ACC7" s="159"/>
      <c r="ACD7" s="159"/>
      <c r="ACE7" s="159"/>
      <c r="ACF7" s="159"/>
      <c r="ACG7" s="159"/>
      <c r="ACH7" s="159"/>
      <c r="ACI7" s="159"/>
      <c r="ACJ7" s="159"/>
      <c r="ACK7" s="159"/>
      <c r="ACL7" s="159"/>
      <c r="ACM7" s="159"/>
      <c r="ACN7" s="159"/>
      <c r="ACO7" s="159"/>
      <c r="ACP7" s="159"/>
      <c r="ACQ7" s="159"/>
      <c r="ACR7" s="159"/>
      <c r="ACS7" s="159"/>
      <c r="ACT7" s="159"/>
      <c r="ACU7" s="159"/>
      <c r="ACV7" s="159"/>
      <c r="ACW7" s="159"/>
      <c r="ACX7" s="159"/>
      <c r="ACY7" s="159"/>
      <c r="ACZ7" s="159"/>
      <c r="ADA7" s="159"/>
      <c r="ADB7" s="159"/>
      <c r="ADC7" s="159"/>
      <c r="ADD7" s="159"/>
      <c r="ADE7" s="159"/>
      <c r="ADF7" s="159"/>
      <c r="ADG7" s="159"/>
      <c r="ADH7" s="159"/>
      <c r="ADI7" s="159"/>
      <c r="ADJ7" s="159"/>
      <c r="ADK7" s="159"/>
      <c r="ADL7" s="159"/>
      <c r="ADM7" s="159"/>
      <c r="ADN7" s="159"/>
      <c r="ADO7" s="159"/>
      <c r="ADP7" s="159"/>
      <c r="ADQ7" s="159"/>
      <c r="ADR7" s="159"/>
      <c r="ADS7" s="159"/>
      <c r="ADT7" s="159"/>
      <c r="ADU7" s="159"/>
      <c r="ADV7" s="159"/>
      <c r="ADW7" s="159"/>
      <c r="ADX7" s="159"/>
      <c r="ADY7" s="159"/>
      <c r="ADZ7" s="159"/>
      <c r="AEA7" s="159"/>
      <c r="AEB7" s="159"/>
      <c r="AEC7" s="159"/>
      <c r="AED7" s="159"/>
      <c r="AEE7" s="159"/>
      <c r="AEF7" s="159"/>
      <c r="AEG7" s="159"/>
      <c r="AEH7" s="159"/>
      <c r="AEI7" s="159"/>
      <c r="AEJ7" s="159"/>
      <c r="AEK7" s="159"/>
      <c r="AEL7" s="159"/>
      <c r="AEM7" s="159"/>
      <c r="AEN7" s="159"/>
      <c r="AEO7" s="159"/>
      <c r="AEP7" s="159"/>
      <c r="AEQ7" s="159"/>
      <c r="AER7" s="159"/>
      <c r="AES7" s="159"/>
      <c r="AET7" s="159"/>
      <c r="AEU7" s="159"/>
      <c r="AEV7" s="159"/>
      <c r="AEW7" s="159"/>
      <c r="AEX7" s="159"/>
      <c r="AEY7" s="159"/>
      <c r="AEZ7" s="159"/>
      <c r="AFA7" s="159"/>
      <c r="AFB7" s="159"/>
      <c r="AFC7" s="159"/>
      <c r="AFD7" s="159"/>
      <c r="AFE7" s="159"/>
      <c r="AFF7" s="159"/>
      <c r="AFG7" s="159"/>
      <c r="AFH7" s="159"/>
      <c r="AFI7" s="159"/>
      <c r="AFJ7" s="159"/>
      <c r="AFK7" s="159"/>
      <c r="AFL7" s="159"/>
      <c r="AFM7" s="159"/>
      <c r="AFN7" s="159"/>
      <c r="AFO7" s="159"/>
      <c r="AFP7" s="159"/>
      <c r="AFQ7" s="159"/>
      <c r="AFR7" s="159"/>
      <c r="AFS7" s="159"/>
      <c r="AFT7" s="159"/>
      <c r="AFU7" s="159"/>
      <c r="AFV7" s="159"/>
      <c r="AFW7" s="159"/>
      <c r="AFX7" s="159"/>
      <c r="AFY7" s="159"/>
      <c r="AFZ7" s="159"/>
      <c r="AGA7" s="159"/>
      <c r="AGB7" s="159"/>
      <c r="AGC7" s="159"/>
      <c r="AGD7" s="159"/>
      <c r="AGE7" s="159"/>
      <c r="AGF7" s="159"/>
      <c r="AGG7" s="159"/>
      <c r="AGH7" s="159"/>
      <c r="AGI7" s="159"/>
      <c r="AGJ7" s="159"/>
      <c r="AGK7" s="159"/>
      <c r="AGL7" s="159"/>
      <c r="AGM7" s="159"/>
      <c r="AGN7" s="159"/>
      <c r="AGO7" s="159"/>
      <c r="AGP7" s="159"/>
      <c r="AGQ7" s="159"/>
      <c r="AGR7" s="159"/>
      <c r="AGS7" s="159"/>
      <c r="AGT7" s="159"/>
      <c r="AGU7" s="159"/>
      <c r="AGV7" s="159"/>
      <c r="AGW7" s="159"/>
      <c r="AGX7" s="159"/>
      <c r="AGY7" s="159"/>
      <c r="AGZ7" s="159"/>
      <c r="AHA7" s="159"/>
      <c r="AHB7" s="159"/>
      <c r="AHC7" s="159"/>
      <c r="AHD7" s="159"/>
      <c r="AHE7" s="159"/>
      <c r="AHF7" s="159"/>
      <c r="AHG7" s="159"/>
      <c r="AHH7" s="159"/>
      <c r="AHI7" s="159"/>
      <c r="AHJ7" s="159"/>
      <c r="AHK7" s="159"/>
      <c r="AHL7" s="159"/>
      <c r="AHM7" s="159"/>
      <c r="AHN7" s="159"/>
      <c r="AHO7" s="159"/>
      <c r="AHP7" s="159"/>
      <c r="AHQ7" s="159"/>
      <c r="AHR7" s="159"/>
      <c r="AHS7" s="159"/>
      <c r="AHT7" s="159"/>
      <c r="AHU7" s="159"/>
      <c r="AHV7" s="159"/>
      <c r="AHW7" s="159"/>
      <c r="AHX7" s="159"/>
      <c r="AHY7" s="159"/>
      <c r="AHZ7" s="159"/>
      <c r="AIA7" s="159"/>
      <c r="AIB7" s="159"/>
      <c r="AIC7" s="159"/>
      <c r="AID7" s="159"/>
      <c r="AIE7" s="159"/>
      <c r="AIF7" s="159"/>
      <c r="AIG7" s="159"/>
      <c r="AIH7" s="159"/>
      <c r="AII7" s="159"/>
      <c r="AIJ7" s="159"/>
      <c r="AIK7" s="159"/>
      <c r="AIL7" s="159"/>
      <c r="AIM7" s="159"/>
      <c r="AIN7" s="159"/>
      <c r="AIO7" s="159"/>
      <c r="AIP7" s="159"/>
      <c r="AIQ7" s="159"/>
      <c r="AIR7" s="159"/>
      <c r="AIS7" s="159"/>
      <c r="AIT7" s="159"/>
      <c r="AIU7" s="159"/>
      <c r="AIV7" s="159"/>
      <c r="AIW7" s="159"/>
      <c r="AIX7" s="159"/>
      <c r="AIY7" s="159"/>
      <c r="AIZ7" s="159"/>
      <c r="AJA7" s="159"/>
      <c r="AJB7" s="159"/>
      <c r="AJC7" s="159"/>
      <c r="AJD7" s="159"/>
      <c r="AJE7" s="159"/>
      <c r="AJF7" s="159"/>
      <c r="AJG7" s="159"/>
      <c r="AJH7" s="159"/>
      <c r="AJI7" s="159"/>
      <c r="AJJ7" s="159"/>
      <c r="AJK7" s="159"/>
      <c r="AJL7" s="159"/>
      <c r="AJM7" s="159"/>
      <c r="AJN7" s="159"/>
      <c r="AJO7" s="159"/>
      <c r="AJP7" s="159"/>
      <c r="AJQ7" s="159"/>
      <c r="AJR7" s="159"/>
      <c r="AJS7" s="159"/>
      <c r="AJT7" s="159"/>
      <c r="AJU7" s="159"/>
      <c r="AJV7" s="159"/>
      <c r="AJW7" s="159"/>
      <c r="AJX7" s="159"/>
      <c r="AJY7" s="159"/>
      <c r="AJZ7" s="159"/>
      <c r="AKA7" s="159"/>
      <c r="AKB7" s="159"/>
      <c r="AKC7" s="159"/>
      <c r="AKD7" s="159"/>
      <c r="AKE7" s="160"/>
      <c r="AKF7" s="159"/>
      <c r="AKG7" s="159"/>
      <c r="AKH7" s="159"/>
      <c r="AKI7" s="159"/>
      <c r="AKJ7" s="159"/>
      <c r="AKK7" s="159"/>
      <c r="AKL7" s="159"/>
      <c r="AKM7" s="159"/>
      <c r="AKN7" s="159"/>
      <c r="AKO7" s="159"/>
      <c r="AKP7" s="159"/>
      <c r="AKQ7" s="159"/>
      <c r="AKR7" s="159"/>
      <c r="AKS7" s="159"/>
      <c r="AKT7" s="159"/>
      <c r="AKU7" s="159"/>
      <c r="AKV7" s="159"/>
      <c r="AKW7" s="159"/>
      <c r="AKX7" s="159"/>
      <c r="AKY7" s="159"/>
      <c r="AKZ7" s="159"/>
      <c r="ALA7" s="159"/>
      <c r="ALB7" s="159"/>
      <c r="ALC7" s="159"/>
      <c r="ALD7" s="159"/>
      <c r="ALE7" s="159"/>
      <c r="ALF7" s="159"/>
      <c r="ALG7" s="159"/>
      <c r="ALH7" s="159"/>
      <c r="ALI7" s="159"/>
      <c r="ALJ7" s="159"/>
      <c r="ALK7" s="159"/>
      <c r="ALL7" s="159"/>
      <c r="ALM7" s="159"/>
      <c r="ALN7" s="159"/>
      <c r="ALO7" s="159"/>
      <c r="ALP7" s="159"/>
      <c r="ALQ7" s="159"/>
      <c r="ALR7" s="159"/>
      <c r="ALS7" s="159"/>
      <c r="ALT7" s="162"/>
      <c r="ALU7" s="162"/>
      <c r="ALV7" s="162"/>
      <c r="ALW7" s="162"/>
      <c r="ALX7" s="162"/>
      <c r="ALY7" s="162"/>
      <c r="ALZ7" s="162"/>
      <c r="AMA7" s="162"/>
      <c r="AMB7" s="162"/>
      <c r="AMC7" s="162"/>
      <c r="AMD7" s="162"/>
      <c r="AME7" s="162"/>
      <c r="AMF7" s="162"/>
      <c r="AMG7" s="162"/>
      <c r="AMH7" s="162"/>
      <c r="AMI7" s="162"/>
      <c r="AMJ7" s="162"/>
      <c r="AMK7" s="162"/>
      <c r="AML7" s="162"/>
      <c r="AMM7" s="162"/>
      <c r="AMN7" s="162"/>
      <c r="AMO7" s="162"/>
      <c r="AMP7" s="162"/>
      <c r="AMQ7" s="162"/>
      <c r="AMR7" s="162"/>
      <c r="AMS7" s="162"/>
      <c r="AMT7" s="162"/>
      <c r="AMU7" s="162"/>
      <c r="AMV7" s="162"/>
      <c r="AMW7" s="162"/>
      <c r="AMX7" s="162"/>
      <c r="AMY7" s="162"/>
      <c r="AMZ7" s="162"/>
      <c r="ANA7" s="162"/>
      <c r="ANB7" s="162"/>
      <c r="ANC7" s="162"/>
      <c r="AND7" s="162"/>
      <c r="ANE7" s="162"/>
      <c r="ANF7" s="162"/>
      <c r="ANG7" s="162"/>
      <c r="ANH7" s="162"/>
      <c r="ANI7" s="162"/>
      <c r="ANJ7" s="162"/>
      <c r="ANK7" s="162"/>
      <c r="ANL7" s="162"/>
      <c r="ANM7" s="162"/>
      <c r="ANN7" s="162"/>
      <c r="ANO7" s="162"/>
      <c r="ANP7" s="162"/>
      <c r="ANQ7" s="162"/>
      <c r="ANR7" s="162"/>
      <c r="ANS7" s="162"/>
      <c r="ANT7" s="162"/>
      <c r="ANU7" s="162"/>
      <c r="ANV7" s="162"/>
      <c r="ANW7" s="162"/>
      <c r="ANX7" s="162"/>
      <c r="ANY7" s="162"/>
      <c r="ANZ7" s="162"/>
      <c r="AOA7" s="162"/>
      <c r="AOB7" s="162"/>
      <c r="AOC7" s="162"/>
      <c r="AOD7" s="162"/>
      <c r="AOE7" s="162"/>
      <c r="AOF7" s="162"/>
      <c r="AOG7" s="162"/>
      <c r="AOH7" s="162"/>
      <c r="AOI7" s="162"/>
      <c r="AOJ7" s="162"/>
      <c r="AOK7" s="162"/>
      <c r="AOL7" s="162"/>
      <c r="AOM7" s="162"/>
      <c r="AON7" s="162"/>
      <c r="AOO7" s="162"/>
      <c r="AOP7" s="162"/>
      <c r="AOQ7" s="162"/>
      <c r="AOR7" s="162"/>
      <c r="AOS7" s="162"/>
      <c r="AOT7" s="162"/>
      <c r="AOU7" s="162"/>
      <c r="AOV7" s="162"/>
      <c r="AOW7" s="162"/>
      <c r="AOX7" s="162"/>
      <c r="AOY7" s="162"/>
      <c r="AOZ7" s="162"/>
      <c r="APA7" s="162"/>
      <c r="APB7" s="162"/>
      <c r="APC7" s="162"/>
      <c r="APD7" s="162"/>
      <c r="APE7" s="162"/>
      <c r="APF7" s="162"/>
      <c r="APG7" s="162"/>
      <c r="APH7" s="162"/>
      <c r="API7" s="162"/>
      <c r="APJ7" s="162"/>
      <c r="APK7" s="162"/>
      <c r="APL7" s="162"/>
      <c r="APM7" s="162"/>
      <c r="APN7" s="162"/>
      <c r="APO7" s="162"/>
      <c r="APP7" s="162"/>
      <c r="APQ7" s="162"/>
      <c r="APR7" s="162"/>
      <c r="APS7" s="162"/>
      <c r="APT7" s="162"/>
      <c r="APU7" s="162"/>
      <c r="APV7" s="162"/>
      <c r="APW7" s="162"/>
      <c r="APX7" s="162"/>
      <c r="APY7" s="162"/>
      <c r="APZ7" s="162"/>
      <c r="AQA7" s="162"/>
      <c r="AQB7" s="162"/>
      <c r="AQC7" s="162"/>
      <c r="AQD7" s="162"/>
      <c r="AQE7" s="162"/>
      <c r="AQF7" s="162"/>
      <c r="AQG7" s="162"/>
      <c r="AQH7" s="162"/>
      <c r="AQI7" s="162"/>
      <c r="AQJ7" s="162"/>
      <c r="AQK7" s="162"/>
      <c r="AQL7" s="162"/>
      <c r="AQM7" s="162"/>
      <c r="AQN7" s="162"/>
      <c r="AQO7" s="162"/>
      <c r="AQP7" s="162"/>
      <c r="AQQ7" s="162"/>
      <c r="AQR7" s="162"/>
      <c r="AQS7" s="162"/>
      <c r="AQT7" s="162"/>
      <c r="AQU7" s="162"/>
      <c r="AQV7" s="162"/>
      <c r="AQW7" s="162"/>
      <c r="AQX7" s="162"/>
      <c r="AQY7" s="162"/>
      <c r="AQZ7" s="162"/>
      <c r="ARA7" s="162"/>
      <c r="ARB7" s="162"/>
      <c r="ARC7" s="162"/>
      <c r="ARD7" s="162"/>
      <c r="ARE7" s="162"/>
      <c r="ARF7" s="162"/>
      <c r="ARG7" s="162"/>
      <c r="ARH7" s="162"/>
      <c r="ARI7" s="162"/>
      <c r="ARJ7" s="162"/>
      <c r="ARK7" s="162"/>
      <c r="ARL7" s="162"/>
      <c r="ARM7" s="162"/>
      <c r="ARN7" s="162"/>
      <c r="ARO7" s="162"/>
      <c r="ARP7" s="162"/>
      <c r="ARQ7" s="162"/>
      <c r="ARR7" s="162"/>
      <c r="ARS7" s="162"/>
      <c r="ART7" s="162"/>
      <c r="ARU7" s="162"/>
      <c r="ARV7" s="162"/>
      <c r="ARW7" s="162"/>
      <c r="ARX7" s="162"/>
      <c r="ARY7" s="162"/>
      <c r="ARZ7" s="162"/>
      <c r="ASA7" s="162"/>
      <c r="ASB7" s="162"/>
      <c r="ASC7" s="162"/>
      <c r="ASD7" s="162"/>
      <c r="ASE7" s="162"/>
      <c r="ASF7" s="162"/>
      <c r="ASG7" s="162"/>
      <c r="ASH7" s="162"/>
      <c r="ASI7" s="162"/>
      <c r="ASJ7" s="162"/>
      <c r="ASK7" s="162"/>
      <c r="ASL7" s="162"/>
      <c r="ASM7" s="164"/>
      <c r="ASN7" s="164"/>
      <c r="ASO7" s="164"/>
      <c r="ASP7" s="164"/>
      <c r="ASQ7" s="164"/>
      <c r="ASR7" s="164"/>
      <c r="ASS7" s="164"/>
      <c r="AST7" s="164"/>
      <c r="ASU7" s="164"/>
      <c r="ASV7" s="164"/>
      <c r="ASW7" s="164"/>
      <c r="ASX7" s="164"/>
      <c r="ASY7" s="164"/>
      <c r="ASZ7" s="164"/>
      <c r="ATA7" s="164"/>
      <c r="ATB7" s="164"/>
      <c r="ATC7" s="164"/>
      <c r="ATD7" s="164"/>
      <c r="ATE7" s="164"/>
      <c r="ATF7" s="164"/>
      <c r="ATG7" s="173"/>
      <c r="ATH7" s="165"/>
      <c r="ATI7" s="165"/>
      <c r="ATJ7" s="165"/>
      <c r="ATK7" s="165"/>
      <c r="ATL7" s="165"/>
      <c r="ATM7" s="165"/>
      <c r="ATN7" s="165"/>
      <c r="ATO7" s="165"/>
      <c r="ATP7" s="165"/>
    </row>
    <row r="8" spans="1:1367" ht="13.5" customHeight="1"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159"/>
      <c r="KI8" s="159"/>
      <c r="KJ8" s="159"/>
      <c r="KK8" s="159"/>
      <c r="KL8" s="159"/>
      <c r="KM8" s="159"/>
      <c r="KN8" s="159"/>
      <c r="KO8" s="159"/>
      <c r="KP8" s="159"/>
      <c r="KQ8" s="159"/>
      <c r="KR8" s="159"/>
      <c r="KS8" s="159"/>
      <c r="KT8" s="159"/>
      <c r="KU8" s="159"/>
      <c r="KV8" s="159"/>
      <c r="KW8" s="159"/>
      <c r="KX8" s="159"/>
      <c r="KY8" s="159"/>
      <c r="KZ8" s="159"/>
      <c r="LA8" s="159"/>
      <c r="LB8" s="159"/>
      <c r="LC8" s="159"/>
      <c r="LD8" s="159"/>
      <c r="LE8" s="159"/>
      <c r="LF8" s="159"/>
      <c r="LG8" s="159"/>
      <c r="LH8" s="159"/>
      <c r="LI8" s="159"/>
      <c r="LJ8" s="159"/>
      <c r="LK8" s="159"/>
      <c r="LL8" s="159"/>
      <c r="LM8" s="159"/>
      <c r="LN8" s="159"/>
      <c r="LO8" s="159"/>
      <c r="LP8" s="159"/>
      <c r="LQ8" s="159"/>
      <c r="LR8" s="159"/>
      <c r="LS8" s="159"/>
      <c r="LT8" s="159"/>
      <c r="LU8" s="159"/>
      <c r="LV8" s="159"/>
      <c r="LW8" s="159"/>
      <c r="LX8" s="159"/>
      <c r="LY8" s="159"/>
      <c r="LZ8" s="159"/>
      <c r="MA8" s="159"/>
      <c r="MB8" s="159"/>
      <c r="MC8" s="159"/>
      <c r="MD8" s="159"/>
      <c r="ME8" s="159"/>
      <c r="MF8" s="159"/>
      <c r="MG8" s="159"/>
      <c r="MH8" s="159"/>
      <c r="MI8" s="159"/>
      <c r="MJ8" s="159"/>
      <c r="MK8" s="159"/>
      <c r="ML8" s="159"/>
      <c r="MM8" s="159"/>
      <c r="MN8" s="159"/>
      <c r="MO8" s="159"/>
      <c r="MP8" s="159"/>
      <c r="MQ8" s="159"/>
      <c r="MR8" s="159"/>
      <c r="MS8" s="159"/>
      <c r="MT8" s="159"/>
      <c r="MU8" s="159"/>
      <c r="MV8" s="159"/>
      <c r="MW8" s="159"/>
      <c r="MX8" s="159"/>
      <c r="MY8" s="159"/>
      <c r="MZ8" s="159"/>
      <c r="NA8" s="159"/>
      <c r="NB8" s="159"/>
      <c r="NC8" s="159"/>
      <c r="ND8" s="159"/>
      <c r="NE8" s="159"/>
      <c r="NF8" s="159"/>
      <c r="NG8" s="159"/>
      <c r="NH8" s="159"/>
      <c r="NI8" s="159"/>
      <c r="NJ8" s="159"/>
      <c r="NK8" s="159"/>
      <c r="NL8" s="159"/>
      <c r="NM8" s="159"/>
      <c r="NN8" s="159"/>
      <c r="NO8" s="159"/>
      <c r="NP8" s="159"/>
      <c r="NQ8" s="159"/>
      <c r="NR8" s="159"/>
      <c r="NS8" s="159"/>
      <c r="NT8" s="159"/>
      <c r="NU8" s="159"/>
      <c r="NV8" s="159"/>
      <c r="NW8" s="159"/>
      <c r="NX8" s="159"/>
      <c r="NY8" s="159"/>
      <c r="NZ8" s="159"/>
      <c r="OA8" s="159"/>
      <c r="OB8" s="159"/>
      <c r="OC8" s="159"/>
      <c r="OD8" s="159"/>
      <c r="OE8" s="159"/>
      <c r="OF8" s="159"/>
      <c r="OG8" s="159"/>
      <c r="OH8" s="159"/>
      <c r="OI8" s="159"/>
      <c r="OJ8" s="159"/>
      <c r="OK8" s="159"/>
      <c r="OL8" s="159"/>
      <c r="OM8" s="159"/>
      <c r="ON8" s="159"/>
      <c r="OO8" s="159"/>
      <c r="OP8" s="159"/>
      <c r="OQ8" s="159"/>
      <c r="OR8" s="159"/>
      <c r="OS8" s="159"/>
      <c r="OT8" s="159"/>
      <c r="OU8" s="159"/>
      <c r="OV8" s="159"/>
      <c r="OW8" s="159"/>
      <c r="OX8" s="159"/>
      <c r="OY8" s="159"/>
      <c r="OZ8" s="159"/>
      <c r="PA8" s="159"/>
      <c r="PB8" s="159"/>
      <c r="PC8" s="159"/>
      <c r="PD8" s="159"/>
      <c r="PE8" s="159"/>
      <c r="PF8" s="159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59"/>
      <c r="QR8" s="159"/>
      <c r="QS8" s="159"/>
      <c r="QT8" s="159"/>
      <c r="QU8" s="159"/>
      <c r="QV8" s="159"/>
      <c r="QW8" s="159"/>
      <c r="QX8" s="159"/>
      <c r="QY8" s="159"/>
      <c r="QZ8" s="159"/>
      <c r="RA8" s="159"/>
      <c r="RB8" s="159"/>
      <c r="RC8" s="159"/>
      <c r="RD8" s="159"/>
      <c r="RE8" s="159"/>
      <c r="RF8" s="159"/>
      <c r="RG8" s="159"/>
      <c r="RH8" s="159"/>
      <c r="RI8" s="159"/>
      <c r="RJ8" s="159"/>
      <c r="RK8" s="159"/>
      <c r="RL8" s="159"/>
      <c r="RM8" s="159"/>
      <c r="RN8" s="159"/>
      <c r="RO8" s="159"/>
      <c r="RP8" s="159"/>
      <c r="RQ8" s="159"/>
      <c r="RR8" s="159"/>
      <c r="RS8" s="159"/>
      <c r="RT8" s="159"/>
      <c r="RU8" s="159"/>
      <c r="RV8" s="159"/>
      <c r="RW8" s="159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159"/>
      <c r="TO8" s="159"/>
      <c r="TP8" s="159"/>
      <c r="TQ8" s="159"/>
      <c r="TR8" s="159"/>
      <c r="TS8" s="159"/>
      <c r="TT8" s="159"/>
      <c r="TU8" s="159"/>
      <c r="TV8" s="159"/>
      <c r="TW8" s="159"/>
      <c r="TX8" s="159"/>
      <c r="TY8" s="159"/>
      <c r="TZ8" s="159"/>
      <c r="UA8" s="159"/>
      <c r="UB8" s="159"/>
      <c r="UC8" s="159"/>
      <c r="UD8" s="159"/>
      <c r="UE8" s="159"/>
      <c r="UF8" s="159"/>
      <c r="UG8" s="159"/>
      <c r="UH8" s="159"/>
      <c r="UI8" s="159"/>
      <c r="UJ8" s="159"/>
      <c r="UK8" s="159"/>
      <c r="UL8" s="159"/>
      <c r="UM8" s="159"/>
      <c r="UN8" s="159"/>
      <c r="UO8" s="159"/>
      <c r="UP8" s="159"/>
      <c r="UQ8" s="159"/>
      <c r="UR8" s="159"/>
      <c r="US8" s="159"/>
      <c r="UT8" s="159"/>
      <c r="UU8" s="159"/>
      <c r="UV8" s="159"/>
      <c r="UW8" s="159"/>
      <c r="UX8" s="159"/>
      <c r="UY8" s="159"/>
      <c r="UZ8" s="159"/>
      <c r="VA8" s="159"/>
      <c r="VB8" s="159"/>
      <c r="VC8" s="159"/>
      <c r="VD8" s="159"/>
      <c r="VE8" s="159"/>
      <c r="VF8" s="159"/>
      <c r="VG8" s="159"/>
      <c r="VH8" s="159"/>
      <c r="VI8" s="159"/>
      <c r="VJ8" s="159"/>
      <c r="VK8" s="159"/>
      <c r="VL8" s="159"/>
      <c r="VM8" s="159"/>
      <c r="VN8" s="159"/>
      <c r="VO8" s="159"/>
      <c r="VP8" s="159"/>
      <c r="VQ8" s="159"/>
      <c r="VR8" s="159"/>
      <c r="VS8" s="159"/>
      <c r="VT8" s="159"/>
      <c r="VU8" s="159"/>
      <c r="VV8" s="159"/>
      <c r="VW8" s="159"/>
      <c r="VX8" s="159"/>
      <c r="VY8" s="159"/>
      <c r="VZ8" s="159"/>
      <c r="WA8" s="159"/>
      <c r="WB8" s="159"/>
      <c r="WC8" s="159"/>
      <c r="WD8" s="159"/>
      <c r="WE8" s="159"/>
      <c r="WF8" s="159"/>
      <c r="WG8" s="159"/>
      <c r="WH8" s="159"/>
      <c r="WI8" s="159"/>
      <c r="WJ8" s="159"/>
      <c r="WK8" s="159"/>
      <c r="WL8" s="159"/>
      <c r="WM8" s="159"/>
      <c r="WN8" s="159"/>
      <c r="WO8" s="159"/>
      <c r="WP8" s="159"/>
      <c r="WQ8" s="159"/>
      <c r="WR8" s="159"/>
      <c r="WS8" s="159"/>
      <c r="WT8" s="159"/>
      <c r="WU8" s="159"/>
      <c r="WV8" s="159"/>
      <c r="WW8" s="159"/>
      <c r="WX8" s="159"/>
      <c r="WY8" s="159"/>
      <c r="WZ8" s="159"/>
      <c r="XA8" s="159"/>
      <c r="XB8" s="159"/>
      <c r="XC8" s="159"/>
      <c r="XD8" s="159"/>
      <c r="XE8" s="159"/>
      <c r="XF8" s="159"/>
      <c r="XG8" s="159"/>
      <c r="XH8" s="159"/>
      <c r="XI8" s="159"/>
      <c r="XJ8" s="159"/>
      <c r="XK8" s="159"/>
      <c r="XL8" s="159"/>
      <c r="XM8" s="159"/>
      <c r="XN8" s="159"/>
      <c r="XO8" s="159"/>
      <c r="XP8" s="159"/>
      <c r="XQ8" s="159"/>
      <c r="XR8" s="159"/>
      <c r="XS8" s="159"/>
      <c r="XT8" s="159"/>
      <c r="XU8" s="159"/>
      <c r="XV8" s="159"/>
      <c r="XW8" s="159"/>
      <c r="XX8" s="159"/>
      <c r="XY8" s="159"/>
      <c r="XZ8" s="159"/>
      <c r="YA8" s="159"/>
      <c r="YB8" s="159"/>
      <c r="YC8" s="159"/>
      <c r="YD8" s="159"/>
      <c r="YE8" s="159"/>
      <c r="YF8" s="159"/>
      <c r="YG8" s="159"/>
      <c r="YH8" s="159"/>
      <c r="YI8" s="159"/>
      <c r="YJ8" s="159"/>
      <c r="YK8" s="159"/>
      <c r="YL8" s="159"/>
      <c r="YM8" s="159"/>
      <c r="YN8" s="159"/>
      <c r="YO8" s="159"/>
      <c r="YP8" s="159"/>
      <c r="YQ8" s="159"/>
      <c r="YR8" s="159"/>
      <c r="YS8" s="159"/>
      <c r="YT8" s="159"/>
      <c r="YU8" s="159"/>
      <c r="YV8" s="159"/>
      <c r="YW8" s="159"/>
      <c r="YX8" s="159"/>
      <c r="YY8" s="159"/>
      <c r="YZ8" s="159"/>
      <c r="ZA8" s="159"/>
      <c r="ZB8" s="159"/>
      <c r="ZC8" s="159"/>
      <c r="ZD8" s="159"/>
      <c r="ZE8" s="159"/>
      <c r="ZF8" s="159"/>
      <c r="ZG8" s="159"/>
      <c r="ZH8" s="159"/>
      <c r="ZI8" s="159"/>
      <c r="ZJ8" s="159"/>
      <c r="ZK8" s="159"/>
      <c r="ZL8" s="159"/>
      <c r="ZM8" s="159"/>
      <c r="ZN8" s="159"/>
      <c r="ZO8" s="159"/>
      <c r="ZP8" s="159"/>
      <c r="ZQ8" s="159"/>
      <c r="ZR8" s="159"/>
      <c r="ZS8" s="159"/>
      <c r="ZT8" s="159"/>
      <c r="ZU8" s="159"/>
      <c r="ZV8" s="159"/>
      <c r="ZW8" s="159"/>
      <c r="ZX8" s="159"/>
      <c r="ZY8" s="159"/>
      <c r="ZZ8" s="159"/>
      <c r="AAA8" s="159"/>
      <c r="AAB8" s="159"/>
      <c r="AAC8" s="159"/>
      <c r="AAD8" s="159"/>
      <c r="AAE8" s="159"/>
      <c r="AAF8" s="159"/>
      <c r="AAG8" s="159"/>
      <c r="AAH8" s="159"/>
      <c r="AAI8" s="159"/>
      <c r="AAJ8" s="159"/>
      <c r="AAK8" s="159"/>
      <c r="AAL8" s="159"/>
      <c r="AAM8" s="159"/>
      <c r="AAN8" s="159"/>
      <c r="AAO8" s="159"/>
      <c r="AAP8" s="159"/>
      <c r="AAQ8" s="159"/>
      <c r="AAR8" s="159"/>
      <c r="AAS8" s="159"/>
      <c r="AAT8" s="159"/>
      <c r="AAU8" s="159"/>
      <c r="AAV8" s="159"/>
      <c r="AAW8" s="159"/>
      <c r="AAX8" s="159"/>
      <c r="AAY8" s="159"/>
      <c r="AAZ8" s="159"/>
      <c r="ABA8" s="159"/>
      <c r="ABB8" s="159"/>
      <c r="ABC8" s="159"/>
      <c r="ABD8" s="159"/>
      <c r="ABE8" s="159"/>
      <c r="ABF8" s="159"/>
      <c r="ABG8" s="159"/>
      <c r="ABH8" s="159"/>
      <c r="ABI8" s="159"/>
      <c r="ABJ8" s="159"/>
      <c r="ABK8" s="159"/>
      <c r="ABL8" s="159"/>
      <c r="ABM8" s="159"/>
      <c r="ABN8" s="159"/>
      <c r="ABO8" s="159"/>
      <c r="ABP8" s="159"/>
      <c r="ABQ8" s="159"/>
      <c r="ABR8" s="159"/>
      <c r="ABS8" s="159"/>
      <c r="ABT8" s="159"/>
      <c r="ABU8" s="159"/>
      <c r="ABV8" s="159"/>
      <c r="ABW8" s="159"/>
      <c r="ABX8" s="159"/>
      <c r="ABY8" s="159"/>
      <c r="ABZ8" s="159"/>
      <c r="ACA8" s="159"/>
      <c r="ACB8" s="159"/>
      <c r="ACC8" s="159"/>
      <c r="ACD8" s="159"/>
      <c r="ACE8" s="159"/>
      <c r="ACF8" s="159"/>
      <c r="ACG8" s="159"/>
      <c r="ACH8" s="159"/>
      <c r="ACI8" s="159"/>
      <c r="ACJ8" s="159"/>
      <c r="ACK8" s="159"/>
      <c r="ACL8" s="159"/>
      <c r="ACM8" s="159"/>
      <c r="ACN8" s="159"/>
      <c r="ACO8" s="159"/>
      <c r="ACP8" s="159"/>
      <c r="ACQ8" s="159"/>
      <c r="ACR8" s="159"/>
      <c r="ACS8" s="159"/>
      <c r="ACT8" s="159"/>
      <c r="ACU8" s="159"/>
      <c r="ACV8" s="159"/>
      <c r="ACW8" s="159"/>
      <c r="ACX8" s="159"/>
      <c r="ACY8" s="159"/>
      <c r="ACZ8" s="159"/>
      <c r="ADA8" s="159"/>
      <c r="ADB8" s="159"/>
      <c r="ADC8" s="159"/>
      <c r="ADD8" s="159"/>
      <c r="ADE8" s="159"/>
      <c r="ADF8" s="159"/>
      <c r="ADG8" s="159"/>
      <c r="ADH8" s="159"/>
      <c r="ADI8" s="159"/>
      <c r="ADJ8" s="159"/>
      <c r="ADK8" s="159"/>
      <c r="ADL8" s="159"/>
      <c r="ADM8" s="159"/>
      <c r="ADN8" s="159"/>
      <c r="ADO8" s="159"/>
      <c r="ADP8" s="159"/>
      <c r="ADQ8" s="159"/>
      <c r="ADR8" s="159"/>
      <c r="ADS8" s="159"/>
      <c r="ADT8" s="159"/>
      <c r="ADU8" s="159"/>
      <c r="ADV8" s="159"/>
      <c r="ADW8" s="159"/>
      <c r="ADX8" s="159"/>
      <c r="ADY8" s="159"/>
      <c r="ADZ8" s="159"/>
      <c r="AEA8" s="159"/>
      <c r="AEB8" s="159"/>
      <c r="AEC8" s="159"/>
      <c r="AED8" s="159"/>
      <c r="AEE8" s="159"/>
      <c r="AEF8" s="159"/>
      <c r="AEG8" s="159"/>
      <c r="AEH8" s="159"/>
      <c r="AEI8" s="159"/>
      <c r="AEJ8" s="159"/>
      <c r="AEK8" s="159"/>
      <c r="AEL8" s="159"/>
      <c r="AEM8" s="159"/>
      <c r="AEN8" s="159"/>
      <c r="AEO8" s="159"/>
      <c r="AEP8" s="159"/>
      <c r="AEQ8" s="159"/>
      <c r="AER8" s="159"/>
      <c r="AES8" s="159"/>
      <c r="AET8" s="159"/>
      <c r="AEU8" s="159"/>
      <c r="AEV8" s="159"/>
      <c r="AEW8" s="159"/>
      <c r="AEX8" s="159"/>
      <c r="AEY8" s="159"/>
      <c r="AEZ8" s="159"/>
      <c r="AFA8" s="159"/>
      <c r="AFB8" s="159"/>
      <c r="AFC8" s="159"/>
      <c r="AFD8" s="159"/>
      <c r="AFE8" s="159"/>
      <c r="AFF8" s="159"/>
      <c r="AFG8" s="159"/>
      <c r="AFH8" s="159"/>
      <c r="AFI8" s="159"/>
      <c r="AFJ8" s="159"/>
      <c r="AFK8" s="159"/>
      <c r="AFL8" s="159"/>
      <c r="AFM8" s="159"/>
      <c r="AFN8" s="159"/>
      <c r="AFO8" s="159"/>
      <c r="AFP8" s="159"/>
      <c r="AFQ8" s="159"/>
      <c r="AFR8" s="159"/>
      <c r="AFS8" s="159"/>
      <c r="AFT8" s="159"/>
      <c r="AFU8" s="159"/>
      <c r="AFV8" s="159"/>
      <c r="AFW8" s="159"/>
      <c r="AFX8" s="159"/>
      <c r="AFY8" s="159"/>
      <c r="AFZ8" s="159"/>
      <c r="AGA8" s="159"/>
      <c r="AGB8" s="159"/>
      <c r="AGC8" s="159"/>
      <c r="AGD8" s="159"/>
      <c r="AGE8" s="159"/>
      <c r="AGF8" s="159"/>
      <c r="AGG8" s="159"/>
      <c r="AGH8" s="159"/>
      <c r="AGI8" s="159"/>
      <c r="AGJ8" s="159"/>
      <c r="AGK8" s="159"/>
      <c r="AGL8" s="159"/>
      <c r="AGM8" s="159"/>
      <c r="AGN8" s="159"/>
      <c r="AGO8" s="159"/>
      <c r="AGP8" s="159"/>
      <c r="AGQ8" s="159"/>
      <c r="AGR8" s="159"/>
      <c r="AGS8" s="159"/>
      <c r="AGT8" s="159"/>
      <c r="AGU8" s="159"/>
      <c r="AGV8" s="159"/>
      <c r="AGW8" s="159"/>
      <c r="AGX8" s="159"/>
      <c r="AGY8" s="159"/>
      <c r="AGZ8" s="159"/>
      <c r="AHA8" s="159"/>
      <c r="AHB8" s="159"/>
      <c r="AHC8" s="159"/>
      <c r="AHD8" s="159"/>
      <c r="AHE8" s="159"/>
      <c r="AHF8" s="159"/>
      <c r="AHG8" s="159"/>
      <c r="AHH8" s="159"/>
      <c r="AHI8" s="159"/>
      <c r="AHJ8" s="159"/>
      <c r="AHK8" s="159"/>
      <c r="AHL8" s="159"/>
      <c r="AHM8" s="159"/>
      <c r="AHN8" s="159"/>
      <c r="AHO8" s="159"/>
      <c r="AHP8" s="159"/>
      <c r="AHQ8" s="159"/>
      <c r="AHR8" s="159"/>
      <c r="AHS8" s="159"/>
      <c r="AHT8" s="159"/>
      <c r="AHU8" s="159"/>
      <c r="AHV8" s="159"/>
      <c r="AHW8" s="159"/>
      <c r="AHX8" s="159"/>
      <c r="AHY8" s="159"/>
      <c r="AHZ8" s="159"/>
      <c r="AIA8" s="159"/>
      <c r="AIB8" s="159"/>
      <c r="AIC8" s="159"/>
      <c r="AID8" s="159"/>
      <c r="AIE8" s="159"/>
      <c r="AIF8" s="159"/>
      <c r="AIG8" s="159"/>
      <c r="AIH8" s="159"/>
      <c r="AII8" s="159"/>
      <c r="AIJ8" s="159"/>
      <c r="AIK8" s="159"/>
      <c r="AIL8" s="159"/>
      <c r="AIM8" s="159"/>
      <c r="AIN8" s="159"/>
      <c r="AIO8" s="159"/>
      <c r="AIP8" s="159"/>
      <c r="AIQ8" s="159"/>
      <c r="AIR8" s="159"/>
      <c r="AIS8" s="159"/>
      <c r="AIT8" s="159"/>
      <c r="AIU8" s="159"/>
      <c r="AIV8" s="159"/>
      <c r="AIW8" s="159"/>
      <c r="AIX8" s="159"/>
      <c r="AIY8" s="159"/>
      <c r="AIZ8" s="159"/>
      <c r="AJA8" s="159"/>
      <c r="AJB8" s="159"/>
      <c r="AJC8" s="159"/>
      <c r="AJD8" s="159"/>
      <c r="AJE8" s="159"/>
      <c r="AJF8" s="159"/>
      <c r="AJG8" s="159"/>
      <c r="AJH8" s="159"/>
      <c r="AJI8" s="159"/>
      <c r="AJJ8" s="159"/>
      <c r="AJK8" s="159"/>
      <c r="AJL8" s="159"/>
      <c r="AJM8" s="159"/>
      <c r="AJN8" s="159"/>
      <c r="AJO8" s="159"/>
      <c r="AJP8" s="159"/>
      <c r="AJQ8" s="159"/>
      <c r="AJR8" s="159"/>
      <c r="AJS8" s="159"/>
      <c r="AJT8" s="159"/>
      <c r="AJU8" s="159"/>
      <c r="AJV8" s="159"/>
      <c r="AJW8" s="159"/>
      <c r="AJX8" s="159"/>
      <c r="AJY8" s="159"/>
      <c r="AJZ8" s="159"/>
      <c r="AKA8" s="159"/>
      <c r="AKB8" s="159"/>
      <c r="AKC8" s="159"/>
      <c r="AKD8" s="159"/>
      <c r="AKE8" s="160"/>
      <c r="AKF8" s="159"/>
      <c r="AKG8" s="159"/>
      <c r="AKH8" s="159"/>
      <c r="AKI8" s="159"/>
      <c r="AKJ8" s="159"/>
      <c r="AKK8" s="159"/>
      <c r="AKL8" s="159"/>
      <c r="AKM8" s="159"/>
      <c r="AKN8" s="159"/>
      <c r="AKO8" s="159"/>
      <c r="AKP8" s="159"/>
      <c r="AKQ8" s="159"/>
      <c r="AKR8" s="159"/>
      <c r="AKS8" s="159"/>
      <c r="AKT8" s="159"/>
      <c r="AKU8" s="159"/>
      <c r="AKV8" s="159"/>
      <c r="AKW8" s="159"/>
      <c r="AKX8" s="159"/>
      <c r="AKY8" s="159"/>
      <c r="AKZ8" s="159"/>
      <c r="ALA8" s="159"/>
      <c r="ALB8" s="159"/>
      <c r="ALC8" s="159"/>
      <c r="ALD8" s="159"/>
      <c r="ALE8" s="159"/>
      <c r="ALF8" s="159"/>
      <c r="ALG8" s="159"/>
      <c r="ALH8" s="159"/>
      <c r="ALI8" s="159"/>
      <c r="ALJ8" s="159"/>
      <c r="ALK8" s="159"/>
      <c r="ALL8" s="159"/>
      <c r="ALM8" s="159"/>
      <c r="ALN8" s="159"/>
      <c r="ALO8" s="159"/>
      <c r="ALP8" s="159"/>
      <c r="ALQ8" s="159"/>
      <c r="ALR8" s="159"/>
      <c r="ALS8" s="159"/>
      <c r="ALT8" s="162"/>
      <c r="ALU8" s="162"/>
      <c r="ALV8" s="162"/>
      <c r="ALW8" s="162"/>
      <c r="ALX8" s="162"/>
      <c r="ALY8" s="162"/>
      <c r="ALZ8" s="162"/>
      <c r="AMA8" s="162"/>
      <c r="AMB8" s="162"/>
      <c r="AMC8" s="162"/>
      <c r="AMD8" s="162"/>
      <c r="AME8" s="162"/>
      <c r="AMF8" s="162"/>
      <c r="AMG8" s="162"/>
      <c r="AMH8" s="162"/>
      <c r="AMI8" s="162"/>
      <c r="AMJ8" s="162"/>
      <c r="AMK8" s="162"/>
      <c r="AML8" s="162"/>
      <c r="AMM8" s="162"/>
      <c r="AMN8" s="162"/>
      <c r="AMO8" s="162"/>
      <c r="AMP8" s="162"/>
      <c r="AMQ8" s="162"/>
      <c r="AMR8" s="162"/>
      <c r="AMS8" s="162"/>
      <c r="AMT8" s="162"/>
      <c r="AMU8" s="162"/>
      <c r="AMV8" s="162"/>
      <c r="AMW8" s="162"/>
      <c r="AMX8" s="162"/>
      <c r="AMY8" s="162"/>
      <c r="AMZ8" s="162"/>
      <c r="ANA8" s="162"/>
      <c r="ANB8" s="162"/>
      <c r="ANC8" s="162"/>
      <c r="AND8" s="162"/>
      <c r="ANE8" s="162"/>
      <c r="ANF8" s="162"/>
      <c r="ANG8" s="162"/>
      <c r="ANH8" s="162"/>
      <c r="ANI8" s="162"/>
      <c r="ANJ8" s="162"/>
      <c r="ANK8" s="162"/>
      <c r="ANL8" s="162"/>
      <c r="ANM8" s="162"/>
      <c r="ANN8" s="162"/>
      <c r="ANO8" s="162"/>
      <c r="ANP8" s="162"/>
      <c r="ANQ8" s="162"/>
      <c r="ANR8" s="162"/>
      <c r="ANS8" s="162"/>
      <c r="ANT8" s="162"/>
      <c r="ANU8" s="162"/>
      <c r="ANV8" s="162"/>
      <c r="ANW8" s="162"/>
      <c r="ANX8" s="162"/>
      <c r="ANY8" s="162"/>
      <c r="ANZ8" s="162"/>
      <c r="AOA8" s="162"/>
      <c r="AOB8" s="162"/>
      <c r="AOC8" s="162"/>
      <c r="AOD8" s="162"/>
      <c r="AOE8" s="162"/>
      <c r="AOF8" s="162"/>
      <c r="AOG8" s="162"/>
      <c r="AOH8" s="162"/>
      <c r="AOI8" s="162"/>
      <c r="AOJ8" s="162"/>
      <c r="AOK8" s="162"/>
      <c r="AOL8" s="162"/>
      <c r="AOM8" s="162"/>
      <c r="AON8" s="162"/>
      <c r="AOO8" s="162"/>
      <c r="AOP8" s="162"/>
      <c r="AOQ8" s="162"/>
      <c r="AOR8" s="162"/>
      <c r="AOS8" s="162"/>
      <c r="AOT8" s="162"/>
      <c r="AOU8" s="162"/>
      <c r="AOV8" s="162"/>
      <c r="AOW8" s="162"/>
      <c r="AOX8" s="162"/>
      <c r="AOY8" s="162"/>
      <c r="AOZ8" s="162"/>
      <c r="APA8" s="162"/>
      <c r="APB8" s="162"/>
      <c r="APC8" s="162"/>
      <c r="APD8" s="162"/>
      <c r="APE8" s="162"/>
      <c r="APF8" s="162"/>
      <c r="APG8" s="162"/>
      <c r="APH8" s="162"/>
      <c r="API8" s="162"/>
      <c r="APJ8" s="162"/>
      <c r="APK8" s="162"/>
      <c r="APL8" s="162"/>
      <c r="APM8" s="162"/>
      <c r="APN8" s="162"/>
      <c r="APO8" s="162"/>
      <c r="APP8" s="162"/>
      <c r="APQ8" s="162"/>
      <c r="APR8" s="162"/>
      <c r="APS8" s="162"/>
      <c r="APT8" s="162"/>
      <c r="APU8" s="162"/>
      <c r="APV8" s="162"/>
      <c r="APW8" s="162"/>
      <c r="APX8" s="162"/>
      <c r="APY8" s="162"/>
      <c r="APZ8" s="162"/>
      <c r="AQA8" s="162"/>
      <c r="AQB8" s="162"/>
      <c r="AQC8" s="162"/>
      <c r="AQD8" s="162"/>
      <c r="AQE8" s="162"/>
      <c r="AQF8" s="162"/>
      <c r="AQG8" s="162"/>
      <c r="AQH8" s="162"/>
      <c r="AQI8" s="162"/>
      <c r="AQJ8" s="162"/>
      <c r="AQK8" s="162"/>
      <c r="AQL8" s="162"/>
      <c r="AQM8" s="162"/>
      <c r="AQN8" s="162"/>
      <c r="AQO8" s="162"/>
      <c r="AQP8" s="162"/>
      <c r="AQQ8" s="162"/>
      <c r="AQR8" s="162"/>
      <c r="AQS8" s="162"/>
      <c r="AQT8" s="162"/>
      <c r="AQU8" s="162"/>
      <c r="AQV8" s="162"/>
      <c r="AQW8" s="162"/>
      <c r="AQX8" s="162"/>
      <c r="AQY8" s="162"/>
      <c r="AQZ8" s="162"/>
      <c r="ARA8" s="162"/>
      <c r="ARB8" s="162"/>
      <c r="ARC8" s="162"/>
      <c r="ARD8" s="162"/>
      <c r="ARE8" s="162"/>
      <c r="ARF8" s="162"/>
      <c r="ARG8" s="162"/>
      <c r="ARH8" s="162"/>
      <c r="ARI8" s="162"/>
      <c r="ARJ8" s="162"/>
      <c r="ARK8" s="162"/>
      <c r="ARL8" s="162"/>
      <c r="ARM8" s="162"/>
      <c r="ARN8" s="162"/>
      <c r="ARO8" s="162"/>
      <c r="ARP8" s="162"/>
      <c r="ARQ8" s="162"/>
      <c r="ARR8" s="162"/>
      <c r="ARS8" s="162"/>
      <c r="ART8" s="162"/>
      <c r="ARU8" s="162"/>
      <c r="ARV8" s="162"/>
      <c r="ARW8" s="162"/>
      <c r="ARX8" s="162"/>
      <c r="ARY8" s="162"/>
      <c r="ARZ8" s="162"/>
      <c r="ASA8" s="162"/>
      <c r="ASB8" s="162"/>
      <c r="ASC8" s="162"/>
      <c r="ASD8" s="162"/>
      <c r="ASE8" s="162"/>
      <c r="ASF8" s="162"/>
      <c r="ASG8" s="162"/>
      <c r="ASH8" s="162"/>
      <c r="ASI8" s="162"/>
      <c r="ASJ8" s="162"/>
      <c r="ASK8" s="162"/>
      <c r="ASL8" s="162"/>
      <c r="ASM8" s="164"/>
      <c r="ASN8" s="164"/>
      <c r="ASO8" s="164"/>
      <c r="ASP8" s="164"/>
      <c r="ASQ8" s="164"/>
      <c r="ASR8" s="164"/>
      <c r="ASS8" s="164"/>
      <c r="AST8" s="164"/>
      <c r="ASU8" s="164"/>
      <c r="ASV8" s="164"/>
      <c r="ASW8" s="164"/>
      <c r="ASX8" s="164"/>
      <c r="ASY8" s="164"/>
      <c r="ASZ8" s="164"/>
      <c r="ATA8" s="164"/>
      <c r="ATB8" s="164"/>
      <c r="ATC8" s="164"/>
      <c r="ATD8" s="164"/>
      <c r="ATE8" s="164"/>
      <c r="ATF8" s="164"/>
      <c r="ATG8" s="173"/>
      <c r="ATH8" s="165"/>
      <c r="ATI8" s="165"/>
      <c r="ATJ8" s="165"/>
      <c r="ATK8" s="165"/>
      <c r="ATL8" s="165"/>
      <c r="ATM8" s="165"/>
      <c r="ATN8" s="165"/>
      <c r="ATO8" s="165"/>
      <c r="ATP8" s="165"/>
    </row>
    <row r="9" spans="1:1367" ht="13.5" customHeight="1"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159"/>
      <c r="KI9" s="159"/>
      <c r="KJ9" s="159"/>
      <c r="KK9" s="159"/>
      <c r="KL9" s="159"/>
      <c r="KM9" s="159"/>
      <c r="KN9" s="159"/>
      <c r="KO9" s="159"/>
      <c r="KP9" s="159"/>
      <c r="KQ9" s="159"/>
      <c r="KR9" s="159"/>
      <c r="KS9" s="159"/>
      <c r="KT9" s="159"/>
      <c r="KU9" s="159"/>
      <c r="KV9" s="159"/>
      <c r="KW9" s="159"/>
      <c r="KX9" s="159"/>
      <c r="KY9" s="159"/>
      <c r="KZ9" s="159"/>
      <c r="LA9" s="159"/>
      <c r="LB9" s="159"/>
      <c r="LC9" s="159"/>
      <c r="LD9" s="159"/>
      <c r="LE9" s="159"/>
      <c r="LF9" s="159"/>
      <c r="LG9" s="159"/>
      <c r="LH9" s="159"/>
      <c r="LI9" s="159"/>
      <c r="LJ9" s="159"/>
      <c r="LK9" s="159"/>
      <c r="LL9" s="159"/>
      <c r="LM9" s="159"/>
      <c r="LN9" s="159"/>
      <c r="LO9" s="159"/>
      <c r="LP9" s="159"/>
      <c r="LQ9" s="159"/>
      <c r="LR9" s="159"/>
      <c r="LS9" s="159"/>
      <c r="LT9" s="159"/>
      <c r="LU9" s="159"/>
      <c r="LV9" s="159"/>
      <c r="LW9" s="159"/>
      <c r="LX9" s="159"/>
      <c r="LY9" s="159"/>
      <c r="LZ9" s="159"/>
      <c r="MA9" s="159"/>
      <c r="MB9" s="159"/>
      <c r="MC9" s="159"/>
      <c r="MD9" s="159"/>
      <c r="ME9" s="159"/>
      <c r="MF9" s="159"/>
      <c r="MG9" s="159"/>
      <c r="MH9" s="159"/>
      <c r="MI9" s="159"/>
      <c r="MJ9" s="159"/>
      <c r="MK9" s="159"/>
      <c r="ML9" s="159"/>
      <c r="MM9" s="159"/>
      <c r="MN9" s="159"/>
      <c r="MO9" s="159"/>
      <c r="MP9" s="159"/>
      <c r="MQ9" s="159"/>
      <c r="MR9" s="159"/>
      <c r="MS9" s="159"/>
      <c r="MT9" s="159"/>
      <c r="MU9" s="159"/>
      <c r="MV9" s="159"/>
      <c r="MW9" s="159"/>
      <c r="MX9" s="159"/>
      <c r="MY9" s="159"/>
      <c r="MZ9" s="159"/>
      <c r="NA9" s="159"/>
      <c r="NB9" s="159"/>
      <c r="NC9" s="159"/>
      <c r="ND9" s="159"/>
      <c r="NE9" s="159"/>
      <c r="NF9" s="159"/>
      <c r="NG9" s="159"/>
      <c r="NH9" s="159"/>
      <c r="NI9" s="159"/>
      <c r="NJ9" s="159"/>
      <c r="NK9" s="159"/>
      <c r="NL9" s="159"/>
      <c r="NM9" s="159"/>
      <c r="NN9" s="159"/>
      <c r="NO9" s="159"/>
      <c r="NP9" s="159"/>
      <c r="NQ9" s="159"/>
      <c r="NR9" s="159"/>
      <c r="NS9" s="159"/>
      <c r="NT9" s="159"/>
      <c r="NU9" s="159"/>
      <c r="NV9" s="159"/>
      <c r="NW9" s="159"/>
      <c r="NX9" s="159"/>
      <c r="NY9" s="159"/>
      <c r="NZ9" s="159"/>
      <c r="OA9" s="159"/>
      <c r="OB9" s="159"/>
      <c r="OC9" s="159"/>
      <c r="OD9" s="159"/>
      <c r="OE9" s="159"/>
      <c r="OF9" s="159"/>
      <c r="OG9" s="159"/>
      <c r="OH9" s="159"/>
      <c r="OI9" s="159"/>
      <c r="OJ9" s="159"/>
      <c r="OK9" s="159"/>
      <c r="OL9" s="159"/>
      <c r="OM9" s="159"/>
      <c r="ON9" s="159"/>
      <c r="OO9" s="159"/>
      <c r="OP9" s="159"/>
      <c r="OQ9" s="159"/>
      <c r="OR9" s="159"/>
      <c r="OS9" s="159"/>
      <c r="OT9" s="159"/>
      <c r="OU9" s="159"/>
      <c r="OV9" s="159"/>
      <c r="OW9" s="159"/>
      <c r="OX9" s="159"/>
      <c r="OY9" s="159"/>
      <c r="OZ9" s="159"/>
      <c r="PA9" s="159"/>
      <c r="PB9" s="159"/>
      <c r="PC9" s="159"/>
      <c r="PD9" s="159"/>
      <c r="PE9" s="159"/>
      <c r="PF9" s="159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59"/>
      <c r="QR9" s="159"/>
      <c r="QS9" s="159"/>
      <c r="QT9" s="159"/>
      <c r="QU9" s="159"/>
      <c r="QV9" s="159"/>
      <c r="QW9" s="159"/>
      <c r="QX9" s="159"/>
      <c r="QY9" s="159"/>
      <c r="QZ9" s="159"/>
      <c r="RA9" s="159"/>
      <c r="RB9" s="159"/>
      <c r="RC9" s="159"/>
      <c r="RD9" s="159"/>
      <c r="RE9" s="159"/>
      <c r="RF9" s="159"/>
      <c r="RG9" s="159"/>
      <c r="RH9" s="159"/>
      <c r="RI9" s="159"/>
      <c r="RJ9" s="159"/>
      <c r="RK9" s="159"/>
      <c r="RL9" s="159"/>
      <c r="RM9" s="159"/>
      <c r="RN9" s="159"/>
      <c r="RO9" s="159"/>
      <c r="RP9" s="159"/>
      <c r="RQ9" s="159"/>
      <c r="RR9" s="159"/>
      <c r="RS9" s="159"/>
      <c r="RT9" s="159"/>
      <c r="RU9" s="159"/>
      <c r="RV9" s="159"/>
      <c r="RW9" s="159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159"/>
      <c r="TO9" s="159"/>
      <c r="TP9" s="159"/>
      <c r="TQ9" s="159"/>
      <c r="TR9" s="159"/>
      <c r="TS9" s="159"/>
      <c r="TT9" s="159"/>
      <c r="TU9" s="159"/>
      <c r="TV9" s="159"/>
      <c r="TW9" s="159"/>
      <c r="TX9" s="159"/>
      <c r="TY9" s="159"/>
      <c r="TZ9" s="159"/>
      <c r="UA9" s="159"/>
      <c r="UB9" s="159"/>
      <c r="UC9" s="159"/>
      <c r="UD9" s="159"/>
      <c r="UE9" s="159"/>
      <c r="UF9" s="159"/>
      <c r="UG9" s="159"/>
      <c r="UH9" s="159"/>
      <c r="UI9" s="159"/>
      <c r="UJ9" s="159"/>
      <c r="UK9" s="159"/>
      <c r="UL9" s="159"/>
      <c r="UM9" s="159"/>
      <c r="UN9" s="159"/>
      <c r="UO9" s="159"/>
      <c r="UP9" s="159"/>
      <c r="UQ9" s="159"/>
      <c r="UR9" s="159"/>
      <c r="US9" s="159"/>
      <c r="UT9" s="159"/>
      <c r="UU9" s="159"/>
      <c r="UV9" s="159"/>
      <c r="UW9" s="159"/>
      <c r="UX9" s="159"/>
      <c r="UY9" s="159"/>
      <c r="UZ9" s="159"/>
      <c r="VA9" s="159"/>
      <c r="VB9" s="159"/>
      <c r="VC9" s="159"/>
      <c r="VD9" s="159"/>
      <c r="VE9" s="159"/>
      <c r="VF9" s="159"/>
      <c r="VG9" s="159"/>
      <c r="VH9" s="159"/>
      <c r="VI9" s="159"/>
      <c r="VJ9" s="159"/>
      <c r="VK9" s="159"/>
      <c r="VL9" s="159"/>
      <c r="VM9" s="159"/>
      <c r="VN9" s="159"/>
      <c r="VO9" s="159"/>
      <c r="VP9" s="159"/>
      <c r="VQ9" s="159"/>
      <c r="VR9" s="159"/>
      <c r="VS9" s="159"/>
      <c r="VT9" s="159"/>
      <c r="VU9" s="159"/>
      <c r="VV9" s="159"/>
      <c r="VW9" s="159"/>
      <c r="VX9" s="159"/>
      <c r="VY9" s="159"/>
      <c r="VZ9" s="159"/>
      <c r="WA9" s="159"/>
      <c r="WB9" s="159"/>
      <c r="WC9" s="159"/>
      <c r="WD9" s="159"/>
      <c r="WE9" s="159"/>
      <c r="WF9" s="159"/>
      <c r="WG9" s="159"/>
      <c r="WH9" s="159"/>
      <c r="WI9" s="159"/>
      <c r="WJ9" s="159"/>
      <c r="WK9" s="159"/>
      <c r="WL9" s="159"/>
      <c r="WM9" s="159"/>
      <c r="WN9" s="159"/>
      <c r="WO9" s="159"/>
      <c r="WP9" s="159"/>
      <c r="WQ9" s="159"/>
      <c r="WR9" s="159"/>
      <c r="WS9" s="159"/>
      <c r="WT9" s="159"/>
      <c r="WU9" s="159"/>
      <c r="WV9" s="159"/>
      <c r="WW9" s="159"/>
      <c r="WX9" s="159"/>
      <c r="WY9" s="159"/>
      <c r="WZ9" s="159"/>
      <c r="XA9" s="159"/>
      <c r="XB9" s="159"/>
      <c r="XC9" s="159"/>
      <c r="XD9" s="159"/>
      <c r="XE9" s="159"/>
      <c r="XF9" s="159"/>
      <c r="XG9" s="159"/>
      <c r="XH9" s="159"/>
      <c r="XI9" s="159"/>
      <c r="XJ9" s="159"/>
      <c r="XK9" s="159"/>
      <c r="XL9" s="159"/>
      <c r="XM9" s="159"/>
      <c r="XN9" s="159"/>
      <c r="XO9" s="159"/>
      <c r="XP9" s="159"/>
      <c r="XQ9" s="159"/>
      <c r="XR9" s="159"/>
      <c r="XS9" s="159"/>
      <c r="XT9" s="159"/>
      <c r="XU9" s="159"/>
      <c r="XV9" s="159"/>
      <c r="XW9" s="159"/>
      <c r="XX9" s="159"/>
      <c r="XY9" s="159"/>
      <c r="XZ9" s="159"/>
      <c r="YA9" s="159"/>
      <c r="YB9" s="159"/>
      <c r="YC9" s="159"/>
      <c r="YD9" s="159"/>
      <c r="YE9" s="159"/>
      <c r="YF9" s="159"/>
      <c r="YG9" s="159"/>
      <c r="YH9" s="159"/>
      <c r="YI9" s="159"/>
      <c r="YJ9" s="159"/>
      <c r="YK9" s="159"/>
      <c r="YL9" s="159"/>
      <c r="YM9" s="159"/>
      <c r="YN9" s="159"/>
      <c r="YO9" s="159"/>
      <c r="YP9" s="159"/>
      <c r="YQ9" s="159"/>
      <c r="YR9" s="159"/>
      <c r="YS9" s="159"/>
      <c r="YT9" s="159"/>
      <c r="YU9" s="159"/>
      <c r="YV9" s="159"/>
      <c r="YW9" s="159"/>
      <c r="YX9" s="159"/>
      <c r="YY9" s="159"/>
      <c r="YZ9" s="159"/>
      <c r="ZA9" s="159"/>
      <c r="ZB9" s="159"/>
      <c r="ZC9" s="159"/>
      <c r="ZD9" s="159"/>
      <c r="ZE9" s="159"/>
      <c r="ZF9" s="159"/>
      <c r="ZG9" s="159"/>
      <c r="ZH9" s="159"/>
      <c r="ZI9" s="159"/>
      <c r="ZJ9" s="159"/>
      <c r="ZK9" s="159"/>
      <c r="ZL9" s="159"/>
      <c r="ZM9" s="159"/>
      <c r="ZN9" s="159"/>
      <c r="ZO9" s="159"/>
      <c r="ZP9" s="159"/>
      <c r="ZQ9" s="159"/>
      <c r="ZR9" s="159"/>
      <c r="ZS9" s="159"/>
      <c r="ZT9" s="159"/>
      <c r="ZU9" s="159"/>
      <c r="ZV9" s="159"/>
      <c r="ZW9" s="159"/>
      <c r="ZX9" s="159"/>
      <c r="ZY9" s="159"/>
      <c r="ZZ9" s="159"/>
      <c r="AAA9" s="159"/>
      <c r="AAB9" s="159"/>
      <c r="AAC9" s="159"/>
      <c r="AAD9" s="159"/>
      <c r="AAE9" s="159"/>
      <c r="AAF9" s="159"/>
      <c r="AAG9" s="159"/>
      <c r="AAH9" s="159"/>
      <c r="AAI9" s="159"/>
      <c r="AAJ9" s="159"/>
      <c r="AAK9" s="159"/>
      <c r="AAL9" s="159"/>
      <c r="AAM9" s="159"/>
      <c r="AAN9" s="159"/>
      <c r="AAO9" s="159"/>
      <c r="AAP9" s="159"/>
      <c r="AAQ9" s="159"/>
      <c r="AAR9" s="159"/>
      <c r="AAS9" s="159"/>
      <c r="AAT9" s="159"/>
      <c r="AAU9" s="159"/>
      <c r="AAV9" s="159"/>
      <c r="AAW9" s="159"/>
      <c r="AAX9" s="159"/>
      <c r="AAY9" s="159"/>
      <c r="AAZ9" s="159"/>
      <c r="ABA9" s="159"/>
      <c r="ABB9" s="159"/>
      <c r="ABC9" s="159"/>
      <c r="ABD9" s="159"/>
      <c r="ABE9" s="159"/>
      <c r="ABF9" s="159"/>
      <c r="ABG9" s="159"/>
      <c r="ABH9" s="159"/>
      <c r="ABI9" s="159"/>
      <c r="ABJ9" s="159"/>
      <c r="ABK9" s="159"/>
      <c r="ABL9" s="159"/>
      <c r="ABM9" s="159"/>
      <c r="ABN9" s="159"/>
      <c r="ABO9" s="159"/>
      <c r="ABP9" s="159"/>
      <c r="ABQ9" s="159"/>
      <c r="ABR9" s="159"/>
      <c r="ABS9" s="159"/>
      <c r="ABT9" s="159"/>
      <c r="ABU9" s="159"/>
      <c r="ABV9" s="159"/>
      <c r="ABW9" s="159"/>
      <c r="ABX9" s="159"/>
      <c r="ABY9" s="159"/>
      <c r="ABZ9" s="159"/>
      <c r="ACA9" s="159"/>
      <c r="ACB9" s="159"/>
      <c r="ACC9" s="159"/>
      <c r="ACD9" s="159"/>
      <c r="ACE9" s="159"/>
      <c r="ACF9" s="159"/>
      <c r="ACG9" s="159"/>
      <c r="ACH9" s="159"/>
      <c r="ACI9" s="159"/>
      <c r="ACJ9" s="159"/>
      <c r="ACK9" s="159"/>
      <c r="ACL9" s="159"/>
      <c r="ACM9" s="159"/>
      <c r="ACN9" s="159"/>
      <c r="ACO9" s="159"/>
      <c r="ACP9" s="159"/>
      <c r="ACQ9" s="159"/>
      <c r="ACR9" s="159"/>
      <c r="ACS9" s="159"/>
      <c r="ACT9" s="159"/>
      <c r="ACU9" s="159"/>
      <c r="ACV9" s="159"/>
      <c r="ACW9" s="159"/>
      <c r="ACX9" s="159"/>
      <c r="ACY9" s="159"/>
      <c r="ACZ9" s="159"/>
      <c r="ADA9" s="159"/>
      <c r="ADB9" s="159"/>
      <c r="ADC9" s="159"/>
      <c r="ADD9" s="159"/>
      <c r="ADE9" s="159"/>
      <c r="ADF9" s="159"/>
      <c r="ADG9" s="159"/>
      <c r="ADH9" s="159"/>
      <c r="ADI9" s="159"/>
      <c r="ADJ9" s="159"/>
      <c r="ADK9" s="159"/>
      <c r="ADL9" s="159"/>
      <c r="ADM9" s="159"/>
      <c r="ADN9" s="159"/>
      <c r="ADO9" s="159"/>
      <c r="ADP9" s="159"/>
      <c r="ADQ9" s="159"/>
      <c r="ADR9" s="159"/>
      <c r="ADS9" s="159"/>
      <c r="ADT9" s="159"/>
      <c r="ADU9" s="159"/>
      <c r="ADV9" s="159"/>
      <c r="ADW9" s="159"/>
      <c r="ADX9" s="159"/>
      <c r="ADY9" s="159"/>
      <c r="ADZ9" s="159"/>
      <c r="AEA9" s="159"/>
      <c r="AEB9" s="159"/>
      <c r="AEC9" s="159"/>
      <c r="AED9" s="159"/>
      <c r="AEE9" s="159"/>
      <c r="AEF9" s="159"/>
      <c r="AEG9" s="159"/>
      <c r="AEH9" s="159"/>
      <c r="AEI9" s="159"/>
      <c r="AEJ9" s="159"/>
      <c r="AEK9" s="159"/>
      <c r="AEL9" s="159"/>
      <c r="AEM9" s="159"/>
      <c r="AEN9" s="159"/>
      <c r="AEO9" s="159"/>
      <c r="AEP9" s="159"/>
      <c r="AEQ9" s="159"/>
      <c r="AER9" s="159"/>
      <c r="AES9" s="159"/>
      <c r="AET9" s="159"/>
      <c r="AEU9" s="159"/>
      <c r="AEV9" s="159"/>
      <c r="AEW9" s="159"/>
      <c r="AEX9" s="159"/>
      <c r="AEY9" s="159"/>
      <c r="AEZ9" s="159"/>
      <c r="AFA9" s="159"/>
      <c r="AFB9" s="159"/>
      <c r="AFC9" s="159"/>
      <c r="AFD9" s="159"/>
      <c r="AFE9" s="159"/>
      <c r="AFF9" s="159"/>
      <c r="AFG9" s="159"/>
      <c r="AFH9" s="159"/>
      <c r="AFI9" s="159"/>
      <c r="AFJ9" s="159"/>
      <c r="AFK9" s="159"/>
      <c r="AFL9" s="159"/>
      <c r="AFM9" s="159"/>
      <c r="AFN9" s="159"/>
      <c r="AFO9" s="159"/>
      <c r="AFP9" s="159"/>
      <c r="AFQ9" s="159"/>
      <c r="AFR9" s="159"/>
      <c r="AFS9" s="159"/>
      <c r="AFT9" s="159"/>
      <c r="AFU9" s="159"/>
      <c r="AFV9" s="159"/>
      <c r="AFW9" s="159"/>
      <c r="AFX9" s="159"/>
      <c r="AFY9" s="159"/>
      <c r="AFZ9" s="159"/>
      <c r="AGA9" s="159"/>
      <c r="AGB9" s="159"/>
      <c r="AGC9" s="159"/>
      <c r="AGD9" s="159"/>
      <c r="AGE9" s="159"/>
      <c r="AGF9" s="159"/>
      <c r="AGG9" s="159"/>
      <c r="AGH9" s="159"/>
      <c r="AGI9" s="159"/>
      <c r="AGJ9" s="159"/>
      <c r="AGK9" s="159"/>
      <c r="AGL9" s="159"/>
      <c r="AGM9" s="159"/>
      <c r="AGN9" s="159"/>
      <c r="AGO9" s="159"/>
      <c r="AGP9" s="159"/>
      <c r="AGQ9" s="159"/>
      <c r="AGR9" s="159"/>
      <c r="AGS9" s="159"/>
      <c r="AGT9" s="159"/>
      <c r="AGU9" s="159"/>
      <c r="AGV9" s="159"/>
      <c r="AGW9" s="159"/>
      <c r="AGX9" s="159"/>
      <c r="AGY9" s="159"/>
      <c r="AGZ9" s="159"/>
      <c r="AHA9" s="159"/>
      <c r="AHB9" s="159"/>
      <c r="AHC9" s="159"/>
      <c r="AHD9" s="159"/>
      <c r="AHE9" s="159"/>
      <c r="AHF9" s="159"/>
      <c r="AHG9" s="159"/>
      <c r="AHH9" s="159"/>
      <c r="AHI9" s="159"/>
      <c r="AHJ9" s="159"/>
      <c r="AHK9" s="159"/>
      <c r="AHL9" s="159"/>
      <c r="AHM9" s="159"/>
      <c r="AHN9" s="159"/>
      <c r="AHO9" s="159"/>
      <c r="AHP9" s="159"/>
      <c r="AHQ9" s="159"/>
      <c r="AHR9" s="159"/>
      <c r="AHS9" s="159"/>
      <c r="AHT9" s="159"/>
      <c r="AHU9" s="159"/>
      <c r="AHV9" s="159"/>
      <c r="AHW9" s="159"/>
      <c r="AHX9" s="159"/>
      <c r="AHY9" s="159"/>
      <c r="AHZ9" s="159"/>
      <c r="AIA9" s="159"/>
      <c r="AIB9" s="159"/>
      <c r="AIC9" s="159"/>
      <c r="AID9" s="159"/>
      <c r="AIE9" s="159"/>
      <c r="AIF9" s="159"/>
      <c r="AIG9" s="159"/>
      <c r="AIH9" s="159"/>
      <c r="AII9" s="159"/>
      <c r="AIJ9" s="159"/>
      <c r="AIK9" s="159"/>
      <c r="AIL9" s="159"/>
      <c r="AIM9" s="159"/>
      <c r="AIN9" s="159"/>
      <c r="AIO9" s="159"/>
      <c r="AIP9" s="159"/>
      <c r="AIQ9" s="159"/>
      <c r="AIR9" s="159"/>
      <c r="AIS9" s="159"/>
      <c r="AIT9" s="159"/>
      <c r="AIU9" s="159"/>
      <c r="AIV9" s="159"/>
      <c r="AIW9" s="159"/>
      <c r="AIX9" s="159"/>
      <c r="AIY9" s="159"/>
      <c r="AIZ9" s="159"/>
      <c r="AJA9" s="159"/>
      <c r="AJB9" s="159"/>
      <c r="AJC9" s="159"/>
      <c r="AJD9" s="159"/>
      <c r="AJE9" s="159"/>
      <c r="AJF9" s="159"/>
      <c r="AJG9" s="159"/>
      <c r="AJH9" s="159"/>
      <c r="AJI9" s="159"/>
      <c r="AJJ9" s="159"/>
      <c r="AJK9" s="159"/>
      <c r="AJL9" s="159"/>
      <c r="AJM9" s="159"/>
      <c r="AJN9" s="159"/>
      <c r="AJO9" s="159"/>
      <c r="AJP9" s="159"/>
      <c r="AJQ9" s="159"/>
      <c r="AJR9" s="159"/>
      <c r="AJS9" s="159"/>
      <c r="AJT9" s="159"/>
      <c r="AJU9" s="159"/>
      <c r="AJV9" s="159"/>
      <c r="AJW9" s="159"/>
      <c r="AJX9" s="159"/>
      <c r="AJY9" s="159"/>
      <c r="AJZ9" s="159"/>
      <c r="AKA9" s="159"/>
      <c r="AKB9" s="159"/>
      <c r="AKC9" s="159"/>
      <c r="AKD9" s="159"/>
      <c r="AKE9" s="166"/>
      <c r="AKF9" s="159"/>
      <c r="AKG9" s="159"/>
      <c r="AKH9" s="159"/>
      <c r="AKI9" s="159"/>
      <c r="AKJ9" s="159"/>
      <c r="AKK9" s="159"/>
      <c r="AKL9" s="167" t="s">
        <v>3440</v>
      </c>
      <c r="AKM9" s="159"/>
      <c r="AKN9" s="159"/>
      <c r="AKO9" s="159"/>
      <c r="AKP9" s="159"/>
      <c r="AKQ9" s="159"/>
      <c r="AKR9" s="159"/>
      <c r="AKS9" s="159"/>
      <c r="AKT9" s="159"/>
      <c r="AKU9" s="159"/>
      <c r="AKV9" s="159"/>
      <c r="AKW9" s="159"/>
      <c r="AKX9" s="159"/>
      <c r="AKY9" s="159"/>
      <c r="AKZ9" s="159"/>
      <c r="ALA9" s="159"/>
      <c r="ALB9" s="159"/>
      <c r="ALC9" s="159"/>
      <c r="ALD9" s="159"/>
      <c r="ALE9" s="159"/>
      <c r="ALF9" s="159"/>
      <c r="ALG9" s="159"/>
      <c r="ALH9" s="159"/>
      <c r="ALI9" s="159"/>
      <c r="ALJ9" s="159"/>
      <c r="ALK9" s="159"/>
      <c r="ALL9" s="159"/>
      <c r="ALM9" s="159"/>
      <c r="ALN9" s="159"/>
      <c r="ALO9" s="159"/>
      <c r="ALP9" s="159"/>
      <c r="ALQ9" s="159"/>
      <c r="ALR9" s="159"/>
      <c r="ALS9" s="159"/>
      <c r="ALT9" s="162"/>
      <c r="ALU9" s="162"/>
      <c r="ALV9" s="162"/>
      <c r="ALW9" s="162"/>
      <c r="ALX9" s="162"/>
      <c r="ALY9" s="162"/>
      <c r="ALZ9" s="162"/>
      <c r="AMA9" s="162"/>
      <c r="AMB9" s="162"/>
      <c r="AMC9" s="162"/>
      <c r="AMD9" s="162"/>
      <c r="AME9" s="162"/>
      <c r="AMF9" s="162"/>
      <c r="AMG9" s="162"/>
      <c r="AMH9" s="162"/>
      <c r="AMI9" s="162"/>
      <c r="AMJ9" s="162"/>
      <c r="AMK9" s="162"/>
      <c r="AML9" s="162"/>
      <c r="AMM9" s="162"/>
      <c r="AMN9" s="162"/>
      <c r="AMO9" s="162"/>
      <c r="AMP9" s="162"/>
      <c r="AMQ9" s="162"/>
      <c r="AMR9" s="162"/>
      <c r="AMS9" s="162"/>
      <c r="AMT9" s="162"/>
      <c r="AMU9" s="162"/>
      <c r="AMV9" s="162"/>
      <c r="AMW9" s="162"/>
      <c r="AMX9" s="162"/>
      <c r="AMY9" s="162"/>
      <c r="AMZ9" s="162"/>
      <c r="ANA9" s="162"/>
      <c r="ANB9" s="162"/>
      <c r="ANC9" s="162"/>
      <c r="AND9" s="162"/>
      <c r="ANE9" s="162"/>
      <c r="ANF9" s="162"/>
      <c r="ANG9" s="162"/>
      <c r="ANH9" s="162"/>
      <c r="ANI9" s="162"/>
      <c r="ANJ9" s="162"/>
      <c r="ANK9" s="162"/>
      <c r="ANL9" s="162"/>
      <c r="ANM9" s="162"/>
      <c r="ANN9" s="162"/>
      <c r="ANO9" s="162"/>
      <c r="ANP9" s="162"/>
      <c r="ANQ9" s="162"/>
      <c r="ANR9" s="162"/>
      <c r="ANS9" s="162"/>
      <c r="ANT9" s="162"/>
      <c r="ANU9" s="162"/>
      <c r="ANV9" s="162"/>
      <c r="ANW9" s="162"/>
      <c r="ANX9" s="162"/>
      <c r="ANY9" s="162"/>
      <c r="ANZ9" s="162"/>
      <c r="AOA9" s="162"/>
      <c r="AOB9" s="162"/>
      <c r="AOC9" s="162"/>
      <c r="AOD9" s="162"/>
      <c r="AOE9" s="162"/>
      <c r="AOF9" s="162"/>
      <c r="AOG9" s="162"/>
      <c r="AOH9" s="162"/>
      <c r="AOI9" s="162"/>
      <c r="AOJ9" s="162"/>
      <c r="AOK9" s="162"/>
      <c r="AOL9" s="162"/>
      <c r="AOM9" s="162"/>
      <c r="AON9" s="162"/>
      <c r="AOO9" s="162"/>
      <c r="AOP9" s="162"/>
      <c r="AOQ9" s="162"/>
      <c r="AOR9" s="162"/>
      <c r="AOS9" s="162"/>
      <c r="AOT9" s="162"/>
      <c r="AOU9" s="162"/>
      <c r="AOV9" s="162"/>
      <c r="AOW9" s="162"/>
      <c r="AOX9" s="162"/>
      <c r="AOY9" s="162"/>
      <c r="AOZ9" s="162"/>
      <c r="APA9" s="162"/>
      <c r="APB9" s="162"/>
      <c r="APC9" s="162"/>
      <c r="APD9" s="162"/>
      <c r="APE9" s="162"/>
      <c r="APF9" s="162"/>
      <c r="APG9" s="162"/>
      <c r="APH9" s="162"/>
      <c r="API9" s="162"/>
      <c r="APJ9" s="162"/>
      <c r="APK9" s="162"/>
      <c r="APL9" s="162"/>
      <c r="APM9" s="162"/>
      <c r="APN9" s="162"/>
      <c r="APO9" s="162"/>
      <c r="APP9" s="162"/>
      <c r="APQ9" s="162"/>
      <c r="APR9" s="162"/>
      <c r="APS9" s="162"/>
      <c r="APT9" s="162"/>
      <c r="APU9" s="162"/>
      <c r="APV9" s="162"/>
      <c r="APW9" s="162"/>
      <c r="APX9" s="162"/>
      <c r="APY9" s="162"/>
      <c r="APZ9" s="162"/>
      <c r="AQA9" s="162"/>
      <c r="AQB9" s="162"/>
      <c r="AQC9" s="162"/>
      <c r="AQD9" s="162"/>
      <c r="AQE9" s="162"/>
      <c r="AQF9" s="162"/>
      <c r="AQG9" s="162"/>
      <c r="AQH9" s="162"/>
      <c r="AQI9" s="162"/>
      <c r="AQJ9" s="162"/>
      <c r="AQK9" s="162"/>
      <c r="AQL9" s="162"/>
      <c r="AQM9" s="162"/>
      <c r="AQN9" s="162"/>
      <c r="AQO9" s="162"/>
      <c r="AQP9" s="162"/>
      <c r="AQQ9" s="162"/>
      <c r="AQR9" s="162"/>
      <c r="AQS9" s="162"/>
      <c r="AQT9" s="162"/>
      <c r="AQU9" s="162"/>
      <c r="AQV9" s="162"/>
      <c r="AQW9" s="162"/>
      <c r="AQX9" s="162"/>
      <c r="AQY9" s="162"/>
      <c r="AQZ9" s="162"/>
      <c r="ARA9" s="162"/>
      <c r="ARB9" s="162"/>
      <c r="ARC9" s="162"/>
      <c r="ARD9" s="162"/>
      <c r="ARE9" s="162"/>
      <c r="ARF9" s="162"/>
      <c r="ARG9" s="162"/>
      <c r="ARH9" s="162"/>
      <c r="ARI9" s="162"/>
      <c r="ARJ9" s="162"/>
      <c r="ARK9" s="162"/>
      <c r="ARL9" s="162"/>
      <c r="ARM9" s="162"/>
      <c r="ARN9" s="162"/>
      <c r="ARO9" s="162"/>
      <c r="ARP9" s="162"/>
      <c r="ARQ9" s="162"/>
      <c r="ARR9" s="162"/>
      <c r="ARS9" s="162"/>
      <c r="ART9" s="162"/>
      <c r="ARU9" s="162"/>
      <c r="ARV9" s="162"/>
      <c r="ARW9" s="162"/>
      <c r="ARX9" s="162"/>
      <c r="ARY9" s="162"/>
      <c r="ARZ9" s="162"/>
      <c r="ASA9" s="162"/>
      <c r="ASB9" s="162"/>
      <c r="ASC9" s="162"/>
      <c r="ASD9" s="162"/>
      <c r="ASE9" s="162"/>
      <c r="ASF9" s="162"/>
      <c r="ASG9" s="162"/>
      <c r="ASH9" s="162"/>
      <c r="ASI9" s="162"/>
      <c r="ASJ9" s="162"/>
      <c r="ASK9" s="162"/>
      <c r="ASL9" s="162"/>
      <c r="ASM9" s="164"/>
      <c r="ASN9" s="164"/>
      <c r="ASO9" s="164"/>
      <c r="ASP9" s="164"/>
      <c r="ASQ9" s="164"/>
      <c r="ASR9" s="164"/>
      <c r="ASS9" s="164"/>
      <c r="AST9" s="164"/>
      <c r="ASU9" s="164"/>
      <c r="ASV9" s="164"/>
      <c r="ASW9" s="164"/>
      <c r="ASX9" s="164"/>
      <c r="ASY9" s="164"/>
      <c r="ASZ9" s="164"/>
      <c r="ATA9" s="164"/>
      <c r="ATB9" s="164"/>
      <c r="ATC9" s="164"/>
      <c r="ATD9" s="164"/>
      <c r="ATE9" s="164"/>
      <c r="ATF9" s="164"/>
      <c r="ATG9" s="173"/>
      <c r="ATH9" s="165"/>
      <c r="ATI9" s="165"/>
      <c r="ATJ9" s="165"/>
      <c r="ATK9" s="165"/>
      <c r="ATL9" s="165"/>
      <c r="ATM9" s="165"/>
      <c r="ATN9" s="165"/>
      <c r="ATO9" s="165"/>
      <c r="ATP9" s="165"/>
    </row>
    <row r="10" spans="1:1367" ht="13.5" customHeight="1"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159"/>
      <c r="KX10" s="159"/>
      <c r="KY10" s="159"/>
      <c r="KZ10" s="159"/>
      <c r="LA10" s="159"/>
      <c r="LB10" s="159"/>
      <c r="LC10" s="159"/>
      <c r="LD10" s="159"/>
      <c r="LE10" s="159"/>
      <c r="LF10" s="159"/>
      <c r="LG10" s="159"/>
      <c r="LH10" s="159"/>
      <c r="LI10" s="159"/>
      <c r="LJ10" s="159"/>
      <c r="LK10" s="159"/>
      <c r="LL10" s="159"/>
      <c r="LM10" s="159"/>
      <c r="LN10" s="159"/>
      <c r="LO10" s="159"/>
      <c r="LP10" s="159"/>
      <c r="LQ10" s="159"/>
      <c r="LR10" s="159"/>
      <c r="LS10" s="159"/>
      <c r="LT10" s="159"/>
      <c r="LU10" s="159"/>
      <c r="LV10" s="159"/>
      <c r="LW10" s="159"/>
      <c r="LX10" s="159"/>
      <c r="LY10" s="159"/>
      <c r="LZ10" s="159"/>
      <c r="MA10" s="159"/>
      <c r="MB10" s="159"/>
      <c r="MC10" s="159"/>
      <c r="MD10" s="159"/>
      <c r="ME10" s="159"/>
      <c r="MF10" s="159"/>
      <c r="MG10" s="159"/>
      <c r="MH10" s="159"/>
      <c r="MI10" s="159"/>
      <c r="MJ10" s="159"/>
      <c r="MK10" s="159"/>
      <c r="ML10" s="159"/>
      <c r="MM10" s="159"/>
      <c r="MN10" s="159"/>
      <c r="MO10" s="159"/>
      <c r="MP10" s="159"/>
      <c r="MQ10" s="159"/>
      <c r="MR10" s="159"/>
      <c r="MS10" s="159"/>
      <c r="MT10" s="159"/>
      <c r="MU10" s="159"/>
      <c r="MV10" s="159"/>
      <c r="MW10" s="159"/>
      <c r="MX10" s="159"/>
      <c r="MY10" s="159"/>
      <c r="MZ10" s="159"/>
      <c r="NA10" s="159"/>
      <c r="NB10" s="159"/>
      <c r="NC10" s="159"/>
      <c r="ND10" s="159"/>
      <c r="NE10" s="159"/>
      <c r="NF10" s="159"/>
      <c r="NG10" s="159"/>
      <c r="NH10" s="159"/>
      <c r="NI10" s="159"/>
      <c r="NJ10" s="159"/>
      <c r="NK10" s="159"/>
      <c r="NL10" s="159"/>
      <c r="NM10" s="159"/>
      <c r="NN10" s="159"/>
      <c r="NO10" s="159"/>
      <c r="NP10" s="159"/>
      <c r="NQ10" s="159"/>
      <c r="NR10" s="159"/>
      <c r="NS10" s="159"/>
      <c r="NT10" s="159"/>
      <c r="NU10" s="159"/>
      <c r="NV10" s="159"/>
      <c r="NW10" s="159"/>
      <c r="NX10" s="159"/>
      <c r="NY10" s="159"/>
      <c r="NZ10" s="159"/>
      <c r="OA10" s="159"/>
      <c r="OB10" s="159"/>
      <c r="OC10" s="159"/>
      <c r="OD10" s="159"/>
      <c r="OE10" s="159"/>
      <c r="OF10" s="159"/>
      <c r="OG10" s="159"/>
      <c r="OH10" s="159"/>
      <c r="OI10" s="159"/>
      <c r="OJ10" s="159"/>
      <c r="OK10" s="159"/>
      <c r="OL10" s="159"/>
      <c r="OM10" s="159"/>
      <c r="ON10" s="159"/>
      <c r="OO10" s="159"/>
      <c r="OP10" s="159"/>
      <c r="OQ10" s="159"/>
      <c r="OR10" s="159"/>
      <c r="OS10" s="159"/>
      <c r="OT10" s="159"/>
      <c r="OU10" s="159"/>
      <c r="OV10" s="159"/>
      <c r="OW10" s="159"/>
      <c r="OX10" s="159"/>
      <c r="OY10" s="159"/>
      <c r="OZ10" s="159"/>
      <c r="PA10" s="159"/>
      <c r="PB10" s="159"/>
      <c r="PC10" s="159"/>
      <c r="PD10" s="159"/>
      <c r="PE10" s="159"/>
      <c r="PF10" s="159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59"/>
      <c r="RG10" s="159"/>
      <c r="RH10" s="159"/>
      <c r="RI10" s="159"/>
      <c r="RJ10" s="159"/>
      <c r="RK10" s="159"/>
      <c r="RL10" s="159"/>
      <c r="RM10" s="159"/>
      <c r="RN10" s="159"/>
      <c r="RO10" s="159"/>
      <c r="RP10" s="159"/>
      <c r="RQ10" s="159"/>
      <c r="RR10" s="159"/>
      <c r="RS10" s="159"/>
      <c r="RT10" s="159"/>
      <c r="RU10" s="159"/>
      <c r="RV10" s="159"/>
      <c r="RW10" s="159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159"/>
      <c r="UD10" s="159"/>
      <c r="UE10" s="159"/>
      <c r="UF10" s="159"/>
      <c r="UG10" s="159"/>
      <c r="UH10" s="159"/>
      <c r="UI10" s="159"/>
      <c r="UJ10" s="159"/>
      <c r="UK10" s="159"/>
      <c r="UL10" s="159"/>
      <c r="UM10" s="159"/>
      <c r="UN10" s="159"/>
      <c r="UO10" s="159"/>
      <c r="UP10" s="159"/>
      <c r="UQ10" s="159"/>
      <c r="UR10" s="159"/>
      <c r="US10" s="159"/>
      <c r="UT10" s="159"/>
      <c r="UU10" s="159"/>
      <c r="UV10" s="159"/>
      <c r="UW10" s="159"/>
      <c r="UX10" s="159"/>
      <c r="UY10" s="159"/>
      <c r="UZ10" s="159"/>
      <c r="VA10" s="159"/>
      <c r="VB10" s="159"/>
      <c r="VC10" s="159"/>
      <c r="VD10" s="159"/>
      <c r="VE10" s="159"/>
      <c r="VF10" s="159"/>
      <c r="VG10" s="159"/>
      <c r="VH10" s="159"/>
      <c r="VI10" s="159"/>
      <c r="VJ10" s="159"/>
      <c r="VK10" s="159"/>
      <c r="VL10" s="159"/>
      <c r="VM10" s="159"/>
      <c r="VN10" s="159"/>
      <c r="VO10" s="159"/>
      <c r="VP10" s="159"/>
      <c r="VQ10" s="159"/>
      <c r="VR10" s="159"/>
      <c r="VS10" s="159"/>
      <c r="VT10" s="159"/>
      <c r="VU10" s="159"/>
      <c r="VV10" s="159"/>
      <c r="VW10" s="159"/>
      <c r="VX10" s="159"/>
      <c r="VY10" s="159"/>
      <c r="VZ10" s="159"/>
      <c r="WA10" s="159"/>
      <c r="WB10" s="159"/>
      <c r="WC10" s="159"/>
      <c r="WD10" s="159"/>
      <c r="WE10" s="159"/>
      <c r="WF10" s="159"/>
      <c r="WG10" s="159"/>
      <c r="WH10" s="159"/>
      <c r="WI10" s="159"/>
      <c r="WJ10" s="159"/>
      <c r="WK10" s="159"/>
      <c r="WL10" s="159"/>
      <c r="WM10" s="159"/>
      <c r="WN10" s="159"/>
      <c r="WO10" s="159"/>
      <c r="WP10" s="159"/>
      <c r="WQ10" s="159"/>
      <c r="WR10" s="159"/>
      <c r="WS10" s="159"/>
      <c r="WT10" s="159"/>
      <c r="WU10" s="159"/>
      <c r="WV10" s="159"/>
      <c r="WW10" s="159"/>
      <c r="WX10" s="159"/>
      <c r="WY10" s="159"/>
      <c r="WZ10" s="159"/>
      <c r="XA10" s="159"/>
      <c r="XB10" s="159"/>
      <c r="XC10" s="159"/>
      <c r="XD10" s="159"/>
      <c r="XE10" s="159"/>
      <c r="XF10" s="159"/>
      <c r="XG10" s="159"/>
      <c r="XH10" s="159"/>
      <c r="XI10" s="159"/>
      <c r="XJ10" s="159"/>
      <c r="XK10" s="159"/>
      <c r="XL10" s="159"/>
      <c r="XM10" s="159"/>
      <c r="XN10" s="159"/>
      <c r="XO10" s="159"/>
      <c r="XP10" s="159"/>
      <c r="XQ10" s="159"/>
      <c r="XR10" s="159"/>
      <c r="XS10" s="159"/>
      <c r="XT10" s="159"/>
      <c r="XU10" s="159"/>
      <c r="XV10" s="159"/>
      <c r="XW10" s="159"/>
      <c r="XX10" s="159"/>
      <c r="XY10" s="159"/>
      <c r="XZ10" s="159"/>
      <c r="YA10" s="159"/>
      <c r="YB10" s="159"/>
      <c r="YC10" s="159"/>
      <c r="YD10" s="159"/>
      <c r="YE10" s="159"/>
      <c r="YF10" s="159"/>
      <c r="YG10" s="159"/>
      <c r="YH10" s="159"/>
      <c r="YI10" s="159"/>
      <c r="YJ10" s="159"/>
      <c r="YK10" s="159"/>
      <c r="YL10" s="159"/>
      <c r="YM10" s="159"/>
      <c r="YN10" s="159"/>
      <c r="YO10" s="159"/>
      <c r="YP10" s="159"/>
      <c r="YQ10" s="159"/>
      <c r="YR10" s="159"/>
      <c r="YS10" s="159"/>
      <c r="YT10" s="159"/>
      <c r="YU10" s="159"/>
      <c r="YV10" s="159"/>
      <c r="YW10" s="159"/>
      <c r="YX10" s="159"/>
      <c r="YY10" s="159"/>
      <c r="YZ10" s="159"/>
      <c r="ZA10" s="159"/>
      <c r="ZB10" s="159"/>
      <c r="ZC10" s="159"/>
      <c r="ZD10" s="159"/>
      <c r="ZE10" s="159"/>
      <c r="ZF10" s="159"/>
      <c r="ZG10" s="159"/>
      <c r="ZH10" s="159"/>
      <c r="ZI10" s="159"/>
      <c r="ZJ10" s="159"/>
      <c r="ZK10" s="159"/>
      <c r="ZL10" s="159"/>
      <c r="ZM10" s="159"/>
      <c r="ZN10" s="159"/>
      <c r="ZO10" s="159"/>
      <c r="ZP10" s="159"/>
      <c r="ZQ10" s="159"/>
      <c r="ZR10" s="159"/>
      <c r="ZS10" s="159"/>
      <c r="ZT10" s="159"/>
      <c r="ZU10" s="159"/>
      <c r="ZV10" s="159"/>
      <c r="ZW10" s="159"/>
      <c r="ZX10" s="159"/>
      <c r="ZY10" s="159"/>
      <c r="ZZ10" s="159"/>
      <c r="AAA10" s="159"/>
      <c r="AAB10" s="159"/>
      <c r="AAC10" s="159"/>
      <c r="AAD10" s="159"/>
      <c r="AAE10" s="159"/>
      <c r="AAF10" s="159"/>
      <c r="AAG10" s="159"/>
      <c r="AAH10" s="159"/>
      <c r="AAI10" s="159"/>
      <c r="AAJ10" s="159"/>
      <c r="AAK10" s="159"/>
      <c r="AAL10" s="159"/>
      <c r="AAM10" s="159"/>
      <c r="AAN10" s="159"/>
      <c r="AAO10" s="159"/>
      <c r="AAP10" s="159"/>
      <c r="AAQ10" s="159"/>
      <c r="AAR10" s="159"/>
      <c r="AAS10" s="159"/>
      <c r="AAT10" s="159"/>
      <c r="AAU10" s="159"/>
      <c r="AAV10" s="159"/>
      <c r="AAW10" s="159"/>
      <c r="AAX10" s="159"/>
      <c r="AAY10" s="159"/>
      <c r="AAZ10" s="159"/>
      <c r="ABA10" s="159"/>
      <c r="ABB10" s="159"/>
      <c r="ABC10" s="159"/>
      <c r="ABD10" s="159"/>
      <c r="ABE10" s="159"/>
      <c r="ABF10" s="159"/>
      <c r="ABG10" s="159"/>
      <c r="ABH10" s="159"/>
      <c r="ABI10" s="159"/>
      <c r="ABJ10" s="159"/>
      <c r="ABK10" s="159"/>
      <c r="ABL10" s="159"/>
      <c r="ABM10" s="159"/>
      <c r="ABN10" s="159"/>
      <c r="ABO10" s="159"/>
      <c r="ABP10" s="159"/>
      <c r="ABQ10" s="159"/>
      <c r="ABR10" s="159"/>
      <c r="ABS10" s="159"/>
      <c r="ABT10" s="159"/>
      <c r="ABU10" s="159"/>
      <c r="ABV10" s="159"/>
      <c r="ABW10" s="159"/>
      <c r="ABX10" s="159"/>
      <c r="ABY10" s="159"/>
      <c r="ABZ10" s="159"/>
      <c r="ACA10" s="159"/>
      <c r="ACB10" s="159"/>
      <c r="ACC10" s="159"/>
      <c r="ACD10" s="159"/>
      <c r="ACE10" s="159"/>
      <c r="ACF10" s="159"/>
      <c r="ACG10" s="159"/>
      <c r="ACH10" s="159"/>
      <c r="ACI10" s="159"/>
      <c r="ACJ10" s="159"/>
      <c r="ACK10" s="159"/>
      <c r="ACL10" s="159"/>
      <c r="ACM10" s="159"/>
      <c r="ACN10" s="159"/>
      <c r="ACO10" s="159"/>
      <c r="ACP10" s="159"/>
      <c r="ACQ10" s="159"/>
      <c r="ACR10" s="159"/>
      <c r="ACS10" s="159"/>
      <c r="ACT10" s="159"/>
      <c r="ACU10" s="159"/>
      <c r="ACV10" s="159"/>
      <c r="ACW10" s="159"/>
      <c r="ACX10" s="159"/>
      <c r="ACY10" s="159"/>
      <c r="ACZ10" s="159"/>
      <c r="ADA10" s="159"/>
      <c r="ADB10" s="159"/>
      <c r="ADC10" s="159"/>
      <c r="ADD10" s="159"/>
      <c r="ADE10" s="159"/>
      <c r="ADF10" s="159"/>
      <c r="ADG10" s="159"/>
      <c r="ADH10" s="159"/>
      <c r="ADI10" s="159"/>
      <c r="ADJ10" s="159"/>
      <c r="ADK10" s="159"/>
      <c r="ADL10" s="159"/>
      <c r="ADM10" s="159"/>
      <c r="ADN10" s="159"/>
      <c r="ADO10" s="159"/>
      <c r="ADP10" s="159"/>
      <c r="ADQ10" s="159"/>
      <c r="ADR10" s="159"/>
      <c r="ADS10" s="159"/>
      <c r="ADT10" s="159"/>
      <c r="ADU10" s="159"/>
      <c r="ADV10" s="159"/>
      <c r="ADW10" s="159"/>
      <c r="ADX10" s="159"/>
      <c r="ADY10" s="159"/>
      <c r="ADZ10" s="159"/>
      <c r="AEA10" s="159"/>
      <c r="AEB10" s="159"/>
      <c r="AEC10" s="159"/>
      <c r="AED10" s="159"/>
      <c r="AEE10" s="159"/>
      <c r="AEF10" s="159"/>
      <c r="AEG10" s="159"/>
      <c r="AEH10" s="159"/>
      <c r="AEI10" s="159"/>
      <c r="AEJ10" s="159"/>
      <c r="AEK10" s="159"/>
      <c r="AEL10" s="159"/>
      <c r="AEM10" s="159"/>
      <c r="AEN10" s="159"/>
      <c r="AEO10" s="159"/>
      <c r="AEP10" s="159"/>
      <c r="AEQ10" s="159"/>
      <c r="AER10" s="159"/>
      <c r="AES10" s="159"/>
      <c r="AET10" s="159"/>
      <c r="AEU10" s="159"/>
      <c r="AEV10" s="159"/>
      <c r="AEW10" s="159"/>
      <c r="AEX10" s="159"/>
      <c r="AEY10" s="159"/>
      <c r="AEZ10" s="159"/>
      <c r="AFA10" s="159"/>
      <c r="AFB10" s="159"/>
      <c r="AFC10" s="159"/>
      <c r="AFD10" s="159"/>
      <c r="AFE10" s="159"/>
      <c r="AFF10" s="159"/>
      <c r="AFG10" s="159"/>
      <c r="AFH10" s="159"/>
      <c r="AFI10" s="159"/>
      <c r="AFJ10" s="159"/>
      <c r="AFK10" s="159"/>
      <c r="AFL10" s="159"/>
      <c r="AFM10" s="159"/>
      <c r="AFN10" s="159"/>
      <c r="AFO10" s="159"/>
      <c r="AFP10" s="159"/>
      <c r="AFQ10" s="159"/>
      <c r="AFR10" s="159"/>
      <c r="AFS10" s="159"/>
      <c r="AFT10" s="159"/>
      <c r="AFU10" s="159"/>
      <c r="AFV10" s="159"/>
      <c r="AFW10" s="159"/>
      <c r="AFX10" s="159"/>
      <c r="AFY10" s="159"/>
      <c r="AFZ10" s="159"/>
      <c r="AGA10" s="159"/>
      <c r="AGB10" s="159"/>
      <c r="AGC10" s="159"/>
      <c r="AGD10" s="159"/>
      <c r="AGE10" s="159"/>
      <c r="AGF10" s="159"/>
      <c r="AGG10" s="159"/>
      <c r="AGH10" s="159"/>
      <c r="AGI10" s="159"/>
      <c r="AGJ10" s="159"/>
      <c r="AGK10" s="159"/>
      <c r="AGL10" s="159"/>
      <c r="AGM10" s="159"/>
      <c r="AGN10" s="159"/>
      <c r="AGO10" s="159"/>
      <c r="AGP10" s="159"/>
      <c r="AGQ10" s="159"/>
      <c r="AGR10" s="159"/>
      <c r="AGS10" s="159"/>
      <c r="AGT10" s="159"/>
      <c r="AGU10" s="159"/>
      <c r="AGV10" s="159"/>
      <c r="AGW10" s="159"/>
      <c r="AGX10" s="159"/>
      <c r="AGY10" s="159"/>
      <c r="AGZ10" s="159"/>
      <c r="AHA10" s="159"/>
      <c r="AHB10" s="159"/>
      <c r="AHC10" s="159"/>
      <c r="AHD10" s="159"/>
      <c r="AHE10" s="159"/>
      <c r="AHF10" s="159"/>
      <c r="AHG10" s="159"/>
      <c r="AHH10" s="159"/>
      <c r="AHI10" s="159"/>
      <c r="AHJ10" s="159"/>
      <c r="AHK10" s="159"/>
      <c r="AHL10" s="159"/>
      <c r="AHM10" s="159"/>
      <c r="AHN10" s="159"/>
      <c r="AHO10" s="159"/>
      <c r="AHP10" s="159"/>
      <c r="AHQ10" s="159"/>
      <c r="AHR10" s="159"/>
      <c r="AHS10" s="159"/>
      <c r="AHT10" s="159"/>
      <c r="AHU10" s="159"/>
      <c r="AHV10" s="159"/>
      <c r="AHW10" s="159"/>
      <c r="AHX10" s="159"/>
      <c r="AHY10" s="159"/>
      <c r="AHZ10" s="159"/>
      <c r="AIA10" s="159"/>
      <c r="AIB10" s="159"/>
      <c r="AIC10" s="159"/>
      <c r="AID10" s="159"/>
      <c r="AIE10" s="159"/>
      <c r="AIF10" s="159"/>
      <c r="AIG10" s="159"/>
      <c r="AIH10" s="159"/>
      <c r="AII10" s="159"/>
      <c r="AIJ10" s="159"/>
      <c r="AIK10" s="159"/>
      <c r="AIL10" s="159"/>
      <c r="AIM10" s="159"/>
      <c r="AIN10" s="159"/>
      <c r="AIO10" s="159"/>
      <c r="AIP10" s="159"/>
      <c r="AIQ10" s="159"/>
      <c r="AIR10" s="159"/>
      <c r="AIS10" s="159"/>
      <c r="AIT10" s="159"/>
      <c r="AIU10" s="159"/>
      <c r="AIV10" s="159"/>
      <c r="AIW10" s="159"/>
      <c r="AIX10" s="159"/>
      <c r="AIY10" s="159"/>
      <c r="AIZ10" s="159"/>
      <c r="AJA10" s="159"/>
      <c r="AJB10" s="159"/>
      <c r="AJC10" s="159"/>
      <c r="AJD10" s="159"/>
      <c r="AJE10" s="159"/>
      <c r="AJF10" s="159"/>
      <c r="AJG10" s="159"/>
      <c r="AJH10" s="159"/>
      <c r="AJI10" s="159"/>
      <c r="AJJ10" s="159"/>
      <c r="AJK10" s="159"/>
      <c r="AJL10" s="159"/>
      <c r="AJM10" s="159"/>
      <c r="AJN10" s="159"/>
      <c r="AJO10" s="159"/>
      <c r="AJP10" s="159"/>
      <c r="AJQ10" s="159"/>
      <c r="AJR10" s="159"/>
      <c r="AJS10" s="159"/>
      <c r="AJT10" s="159"/>
      <c r="AJU10" s="159"/>
      <c r="AJV10" s="159"/>
      <c r="AJW10" s="159"/>
      <c r="AJX10" s="159"/>
      <c r="AJY10" s="159"/>
      <c r="AJZ10" s="159"/>
      <c r="AKA10" s="159"/>
      <c r="AKB10" s="159"/>
      <c r="AKC10" s="159"/>
      <c r="AKD10" s="159"/>
      <c r="AKE10" s="160"/>
      <c r="AKF10" s="159"/>
      <c r="AKG10" s="159"/>
      <c r="AKH10" s="159"/>
      <c r="AKI10" s="159"/>
      <c r="AKJ10" s="159"/>
      <c r="AKK10" s="159"/>
      <c r="AKL10" s="159"/>
      <c r="AKM10" s="159"/>
      <c r="AKN10" s="159"/>
      <c r="AKO10" s="159"/>
      <c r="AKP10" s="159"/>
      <c r="AKQ10" s="159"/>
      <c r="AKR10" s="159"/>
      <c r="AKS10" s="159"/>
      <c r="AKT10" s="159"/>
      <c r="AKU10" s="159"/>
      <c r="AKV10" s="159"/>
      <c r="AKW10" s="159"/>
      <c r="AKX10" s="159"/>
      <c r="AKY10" s="159"/>
      <c r="AKZ10" s="159"/>
      <c r="ALA10" s="159"/>
      <c r="ALB10" s="159"/>
      <c r="ALC10" s="159"/>
      <c r="ALD10" s="159"/>
      <c r="ALE10" s="159"/>
      <c r="ALF10" s="159"/>
      <c r="ALG10" s="159"/>
      <c r="ALH10" s="159"/>
      <c r="ALI10" s="159"/>
      <c r="ALJ10" s="159"/>
      <c r="ALK10" s="159"/>
      <c r="ALL10" s="159"/>
      <c r="ALM10" s="159"/>
      <c r="ALN10" s="159"/>
      <c r="ALO10" s="159"/>
      <c r="ALP10" s="159"/>
      <c r="ALQ10" s="159"/>
      <c r="ALR10" s="159"/>
      <c r="ALS10" s="159"/>
      <c r="ALT10" s="162"/>
      <c r="ALU10" s="162"/>
      <c r="ALV10" s="162"/>
      <c r="ALW10" s="162"/>
      <c r="ALX10" s="162"/>
      <c r="ALY10" s="162"/>
      <c r="ALZ10" s="162"/>
      <c r="AMA10" s="162"/>
      <c r="AMB10" s="162"/>
      <c r="AMC10" s="162"/>
      <c r="AMD10" s="162"/>
      <c r="AME10" s="162"/>
      <c r="AMF10" s="162"/>
      <c r="AMG10" s="162"/>
      <c r="AMH10" s="162"/>
      <c r="AMI10" s="162"/>
      <c r="AMJ10" s="162"/>
      <c r="AMK10" s="162"/>
      <c r="AML10" s="162"/>
      <c r="AMM10" s="162"/>
      <c r="AMN10" s="162"/>
      <c r="AMO10" s="162"/>
      <c r="AMP10" s="162"/>
      <c r="AMQ10" s="162"/>
      <c r="AMR10" s="162"/>
      <c r="AMS10" s="162"/>
      <c r="AMT10" s="162"/>
      <c r="AMU10" s="162"/>
      <c r="AMV10" s="162"/>
      <c r="AMW10" s="162"/>
      <c r="AMX10" s="162"/>
      <c r="AMY10" s="162"/>
      <c r="AMZ10" s="162"/>
      <c r="ANA10" s="162"/>
      <c r="ANB10" s="162"/>
      <c r="ANC10" s="162"/>
      <c r="AND10" s="162"/>
      <c r="ANE10" s="162"/>
      <c r="ANF10" s="162"/>
      <c r="ANG10" s="162"/>
      <c r="ANH10" s="162"/>
      <c r="ANI10" s="162"/>
      <c r="ANJ10" s="162"/>
      <c r="ANK10" s="162"/>
      <c r="ANL10" s="162"/>
      <c r="ANM10" s="162"/>
      <c r="ANN10" s="162"/>
      <c r="ANO10" s="162"/>
      <c r="ANP10" s="162"/>
      <c r="ANQ10" s="162"/>
      <c r="ANR10" s="162"/>
      <c r="ANS10" s="162"/>
      <c r="ANT10" s="162"/>
      <c r="ANU10" s="162"/>
      <c r="ANV10" s="162"/>
      <c r="ANW10" s="162"/>
      <c r="ANX10" s="162"/>
      <c r="ANY10" s="162"/>
      <c r="ANZ10" s="162"/>
      <c r="AOA10" s="162"/>
      <c r="AOB10" s="162"/>
      <c r="AOC10" s="162"/>
      <c r="AOD10" s="162"/>
      <c r="AOE10" s="162"/>
      <c r="AOF10" s="162"/>
      <c r="AOG10" s="162"/>
      <c r="AOH10" s="162"/>
      <c r="AOI10" s="162"/>
      <c r="AOJ10" s="162"/>
      <c r="AOK10" s="162"/>
      <c r="AOL10" s="162"/>
      <c r="AOM10" s="162"/>
      <c r="AON10" s="162"/>
      <c r="AOO10" s="162"/>
      <c r="AOP10" s="162"/>
      <c r="AOQ10" s="162"/>
      <c r="AOR10" s="162"/>
      <c r="AOS10" s="162"/>
      <c r="AOT10" s="162"/>
      <c r="AOU10" s="162"/>
      <c r="AOV10" s="162"/>
      <c r="AOW10" s="162"/>
      <c r="AOX10" s="162"/>
      <c r="AOY10" s="162"/>
      <c r="AOZ10" s="162"/>
      <c r="APA10" s="162"/>
      <c r="APB10" s="162"/>
      <c r="APC10" s="162"/>
      <c r="APD10" s="162"/>
      <c r="APE10" s="162"/>
      <c r="APF10" s="162"/>
      <c r="APG10" s="162"/>
      <c r="APH10" s="162"/>
      <c r="API10" s="162"/>
      <c r="APJ10" s="162"/>
      <c r="APK10" s="162"/>
      <c r="APL10" s="162"/>
      <c r="APM10" s="162"/>
      <c r="APN10" s="162"/>
      <c r="APO10" s="162"/>
      <c r="APP10" s="162"/>
      <c r="APQ10" s="162"/>
      <c r="APR10" s="162"/>
      <c r="APS10" s="162"/>
      <c r="APT10" s="162"/>
      <c r="APU10" s="162"/>
      <c r="APV10" s="162"/>
      <c r="APW10" s="162"/>
      <c r="APX10" s="162"/>
      <c r="APY10" s="162"/>
      <c r="APZ10" s="162"/>
      <c r="AQA10" s="162"/>
      <c r="AQB10" s="162"/>
      <c r="AQC10" s="162"/>
      <c r="AQD10" s="162"/>
      <c r="AQE10" s="162"/>
      <c r="AQF10" s="162"/>
      <c r="AQG10" s="162"/>
      <c r="AQH10" s="162"/>
      <c r="AQI10" s="162"/>
      <c r="AQJ10" s="162"/>
      <c r="AQK10" s="162"/>
      <c r="AQL10" s="162"/>
      <c r="AQM10" s="162"/>
      <c r="AQN10" s="162"/>
      <c r="AQO10" s="162"/>
      <c r="AQP10" s="162"/>
      <c r="AQQ10" s="162"/>
      <c r="AQR10" s="162"/>
      <c r="AQS10" s="162"/>
      <c r="AQT10" s="162"/>
      <c r="AQU10" s="162"/>
      <c r="AQV10" s="162"/>
      <c r="AQW10" s="162"/>
      <c r="AQX10" s="162"/>
      <c r="AQY10" s="162"/>
      <c r="AQZ10" s="162"/>
      <c r="ARA10" s="162"/>
      <c r="ARB10" s="162"/>
      <c r="ARC10" s="162"/>
      <c r="ARD10" s="162"/>
      <c r="ARE10" s="162"/>
      <c r="ARF10" s="162"/>
      <c r="ARG10" s="162"/>
      <c r="ARH10" s="162"/>
      <c r="ARI10" s="162"/>
      <c r="ARJ10" s="162"/>
      <c r="ARK10" s="162"/>
      <c r="ARL10" s="162"/>
      <c r="ARM10" s="162"/>
      <c r="ARN10" s="162"/>
      <c r="ARO10" s="162"/>
      <c r="ARP10" s="162"/>
      <c r="ARQ10" s="162"/>
      <c r="ARR10" s="162"/>
      <c r="ARS10" s="162"/>
      <c r="ART10" s="162"/>
      <c r="ARU10" s="162"/>
      <c r="ARV10" s="162"/>
      <c r="ARW10" s="162"/>
      <c r="ARX10" s="162"/>
      <c r="ARY10" s="162"/>
      <c r="ARZ10" s="162"/>
      <c r="ASA10" s="162"/>
      <c r="ASB10" s="162"/>
      <c r="ASC10" s="162"/>
      <c r="ASD10" s="162"/>
      <c r="ASE10" s="162"/>
      <c r="ASF10" s="162"/>
      <c r="ASG10" s="162"/>
      <c r="ASH10" s="162"/>
      <c r="ASI10" s="162"/>
      <c r="ASJ10" s="162"/>
      <c r="ASK10" s="162"/>
      <c r="ASL10" s="162"/>
      <c r="ASM10" s="164"/>
      <c r="ASN10" s="164"/>
      <c r="ASO10" s="164"/>
      <c r="ASP10" s="164"/>
      <c r="ASQ10" s="164"/>
      <c r="ASR10" s="164"/>
      <c r="ASS10" s="164"/>
      <c r="AST10" s="164"/>
      <c r="ASU10" s="164"/>
      <c r="ASV10" s="164"/>
      <c r="ASW10" s="164"/>
      <c r="ASX10" s="164"/>
      <c r="ASY10" s="164"/>
      <c r="ASZ10" s="164"/>
      <c r="ATA10" s="164"/>
      <c r="ATB10" s="164"/>
      <c r="ATC10" s="164"/>
      <c r="ATD10" s="164"/>
      <c r="ATE10" s="164"/>
      <c r="ATF10" s="164"/>
      <c r="ATG10" s="173"/>
      <c r="ATH10" s="165"/>
      <c r="ATI10" s="165"/>
      <c r="ATJ10" s="165"/>
      <c r="ATK10" s="165"/>
      <c r="ATL10" s="165"/>
      <c r="ATM10" s="165"/>
      <c r="ATN10" s="165"/>
      <c r="ATO10" s="165"/>
      <c r="ATP10" s="165"/>
    </row>
    <row r="11" spans="1:1367" ht="13.5" customHeight="1"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  <c r="IW11" s="159"/>
      <c r="IX11" s="159"/>
      <c r="IY11" s="159"/>
      <c r="IZ11" s="159"/>
      <c r="JA11" s="159"/>
      <c r="JB11" s="159"/>
      <c r="JC11" s="159"/>
      <c r="JD11" s="159"/>
      <c r="JE11" s="159"/>
      <c r="JF11" s="159"/>
      <c r="JG11" s="159"/>
      <c r="JH11" s="159"/>
      <c r="JI11" s="159"/>
      <c r="JJ11" s="159"/>
      <c r="JK11" s="159"/>
      <c r="JL11" s="159"/>
      <c r="JM11" s="159"/>
      <c r="JN11" s="159"/>
      <c r="JO11" s="159"/>
      <c r="JP11" s="159"/>
      <c r="JQ11" s="159"/>
      <c r="JR11" s="159"/>
      <c r="JS11" s="159"/>
      <c r="JT11" s="159"/>
      <c r="JU11" s="159"/>
      <c r="JV11" s="159"/>
      <c r="JW11" s="159"/>
      <c r="JX11" s="159"/>
      <c r="JY11" s="159"/>
      <c r="JZ11" s="159"/>
      <c r="KA11" s="159"/>
      <c r="KB11" s="159"/>
      <c r="KC11" s="159"/>
      <c r="KD11" s="159"/>
      <c r="KE11" s="159"/>
      <c r="KF11" s="159"/>
      <c r="KG11" s="159"/>
      <c r="KH11" s="159"/>
      <c r="KI11" s="159"/>
      <c r="KJ11" s="159"/>
      <c r="KK11" s="159"/>
      <c r="KL11" s="159"/>
      <c r="KM11" s="159"/>
      <c r="KN11" s="159"/>
      <c r="KO11" s="159"/>
      <c r="KP11" s="159"/>
      <c r="KQ11" s="159"/>
      <c r="KR11" s="159"/>
      <c r="KS11" s="159"/>
      <c r="KT11" s="159"/>
      <c r="KU11" s="159"/>
      <c r="KV11" s="159"/>
      <c r="KW11" s="159"/>
      <c r="KX11" s="159"/>
      <c r="KY11" s="159"/>
      <c r="KZ11" s="159"/>
      <c r="LA11" s="159"/>
      <c r="LB11" s="159"/>
      <c r="LC11" s="159"/>
      <c r="LD11" s="159"/>
      <c r="LE11" s="159"/>
      <c r="LF11" s="159"/>
      <c r="LG11" s="159"/>
      <c r="LH11" s="159"/>
      <c r="LI11" s="159"/>
      <c r="LJ11" s="159"/>
      <c r="LK11" s="159"/>
      <c r="LL11" s="159"/>
      <c r="LM11" s="159"/>
      <c r="LN11" s="159"/>
      <c r="LO11" s="159"/>
      <c r="LP11" s="159"/>
      <c r="LQ11" s="159"/>
      <c r="LR11" s="159"/>
      <c r="LS11" s="159"/>
      <c r="LT11" s="159"/>
      <c r="LU11" s="159"/>
      <c r="LV11" s="159"/>
      <c r="LW11" s="159"/>
      <c r="LX11" s="159"/>
      <c r="LY11" s="159"/>
      <c r="LZ11" s="159"/>
      <c r="MA11" s="159"/>
      <c r="MB11" s="159"/>
      <c r="MC11" s="159"/>
      <c r="MD11" s="159"/>
      <c r="ME11" s="159"/>
      <c r="MF11" s="159"/>
      <c r="MG11" s="159"/>
      <c r="MH11" s="159"/>
      <c r="MI11" s="159"/>
      <c r="MJ11" s="159"/>
      <c r="MK11" s="159"/>
      <c r="ML11" s="159"/>
      <c r="MM11" s="159"/>
      <c r="MN11" s="159"/>
      <c r="MO11" s="159"/>
      <c r="MP11" s="159"/>
      <c r="MQ11" s="159"/>
      <c r="MR11" s="159"/>
      <c r="MS11" s="159"/>
      <c r="MT11" s="159"/>
      <c r="MU11" s="159"/>
      <c r="MV11" s="159"/>
      <c r="MW11" s="159"/>
      <c r="MX11" s="159"/>
      <c r="MY11" s="159"/>
      <c r="MZ11" s="159"/>
      <c r="NA11" s="159"/>
      <c r="NB11" s="159"/>
      <c r="NC11" s="159"/>
      <c r="ND11" s="159"/>
      <c r="NE11" s="159"/>
      <c r="NF11" s="159"/>
      <c r="NG11" s="159"/>
      <c r="NH11" s="159"/>
      <c r="NI11" s="159"/>
      <c r="NJ11" s="159"/>
      <c r="NK11" s="159"/>
      <c r="NL11" s="159"/>
      <c r="NM11" s="159"/>
      <c r="NN11" s="159"/>
      <c r="NO11" s="159"/>
      <c r="NP11" s="159"/>
      <c r="NQ11" s="159"/>
      <c r="NR11" s="159"/>
      <c r="NS11" s="159"/>
      <c r="NT11" s="159"/>
      <c r="NU11" s="159"/>
      <c r="NV11" s="159"/>
      <c r="NW11" s="159"/>
      <c r="NX11" s="159"/>
      <c r="NY11" s="159"/>
      <c r="NZ11" s="159"/>
      <c r="OA11" s="159"/>
      <c r="OB11" s="159"/>
      <c r="OC11" s="159"/>
      <c r="OD11" s="159"/>
      <c r="OE11" s="159"/>
      <c r="OF11" s="159"/>
      <c r="OG11" s="159"/>
      <c r="OH11" s="159"/>
      <c r="OI11" s="159"/>
      <c r="OJ11" s="159"/>
      <c r="OK11" s="159"/>
      <c r="OL11" s="159"/>
      <c r="OM11" s="159"/>
      <c r="ON11" s="159"/>
      <c r="OO11" s="159"/>
      <c r="OP11" s="159"/>
      <c r="OQ11" s="159"/>
      <c r="OR11" s="159"/>
      <c r="OS11" s="159"/>
      <c r="OT11" s="159"/>
      <c r="OU11" s="159"/>
      <c r="OV11" s="159"/>
      <c r="OW11" s="159"/>
      <c r="OX11" s="159"/>
      <c r="OY11" s="159"/>
      <c r="OZ11" s="159"/>
      <c r="PA11" s="159"/>
      <c r="PB11" s="159"/>
      <c r="PC11" s="159"/>
      <c r="PD11" s="159"/>
      <c r="PE11" s="159"/>
      <c r="PF11" s="159"/>
      <c r="PG11" s="159"/>
      <c r="PH11" s="159"/>
      <c r="PI11" s="159"/>
      <c r="PJ11" s="159"/>
      <c r="PK11" s="159"/>
      <c r="PL11" s="159"/>
      <c r="PM11" s="159"/>
      <c r="PN11" s="159"/>
      <c r="PO11" s="159"/>
      <c r="PP11" s="159"/>
      <c r="PQ11" s="159"/>
      <c r="PR11" s="159"/>
      <c r="PS11" s="159"/>
      <c r="PT11" s="159"/>
      <c r="PU11" s="159"/>
      <c r="PV11" s="159"/>
      <c r="PW11" s="159"/>
      <c r="PX11" s="159"/>
      <c r="PY11" s="159"/>
      <c r="PZ11" s="159"/>
      <c r="QA11" s="159"/>
      <c r="QB11" s="159"/>
      <c r="QC11" s="159"/>
      <c r="QD11" s="159"/>
      <c r="QE11" s="159"/>
      <c r="QF11" s="159"/>
      <c r="QG11" s="159"/>
      <c r="QH11" s="159"/>
      <c r="QI11" s="159"/>
      <c r="QJ11" s="159"/>
      <c r="QK11" s="159"/>
      <c r="QL11" s="159"/>
      <c r="QM11" s="159"/>
      <c r="QN11" s="159"/>
      <c r="QO11" s="159"/>
      <c r="QP11" s="159"/>
      <c r="QQ11" s="159"/>
      <c r="QR11" s="159"/>
      <c r="QS11" s="159"/>
      <c r="QT11" s="159"/>
      <c r="QU11" s="159"/>
      <c r="QV11" s="159"/>
      <c r="QW11" s="159"/>
      <c r="QX11" s="159"/>
      <c r="QY11" s="159"/>
      <c r="QZ11" s="159"/>
      <c r="RA11" s="159"/>
      <c r="RB11" s="159"/>
      <c r="RC11" s="159"/>
      <c r="RD11" s="159"/>
      <c r="RE11" s="159"/>
      <c r="RF11" s="159"/>
      <c r="RG11" s="159"/>
      <c r="RH11" s="159"/>
      <c r="RI11" s="159"/>
      <c r="RJ11" s="159"/>
      <c r="RK11" s="159"/>
      <c r="RL11" s="159"/>
      <c r="RM11" s="159"/>
      <c r="RN11" s="159"/>
      <c r="RO11" s="159"/>
      <c r="RP11" s="159"/>
      <c r="RQ11" s="159"/>
      <c r="RR11" s="159"/>
      <c r="RS11" s="159"/>
      <c r="RT11" s="159"/>
      <c r="RU11" s="159"/>
      <c r="RV11" s="159"/>
      <c r="RW11" s="159"/>
      <c r="RX11" s="159"/>
      <c r="RY11" s="159"/>
      <c r="RZ11" s="159"/>
      <c r="SA11" s="159"/>
      <c r="SB11" s="159"/>
      <c r="SC11" s="159"/>
      <c r="SD11" s="159"/>
      <c r="SE11" s="159"/>
      <c r="SF11" s="159"/>
      <c r="SG11" s="159"/>
      <c r="SH11" s="159"/>
      <c r="SI11" s="159"/>
      <c r="SJ11" s="159"/>
      <c r="SK11" s="159"/>
      <c r="SL11" s="159"/>
      <c r="SM11" s="159"/>
      <c r="SN11" s="159"/>
      <c r="SO11" s="159"/>
      <c r="SP11" s="159"/>
      <c r="SQ11" s="159"/>
      <c r="SR11" s="159"/>
      <c r="SS11" s="159"/>
      <c r="ST11" s="159"/>
      <c r="SU11" s="159"/>
      <c r="SV11" s="159"/>
      <c r="SW11" s="159"/>
      <c r="SX11" s="159"/>
      <c r="SY11" s="159"/>
      <c r="SZ11" s="159"/>
      <c r="TA11" s="159"/>
      <c r="TB11" s="159"/>
      <c r="TC11" s="159"/>
      <c r="TD11" s="159"/>
      <c r="TE11" s="159"/>
      <c r="TF11" s="159"/>
      <c r="TG11" s="159"/>
      <c r="TH11" s="159"/>
      <c r="TI11" s="159"/>
      <c r="TJ11" s="159"/>
      <c r="TK11" s="159"/>
      <c r="TL11" s="159"/>
      <c r="TM11" s="159"/>
      <c r="TN11" s="159"/>
      <c r="TO11" s="159"/>
      <c r="TP11" s="159"/>
      <c r="TQ11" s="159"/>
      <c r="TR11" s="159"/>
      <c r="TS11" s="159"/>
      <c r="TT11" s="159"/>
      <c r="TU11" s="159"/>
      <c r="TV11" s="159"/>
      <c r="TW11" s="159"/>
      <c r="TX11" s="159"/>
      <c r="TY11" s="159"/>
      <c r="TZ11" s="159"/>
      <c r="UA11" s="159"/>
      <c r="UB11" s="159"/>
      <c r="UC11" s="159"/>
      <c r="UD11" s="159"/>
      <c r="UE11" s="159"/>
      <c r="UF11" s="159"/>
      <c r="UG11" s="159"/>
      <c r="UH11" s="159"/>
      <c r="UI11" s="159"/>
      <c r="UJ11" s="159"/>
      <c r="UK11" s="159"/>
      <c r="UL11" s="159"/>
      <c r="UM11" s="159"/>
      <c r="UN11" s="159"/>
      <c r="UO11" s="159"/>
      <c r="UP11" s="159"/>
      <c r="UQ11" s="159"/>
      <c r="UR11" s="159"/>
      <c r="US11" s="159"/>
      <c r="UT11" s="159"/>
      <c r="UU11" s="159"/>
      <c r="UV11" s="159"/>
      <c r="UW11" s="159"/>
      <c r="UX11" s="159"/>
      <c r="UY11" s="159"/>
      <c r="UZ11" s="159"/>
      <c r="VA11" s="159"/>
      <c r="VB11" s="159"/>
      <c r="VC11" s="159"/>
      <c r="VD11" s="159"/>
      <c r="VE11" s="159"/>
      <c r="VF11" s="159"/>
      <c r="VG11" s="159"/>
      <c r="VH11" s="159"/>
      <c r="VI11" s="159"/>
      <c r="VJ11" s="159"/>
      <c r="VK11" s="159"/>
      <c r="VL11" s="159"/>
      <c r="VM11" s="159"/>
      <c r="VN11" s="159"/>
      <c r="VO11" s="159"/>
      <c r="VP11" s="159"/>
      <c r="VQ11" s="159"/>
      <c r="VR11" s="159"/>
      <c r="VS11" s="159"/>
      <c r="VT11" s="159"/>
      <c r="VU11" s="159"/>
      <c r="VV11" s="159"/>
      <c r="VW11" s="159"/>
      <c r="VX11" s="159"/>
      <c r="VY11" s="159"/>
      <c r="VZ11" s="159"/>
      <c r="WA11" s="159"/>
      <c r="WB11" s="159"/>
      <c r="WC11" s="159"/>
      <c r="WD11" s="159"/>
      <c r="WE11" s="159"/>
      <c r="WF11" s="159"/>
      <c r="WG11" s="159"/>
      <c r="WH11" s="159"/>
      <c r="WI11" s="159"/>
      <c r="WJ11" s="159"/>
      <c r="WK11" s="159"/>
      <c r="WL11" s="159"/>
      <c r="WM11" s="159"/>
      <c r="WN11" s="159"/>
      <c r="WO11" s="159"/>
      <c r="WP11" s="159"/>
      <c r="WQ11" s="159"/>
      <c r="WR11" s="159"/>
      <c r="WS11" s="159"/>
      <c r="WT11" s="159"/>
      <c r="WU11" s="159"/>
      <c r="WV11" s="159"/>
      <c r="WW11" s="159"/>
      <c r="WX11" s="159"/>
      <c r="WY11" s="159"/>
      <c r="WZ11" s="159"/>
      <c r="XA11" s="159"/>
      <c r="XB11" s="159"/>
      <c r="XC11" s="159"/>
      <c r="XD11" s="159"/>
      <c r="XE11" s="159"/>
      <c r="XF11" s="159"/>
      <c r="XG11" s="159"/>
      <c r="XH11" s="159"/>
      <c r="XI11" s="159"/>
      <c r="XJ11" s="159"/>
      <c r="XK11" s="159"/>
      <c r="XL11" s="159"/>
      <c r="XM11" s="159"/>
      <c r="XN11" s="159"/>
      <c r="XO11" s="159"/>
      <c r="XP11" s="159"/>
      <c r="XQ11" s="159"/>
      <c r="XR11" s="159"/>
      <c r="XS11" s="159"/>
      <c r="XT11" s="159"/>
      <c r="XU11" s="159"/>
      <c r="XV11" s="159"/>
      <c r="XW11" s="159"/>
      <c r="XX11" s="159"/>
      <c r="XY11" s="159"/>
      <c r="XZ11" s="159"/>
      <c r="YA11" s="159"/>
      <c r="YB11" s="159"/>
      <c r="YC11" s="159"/>
      <c r="YD11" s="159"/>
      <c r="YE11" s="159"/>
      <c r="YF11" s="159"/>
      <c r="YG11" s="159"/>
      <c r="YH11" s="159"/>
      <c r="YI11" s="159"/>
      <c r="YJ11" s="159"/>
      <c r="YK11" s="159"/>
      <c r="YL11" s="159"/>
      <c r="YM11" s="159"/>
      <c r="YN11" s="159"/>
      <c r="YO11" s="159"/>
      <c r="YP11" s="159"/>
      <c r="YQ11" s="159"/>
      <c r="YR11" s="159"/>
      <c r="YS11" s="159"/>
      <c r="YT11" s="159"/>
      <c r="YU11" s="159"/>
      <c r="YV11" s="159"/>
      <c r="YW11" s="159"/>
      <c r="YX11" s="159"/>
      <c r="YY11" s="159"/>
      <c r="YZ11" s="159"/>
      <c r="ZA11" s="159"/>
      <c r="ZB11" s="159"/>
      <c r="ZC11" s="159"/>
      <c r="ZD11" s="159"/>
      <c r="ZE11" s="159"/>
      <c r="ZF11" s="159"/>
      <c r="ZG11" s="159"/>
      <c r="ZH11" s="159"/>
      <c r="ZI11" s="159"/>
      <c r="ZJ11" s="159"/>
      <c r="ZK11" s="159"/>
      <c r="ZL11" s="159"/>
      <c r="ZM11" s="159"/>
      <c r="ZN11" s="159"/>
      <c r="ZO11" s="159"/>
      <c r="ZP11" s="159"/>
      <c r="ZQ11" s="159"/>
      <c r="ZR11" s="159"/>
      <c r="ZS11" s="159"/>
      <c r="ZT11" s="159"/>
      <c r="ZU11" s="159"/>
      <c r="ZV11" s="159"/>
      <c r="ZW11" s="159"/>
      <c r="ZX11" s="159"/>
      <c r="ZY11" s="159"/>
      <c r="ZZ11" s="159"/>
      <c r="AAA11" s="159"/>
      <c r="AAB11" s="159"/>
      <c r="AAC11" s="159"/>
      <c r="AAD11" s="159"/>
      <c r="AAE11" s="159"/>
      <c r="AAF11" s="159"/>
      <c r="AAG11" s="159"/>
      <c r="AAH11" s="159"/>
      <c r="AAI11" s="159"/>
      <c r="AAJ11" s="159"/>
      <c r="AAK11" s="159"/>
      <c r="AAL11" s="159"/>
      <c r="AAM11" s="159"/>
      <c r="AAN11" s="159"/>
      <c r="AAO11" s="159"/>
      <c r="AAP11" s="159"/>
      <c r="AAQ11" s="159"/>
      <c r="AAR11" s="159"/>
      <c r="AAS11" s="159"/>
      <c r="AAT11" s="159"/>
      <c r="AAU11" s="159"/>
      <c r="AAV11" s="159"/>
      <c r="AAW11" s="159"/>
      <c r="AAX11" s="159"/>
      <c r="AAY11" s="159"/>
      <c r="AAZ11" s="159"/>
      <c r="ABA11" s="159"/>
      <c r="ABB11" s="159"/>
      <c r="ABC11" s="159"/>
      <c r="ABD11" s="159"/>
      <c r="ABE11" s="159"/>
      <c r="ABF11" s="159"/>
      <c r="ABG11" s="159"/>
      <c r="ABH11" s="159"/>
      <c r="ABI11" s="159"/>
      <c r="ABJ11" s="159"/>
      <c r="ABK11" s="159"/>
      <c r="ABL11" s="159"/>
      <c r="ABM11" s="159"/>
      <c r="ABN11" s="159"/>
      <c r="ABO11" s="159"/>
      <c r="ABP11" s="159"/>
      <c r="ABQ11" s="159"/>
      <c r="ABR11" s="159"/>
      <c r="ABS11" s="159"/>
      <c r="ABT11" s="159"/>
      <c r="ABU11" s="159"/>
      <c r="ABV11" s="159"/>
      <c r="ABW11" s="159"/>
      <c r="ABX11" s="159"/>
      <c r="ABY11" s="159"/>
      <c r="ABZ11" s="159"/>
      <c r="ACA11" s="159"/>
      <c r="ACB11" s="159"/>
      <c r="ACC11" s="159"/>
      <c r="ACD11" s="159"/>
      <c r="ACE11" s="159"/>
      <c r="ACF11" s="159"/>
      <c r="ACG11" s="159"/>
      <c r="ACH11" s="159"/>
      <c r="ACI11" s="159"/>
      <c r="ACJ11" s="159"/>
      <c r="ACK11" s="159"/>
      <c r="ACL11" s="159"/>
      <c r="ACM11" s="159"/>
      <c r="ACN11" s="159"/>
      <c r="ACO11" s="159"/>
      <c r="ACP11" s="159"/>
      <c r="ACQ11" s="159"/>
      <c r="ACR11" s="159"/>
      <c r="ACS11" s="159"/>
      <c r="ACT11" s="159"/>
      <c r="ACU11" s="159"/>
      <c r="ACV11" s="159"/>
      <c r="ACW11" s="159"/>
      <c r="ACX11" s="159"/>
      <c r="ACY11" s="159"/>
      <c r="ACZ11" s="159"/>
      <c r="ADA11" s="159"/>
      <c r="ADB11" s="159"/>
      <c r="ADC11" s="159"/>
      <c r="ADD11" s="159"/>
      <c r="ADE11" s="159"/>
      <c r="ADF11" s="159"/>
      <c r="ADG11" s="159"/>
      <c r="ADH11" s="159"/>
      <c r="ADI11" s="159"/>
      <c r="ADJ11" s="159"/>
      <c r="ADK11" s="159"/>
      <c r="ADL11" s="159"/>
      <c r="ADM11" s="159"/>
      <c r="ADN11" s="159"/>
      <c r="ADO11" s="159"/>
      <c r="ADP11" s="159"/>
      <c r="ADQ11" s="159"/>
      <c r="ADR11" s="159"/>
      <c r="ADS11" s="159"/>
      <c r="ADT11" s="159"/>
      <c r="ADU11" s="159"/>
      <c r="ADV11" s="159"/>
      <c r="ADW11" s="159"/>
      <c r="ADX11" s="159"/>
      <c r="ADY11" s="159"/>
      <c r="ADZ11" s="159"/>
      <c r="AEA11" s="159"/>
      <c r="AEB11" s="159"/>
      <c r="AEC11" s="159"/>
      <c r="AED11" s="159"/>
      <c r="AEE11" s="159"/>
      <c r="AEF11" s="159"/>
      <c r="AEG11" s="159"/>
      <c r="AEH11" s="159"/>
      <c r="AEI11" s="159"/>
      <c r="AEJ11" s="159"/>
      <c r="AEK11" s="159"/>
      <c r="AEL11" s="159"/>
      <c r="AEM11" s="159"/>
      <c r="AEN11" s="159"/>
      <c r="AEO11" s="159"/>
      <c r="AEP11" s="159"/>
      <c r="AEQ11" s="159"/>
      <c r="AER11" s="159"/>
      <c r="AES11" s="159"/>
      <c r="AET11" s="159"/>
      <c r="AEU11" s="159"/>
      <c r="AEV11" s="159"/>
      <c r="AEW11" s="159"/>
      <c r="AEX11" s="159"/>
      <c r="AEY11" s="159"/>
      <c r="AEZ11" s="159"/>
      <c r="AFA11" s="159"/>
      <c r="AFB11" s="159"/>
      <c r="AFC11" s="159"/>
      <c r="AFD11" s="159"/>
      <c r="AFE11" s="159"/>
      <c r="AFF11" s="159"/>
      <c r="AFG11" s="159"/>
      <c r="AFH11" s="159"/>
      <c r="AFI11" s="159"/>
      <c r="AFJ11" s="159"/>
      <c r="AFK11" s="159"/>
      <c r="AFL11" s="159"/>
      <c r="AFM11" s="159"/>
      <c r="AFN11" s="159"/>
      <c r="AFO11" s="159"/>
      <c r="AFP11" s="159"/>
      <c r="AFQ11" s="159"/>
      <c r="AFR11" s="159"/>
      <c r="AFS11" s="159"/>
      <c r="AFT11" s="159"/>
      <c r="AFU11" s="159"/>
      <c r="AFV11" s="159"/>
      <c r="AFW11" s="159"/>
      <c r="AFX11" s="159"/>
      <c r="AFY11" s="159"/>
      <c r="AFZ11" s="159"/>
      <c r="AGA11" s="159"/>
      <c r="AGB11" s="159"/>
      <c r="AGC11" s="159"/>
      <c r="AGD11" s="159"/>
      <c r="AGE11" s="159"/>
      <c r="AGF11" s="159"/>
      <c r="AGG11" s="159"/>
      <c r="AGH11" s="159"/>
      <c r="AGI11" s="159"/>
      <c r="AGJ11" s="159"/>
      <c r="AGK11" s="159"/>
      <c r="AGL11" s="159"/>
      <c r="AGM11" s="159"/>
      <c r="AGN11" s="159"/>
      <c r="AGO11" s="159"/>
      <c r="AGP11" s="159"/>
      <c r="AGQ11" s="159"/>
      <c r="AGR11" s="159"/>
      <c r="AGS11" s="159"/>
      <c r="AGT11" s="159"/>
      <c r="AGU11" s="159"/>
      <c r="AGV11" s="159"/>
      <c r="AGW11" s="159"/>
      <c r="AGX11" s="159"/>
      <c r="AGY11" s="159"/>
      <c r="AGZ11" s="159"/>
      <c r="AHA11" s="159"/>
      <c r="AHB11" s="159"/>
      <c r="AHC11" s="159"/>
      <c r="AHD11" s="159"/>
      <c r="AHE11" s="159"/>
      <c r="AHF11" s="159"/>
      <c r="AHG11" s="159"/>
      <c r="AHH11" s="159"/>
      <c r="AHI11" s="159"/>
      <c r="AHJ11" s="159"/>
      <c r="AHK11" s="159"/>
      <c r="AHL11" s="159"/>
      <c r="AHM11" s="159"/>
      <c r="AHN11" s="159"/>
      <c r="AHO11" s="159"/>
      <c r="AHP11" s="159"/>
      <c r="AHQ11" s="159"/>
      <c r="AHR11" s="159"/>
      <c r="AHS11" s="159"/>
      <c r="AHT11" s="159"/>
      <c r="AHU11" s="159"/>
      <c r="AHV11" s="159"/>
      <c r="AHW11" s="159"/>
      <c r="AHX11" s="159"/>
      <c r="AHY11" s="159"/>
      <c r="AHZ11" s="159"/>
      <c r="AIA11" s="159"/>
      <c r="AIB11" s="159"/>
      <c r="AIC11" s="159"/>
      <c r="AID11" s="159"/>
      <c r="AIE11" s="159"/>
      <c r="AIF11" s="159"/>
      <c r="AIG11" s="159"/>
      <c r="AIH11" s="159"/>
      <c r="AII11" s="159"/>
      <c r="AIJ11" s="159"/>
      <c r="AIK11" s="159"/>
      <c r="AIL11" s="159"/>
      <c r="AIM11" s="159"/>
      <c r="AIN11" s="159"/>
      <c r="AIO11" s="159"/>
      <c r="AIP11" s="159"/>
      <c r="AIQ11" s="159"/>
      <c r="AIR11" s="159"/>
      <c r="AIS11" s="159"/>
      <c r="AIT11" s="159"/>
      <c r="AIU11" s="159"/>
      <c r="AIV11" s="159"/>
      <c r="AIW11" s="159"/>
      <c r="AIX11" s="159"/>
      <c r="AIY11" s="159"/>
      <c r="AIZ11" s="159"/>
      <c r="AJA11" s="159"/>
      <c r="AJB11" s="159"/>
      <c r="AJC11" s="159"/>
      <c r="AJD11" s="159"/>
      <c r="AJE11" s="159"/>
      <c r="AJF11" s="159"/>
      <c r="AJG11" s="159"/>
      <c r="AJH11" s="159"/>
      <c r="AJI11" s="159"/>
      <c r="AJJ11" s="159"/>
      <c r="AJK11" s="159"/>
      <c r="AJL11" s="159"/>
      <c r="AJM11" s="159"/>
      <c r="AJN11" s="159"/>
      <c r="AJO11" s="159"/>
      <c r="AJP11" s="159"/>
      <c r="AJQ11" s="159"/>
      <c r="AJR11" s="159"/>
      <c r="AJS11" s="159"/>
      <c r="AJT11" s="159"/>
      <c r="AJU11" s="159"/>
      <c r="AJV11" s="159"/>
      <c r="AJW11" s="159"/>
      <c r="AJX11" s="159"/>
      <c r="AJY11" s="159"/>
      <c r="AJZ11" s="159"/>
      <c r="AKA11" s="159"/>
      <c r="AKB11" s="159"/>
      <c r="AKC11" s="159"/>
      <c r="AKD11" s="159"/>
      <c r="AKE11" s="160"/>
      <c r="AKF11" s="159"/>
      <c r="AKG11" s="159"/>
      <c r="AKH11" s="159"/>
      <c r="AKI11" s="159"/>
      <c r="AKJ11" s="159"/>
      <c r="AKK11" s="159"/>
      <c r="AKL11" s="159"/>
      <c r="AKM11" s="159"/>
      <c r="AKN11" s="159"/>
      <c r="AKO11" s="159"/>
      <c r="AKP11" s="159"/>
      <c r="AKQ11" s="159"/>
      <c r="AKR11" s="159"/>
      <c r="AKS11" s="159"/>
      <c r="AKT11" s="159"/>
      <c r="AKU11" s="159"/>
      <c r="AKV11" s="159"/>
      <c r="AKW11" s="159"/>
      <c r="AKX11" s="159"/>
      <c r="AKY11" s="159"/>
      <c r="AKZ11" s="159"/>
      <c r="ALA11" s="159"/>
      <c r="ALB11" s="159"/>
      <c r="ALC11" s="159"/>
      <c r="ALD11" s="159"/>
      <c r="ALE11" s="159"/>
      <c r="ALF11" s="159"/>
      <c r="ALG11" s="159"/>
      <c r="ALH11" s="159"/>
      <c r="ALI11" s="159"/>
      <c r="ALJ11" s="159"/>
      <c r="ALK11" s="159"/>
      <c r="ALL11" s="159"/>
      <c r="ALM11" s="159"/>
      <c r="ALN11" s="159"/>
      <c r="ALO11" s="159"/>
      <c r="ALP11" s="159"/>
      <c r="ALQ11" s="159"/>
      <c r="ALR11" s="159"/>
      <c r="ALS11" s="159"/>
      <c r="ALT11" s="162"/>
      <c r="ALU11" s="162"/>
      <c r="ALV11" s="162"/>
      <c r="ALW11" s="162"/>
      <c r="ALX11" s="162"/>
      <c r="ALY11" s="162"/>
      <c r="ALZ11" s="162"/>
      <c r="AMA11" s="162"/>
      <c r="AMB11" s="162"/>
      <c r="AMC11" s="162"/>
      <c r="AMD11" s="162"/>
      <c r="AME11" s="162"/>
      <c r="AMF11" s="162"/>
      <c r="AMG11" s="162"/>
      <c r="AMH11" s="162"/>
      <c r="AMI11" s="162"/>
      <c r="AMJ11" s="162"/>
      <c r="AMK11" s="162"/>
      <c r="AML11" s="162"/>
      <c r="AMM11" s="162"/>
      <c r="AMN11" s="162"/>
      <c r="AMO11" s="162"/>
      <c r="AMP11" s="162"/>
      <c r="AMQ11" s="162"/>
      <c r="AMR11" s="162"/>
      <c r="AMS11" s="162"/>
      <c r="AMT11" s="162"/>
      <c r="AMU11" s="162"/>
      <c r="AMV11" s="162"/>
      <c r="AMW11" s="162"/>
      <c r="AMX11" s="162"/>
      <c r="AMY11" s="162"/>
      <c r="AMZ11" s="162"/>
      <c r="ANA11" s="162"/>
      <c r="ANB11" s="162"/>
      <c r="ANC11" s="162"/>
      <c r="AND11" s="162"/>
      <c r="ANE11" s="162"/>
      <c r="ANF11" s="162"/>
      <c r="ANG11" s="162"/>
      <c r="ANH11" s="162"/>
      <c r="ANI11" s="162"/>
      <c r="ANJ11" s="162"/>
      <c r="ANK11" s="162"/>
      <c r="ANL11" s="162"/>
      <c r="ANM11" s="162"/>
      <c r="ANN11" s="162"/>
      <c r="ANO11" s="162"/>
      <c r="ANP11" s="162"/>
      <c r="ANQ11" s="162"/>
      <c r="ANR11" s="162"/>
      <c r="ANS11" s="162"/>
      <c r="ANT11" s="162"/>
      <c r="ANU11" s="162"/>
      <c r="ANV11" s="162"/>
      <c r="ANW11" s="162"/>
      <c r="ANX11" s="162"/>
      <c r="ANY11" s="162"/>
      <c r="ANZ11" s="162"/>
      <c r="AOA11" s="162"/>
      <c r="AOB11" s="162"/>
      <c r="AOC11" s="162"/>
      <c r="AOD11" s="162"/>
      <c r="AOE11" s="162"/>
      <c r="AOF11" s="162"/>
      <c r="AOG11" s="162"/>
      <c r="AOH11" s="162"/>
      <c r="AOI11" s="162"/>
      <c r="AOJ11" s="162"/>
      <c r="AOK11" s="162"/>
      <c r="AOL11" s="162"/>
      <c r="AOM11" s="162"/>
      <c r="AON11" s="162"/>
      <c r="AOO11" s="162"/>
      <c r="AOP11" s="162"/>
      <c r="AOQ11" s="162"/>
      <c r="AOR11" s="162"/>
      <c r="AOS11" s="162"/>
      <c r="AOT11" s="162"/>
      <c r="AOU11" s="162"/>
      <c r="AOV11" s="162"/>
      <c r="AOW11" s="162"/>
      <c r="AOX11" s="162"/>
      <c r="AOY11" s="162"/>
      <c r="AOZ11" s="162"/>
      <c r="APA11" s="162"/>
      <c r="APB11" s="162"/>
      <c r="APC11" s="162"/>
      <c r="APD11" s="162"/>
      <c r="APE11" s="162"/>
      <c r="APF11" s="162"/>
      <c r="APG11" s="162"/>
      <c r="APH11" s="162"/>
      <c r="API11" s="162"/>
      <c r="APJ11" s="162"/>
      <c r="APK11" s="162"/>
      <c r="APL11" s="162"/>
      <c r="APM11" s="162"/>
      <c r="APN11" s="162"/>
      <c r="APO11" s="162"/>
      <c r="APP11" s="162"/>
      <c r="APQ11" s="162"/>
      <c r="APR11" s="162"/>
      <c r="APS11" s="162"/>
      <c r="APT11" s="162"/>
      <c r="APU11" s="162"/>
      <c r="APV11" s="162"/>
      <c r="APW11" s="162"/>
      <c r="APX11" s="162"/>
      <c r="APY11" s="162"/>
      <c r="APZ11" s="162"/>
      <c r="AQA11" s="162"/>
      <c r="AQB11" s="162"/>
      <c r="AQC11" s="162"/>
      <c r="AQD11" s="162"/>
      <c r="AQE11" s="162"/>
      <c r="AQF11" s="162"/>
      <c r="AQG11" s="162"/>
      <c r="AQH11" s="162"/>
      <c r="AQI11" s="162"/>
      <c r="AQJ11" s="162"/>
      <c r="AQK11" s="162"/>
      <c r="AQL11" s="162"/>
      <c r="AQM11" s="162"/>
      <c r="AQN11" s="162"/>
      <c r="AQO11" s="162"/>
      <c r="AQP11" s="162"/>
      <c r="AQQ11" s="162"/>
      <c r="AQR11" s="162"/>
      <c r="AQS11" s="162"/>
      <c r="AQT11" s="162"/>
      <c r="AQU11" s="162"/>
      <c r="AQV11" s="162"/>
      <c r="AQW11" s="162"/>
      <c r="AQX11" s="162"/>
      <c r="AQY11" s="162"/>
      <c r="AQZ11" s="162"/>
      <c r="ARA11" s="162"/>
      <c r="ARB11" s="162"/>
      <c r="ARC11" s="162"/>
      <c r="ARD11" s="162"/>
      <c r="ARE11" s="162"/>
      <c r="ARF11" s="162"/>
      <c r="ARG11" s="162"/>
      <c r="ARH11" s="162"/>
      <c r="ARI11" s="162"/>
      <c r="ARJ11" s="162"/>
      <c r="ARK11" s="162"/>
      <c r="ARL11" s="162"/>
      <c r="ARM11" s="162"/>
      <c r="ARN11" s="162"/>
      <c r="ARO11" s="162"/>
      <c r="ARP11" s="162"/>
      <c r="ARQ11" s="162"/>
      <c r="ARR11" s="162"/>
      <c r="ARS11" s="162"/>
      <c r="ART11" s="162"/>
      <c r="ARU11" s="162"/>
      <c r="ARV11" s="162"/>
      <c r="ARW11" s="162"/>
      <c r="ARX11" s="162"/>
      <c r="ARY11" s="162"/>
      <c r="ARZ11" s="162"/>
      <c r="ASA11" s="162"/>
      <c r="ASB11" s="162"/>
      <c r="ASC11" s="162"/>
      <c r="ASD11" s="162"/>
      <c r="ASE11" s="162"/>
      <c r="ASF11" s="162"/>
      <c r="ASG11" s="162"/>
      <c r="ASH11" s="162"/>
      <c r="ASI11" s="162"/>
      <c r="ASJ11" s="162"/>
      <c r="ASK11" s="162"/>
      <c r="ASL11" s="162"/>
      <c r="ASM11" s="164"/>
      <c r="ASN11" s="164"/>
      <c r="ASO11" s="164"/>
      <c r="ASP11" s="164"/>
      <c r="ASQ11" s="164"/>
      <c r="ASR11" s="164"/>
      <c r="ASS11" s="164"/>
      <c r="AST11" s="164"/>
      <c r="ASU11" s="164"/>
      <c r="ASV11" s="164"/>
      <c r="ASW11" s="164"/>
      <c r="ASX11" s="164"/>
      <c r="ASY11" s="164"/>
      <c r="ASZ11" s="164"/>
      <c r="ATA11" s="164"/>
      <c r="ATB11" s="164"/>
      <c r="ATC11" s="164"/>
      <c r="ATD11" s="164"/>
      <c r="ATE11" s="164"/>
      <c r="ATF11" s="164"/>
      <c r="ATG11" s="173"/>
      <c r="ATH11" s="165"/>
      <c r="ATI11" s="165"/>
      <c r="ATJ11" s="165"/>
      <c r="ATK11" s="165"/>
      <c r="ATL11" s="165"/>
      <c r="ATM11" s="165"/>
      <c r="ATN11" s="165"/>
      <c r="ATO11" s="165"/>
      <c r="ATP11" s="165"/>
    </row>
    <row r="12" spans="1:1367" ht="13.5" customHeight="1"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  <c r="IW12" s="159"/>
      <c r="IX12" s="159"/>
      <c r="IY12" s="159"/>
      <c r="IZ12" s="159"/>
      <c r="JA12" s="159"/>
      <c r="JB12" s="159"/>
      <c r="JC12" s="159"/>
      <c r="JD12" s="159"/>
      <c r="JE12" s="159"/>
      <c r="JF12" s="159"/>
      <c r="JG12" s="159"/>
      <c r="JH12" s="159"/>
      <c r="JI12" s="159"/>
      <c r="JJ12" s="159"/>
      <c r="JK12" s="159"/>
      <c r="JL12" s="159"/>
      <c r="JM12" s="159"/>
      <c r="JN12" s="159"/>
      <c r="JO12" s="159"/>
      <c r="JP12" s="159"/>
      <c r="JQ12" s="159"/>
      <c r="JR12" s="159"/>
      <c r="JS12" s="159"/>
      <c r="JT12" s="159"/>
      <c r="JU12" s="159"/>
      <c r="JV12" s="159"/>
      <c r="JW12" s="159"/>
      <c r="JX12" s="159"/>
      <c r="JY12" s="159"/>
      <c r="JZ12" s="159"/>
      <c r="KA12" s="159"/>
      <c r="KB12" s="159"/>
      <c r="KC12" s="159"/>
      <c r="KD12" s="159"/>
      <c r="KE12" s="159"/>
      <c r="KF12" s="159"/>
      <c r="KG12" s="159"/>
      <c r="KH12" s="159"/>
      <c r="KI12" s="159"/>
      <c r="KJ12" s="159"/>
      <c r="KK12" s="159"/>
      <c r="KL12" s="159"/>
      <c r="KM12" s="159"/>
      <c r="KN12" s="159"/>
      <c r="KO12" s="159"/>
      <c r="KP12" s="159"/>
      <c r="KQ12" s="159"/>
      <c r="KR12" s="159"/>
      <c r="KS12" s="159"/>
      <c r="KT12" s="159"/>
      <c r="KU12" s="159"/>
      <c r="KV12" s="159"/>
      <c r="KW12" s="159"/>
      <c r="KX12" s="159"/>
      <c r="KY12" s="159"/>
      <c r="KZ12" s="159"/>
      <c r="LA12" s="159"/>
      <c r="LB12" s="159"/>
      <c r="LC12" s="159"/>
      <c r="LD12" s="159"/>
      <c r="LE12" s="159"/>
      <c r="LF12" s="159"/>
      <c r="LG12" s="159"/>
      <c r="LH12" s="159"/>
      <c r="LI12" s="159"/>
      <c r="LJ12" s="159"/>
      <c r="LK12" s="159"/>
      <c r="LL12" s="159"/>
      <c r="LM12" s="159"/>
      <c r="LN12" s="159"/>
      <c r="LO12" s="159"/>
      <c r="LP12" s="159"/>
      <c r="LQ12" s="159"/>
      <c r="LR12" s="159"/>
      <c r="LS12" s="159"/>
      <c r="LT12" s="159"/>
      <c r="LU12" s="159"/>
      <c r="LV12" s="159"/>
      <c r="LW12" s="159"/>
      <c r="LX12" s="159"/>
      <c r="LY12" s="159"/>
      <c r="LZ12" s="159"/>
      <c r="MA12" s="159"/>
      <c r="MB12" s="159"/>
      <c r="MC12" s="159"/>
      <c r="MD12" s="159"/>
      <c r="ME12" s="159"/>
      <c r="MF12" s="159"/>
      <c r="MG12" s="159"/>
      <c r="MH12" s="159"/>
      <c r="MI12" s="159"/>
      <c r="MJ12" s="159"/>
      <c r="MK12" s="159"/>
      <c r="ML12" s="159"/>
      <c r="MM12" s="159"/>
      <c r="MN12" s="159"/>
      <c r="MO12" s="159"/>
      <c r="MP12" s="159"/>
      <c r="MQ12" s="159"/>
      <c r="MR12" s="159"/>
      <c r="MS12" s="159"/>
      <c r="MT12" s="159"/>
      <c r="MU12" s="159"/>
      <c r="MV12" s="159"/>
      <c r="MW12" s="159"/>
      <c r="MX12" s="159"/>
      <c r="MY12" s="159"/>
      <c r="MZ12" s="159"/>
      <c r="NA12" s="159"/>
      <c r="NB12" s="159"/>
      <c r="NC12" s="159"/>
      <c r="ND12" s="159"/>
      <c r="NE12" s="159"/>
      <c r="NF12" s="159"/>
      <c r="NG12" s="159"/>
      <c r="NH12" s="159"/>
      <c r="NI12" s="159"/>
      <c r="NJ12" s="159"/>
      <c r="NK12" s="159"/>
      <c r="NL12" s="159"/>
      <c r="NM12" s="159"/>
      <c r="NN12" s="159"/>
      <c r="NO12" s="159"/>
      <c r="NP12" s="159"/>
      <c r="NQ12" s="159"/>
      <c r="NR12" s="159"/>
      <c r="NS12" s="159"/>
      <c r="NT12" s="159"/>
      <c r="NU12" s="159"/>
      <c r="NV12" s="159"/>
      <c r="NW12" s="159"/>
      <c r="NX12" s="159"/>
      <c r="NY12" s="159"/>
      <c r="NZ12" s="159"/>
      <c r="OA12" s="159"/>
      <c r="OB12" s="159"/>
      <c r="OC12" s="159"/>
      <c r="OD12" s="159"/>
      <c r="OE12" s="159"/>
      <c r="OF12" s="159"/>
      <c r="OG12" s="159"/>
      <c r="OH12" s="159"/>
      <c r="OI12" s="159"/>
      <c r="OJ12" s="159"/>
      <c r="OK12" s="159"/>
      <c r="OL12" s="159"/>
      <c r="OM12" s="159"/>
      <c r="ON12" s="159"/>
      <c r="OO12" s="159"/>
      <c r="OP12" s="159"/>
      <c r="OQ12" s="159"/>
      <c r="OR12" s="159"/>
      <c r="OS12" s="159"/>
      <c r="OT12" s="159"/>
      <c r="OU12" s="159"/>
      <c r="OV12" s="159"/>
      <c r="OW12" s="159"/>
      <c r="OX12" s="159"/>
      <c r="OY12" s="159"/>
      <c r="OZ12" s="159"/>
      <c r="PA12" s="159"/>
      <c r="PB12" s="159"/>
      <c r="PC12" s="159"/>
      <c r="PD12" s="159"/>
      <c r="PE12" s="159"/>
      <c r="PF12" s="159"/>
      <c r="PG12" s="159"/>
      <c r="PH12" s="159"/>
      <c r="PI12" s="159"/>
      <c r="PJ12" s="159"/>
      <c r="PK12" s="159"/>
      <c r="PL12" s="159"/>
      <c r="PM12" s="159"/>
      <c r="PN12" s="159"/>
      <c r="PO12" s="159"/>
      <c r="PP12" s="159"/>
      <c r="PQ12" s="159"/>
      <c r="PR12" s="159"/>
      <c r="PS12" s="159"/>
      <c r="PT12" s="159"/>
      <c r="PU12" s="159"/>
      <c r="PV12" s="159"/>
      <c r="PW12" s="159"/>
      <c r="PX12" s="159"/>
      <c r="PY12" s="159"/>
      <c r="PZ12" s="159"/>
      <c r="QA12" s="159"/>
      <c r="QB12" s="159"/>
      <c r="QC12" s="159"/>
      <c r="QD12" s="159"/>
      <c r="QE12" s="159"/>
      <c r="QF12" s="159"/>
      <c r="QG12" s="159"/>
      <c r="QH12" s="159"/>
      <c r="QI12" s="159"/>
      <c r="QJ12" s="159"/>
      <c r="QK12" s="159"/>
      <c r="QL12" s="159"/>
      <c r="QM12" s="159"/>
      <c r="QN12" s="159"/>
      <c r="QO12" s="159"/>
      <c r="QP12" s="159"/>
      <c r="QQ12" s="159"/>
      <c r="QR12" s="159"/>
      <c r="QS12" s="159"/>
      <c r="QT12" s="159"/>
      <c r="QU12" s="159"/>
      <c r="QV12" s="159"/>
      <c r="QW12" s="159"/>
      <c r="QX12" s="159"/>
      <c r="QY12" s="159"/>
      <c r="QZ12" s="159"/>
      <c r="RA12" s="159"/>
      <c r="RB12" s="159"/>
      <c r="RC12" s="159"/>
      <c r="RD12" s="159"/>
      <c r="RE12" s="159"/>
      <c r="RF12" s="159"/>
      <c r="RG12" s="159"/>
      <c r="RH12" s="159"/>
      <c r="RI12" s="159"/>
      <c r="RJ12" s="159"/>
      <c r="RK12" s="159"/>
      <c r="RL12" s="159"/>
      <c r="RM12" s="159"/>
      <c r="RN12" s="159"/>
      <c r="RO12" s="159"/>
      <c r="RP12" s="159"/>
      <c r="RQ12" s="159"/>
      <c r="RR12" s="159"/>
      <c r="RS12" s="159"/>
      <c r="RT12" s="159"/>
      <c r="RU12" s="159"/>
      <c r="RV12" s="159"/>
      <c r="RW12" s="159"/>
      <c r="RX12" s="159"/>
      <c r="RY12" s="159"/>
      <c r="RZ12" s="159"/>
      <c r="SA12" s="159"/>
      <c r="SB12" s="159"/>
      <c r="SC12" s="159"/>
      <c r="SD12" s="159"/>
      <c r="SE12" s="159"/>
      <c r="SF12" s="159"/>
      <c r="SG12" s="159"/>
      <c r="SH12" s="159"/>
      <c r="SI12" s="159"/>
      <c r="SJ12" s="159"/>
      <c r="SK12" s="159"/>
      <c r="SL12" s="159"/>
      <c r="SM12" s="159"/>
      <c r="SN12" s="159"/>
      <c r="SO12" s="159"/>
      <c r="SP12" s="159"/>
      <c r="SQ12" s="159"/>
      <c r="SR12" s="159"/>
      <c r="SS12" s="159"/>
      <c r="ST12" s="159"/>
      <c r="SU12" s="159"/>
      <c r="SV12" s="159"/>
      <c r="SW12" s="159"/>
      <c r="SX12" s="159"/>
      <c r="SY12" s="159"/>
      <c r="SZ12" s="159"/>
      <c r="TA12" s="159"/>
      <c r="TB12" s="159"/>
      <c r="TC12" s="159"/>
      <c r="TD12" s="159"/>
      <c r="TE12" s="159"/>
      <c r="TF12" s="159"/>
      <c r="TG12" s="159"/>
      <c r="TH12" s="159"/>
      <c r="TI12" s="159"/>
      <c r="TJ12" s="159"/>
      <c r="TK12" s="159"/>
      <c r="TL12" s="159"/>
      <c r="TM12" s="159"/>
      <c r="TN12" s="159"/>
      <c r="TO12" s="159"/>
      <c r="TP12" s="159"/>
      <c r="TQ12" s="159"/>
      <c r="TR12" s="159"/>
      <c r="TS12" s="159"/>
      <c r="TT12" s="159"/>
      <c r="TU12" s="159"/>
      <c r="TV12" s="159"/>
      <c r="TW12" s="159"/>
      <c r="TX12" s="159"/>
      <c r="TY12" s="159"/>
      <c r="TZ12" s="159"/>
      <c r="UA12" s="159"/>
      <c r="UB12" s="159"/>
      <c r="UC12" s="159"/>
      <c r="UD12" s="159"/>
      <c r="UE12" s="159"/>
      <c r="UF12" s="159"/>
      <c r="UG12" s="159"/>
      <c r="UH12" s="159"/>
      <c r="UI12" s="159"/>
      <c r="UJ12" s="159"/>
      <c r="UK12" s="159"/>
      <c r="UL12" s="159"/>
      <c r="UM12" s="159"/>
      <c r="UN12" s="159"/>
      <c r="UO12" s="159"/>
      <c r="UP12" s="159"/>
      <c r="UQ12" s="159"/>
      <c r="UR12" s="159"/>
      <c r="US12" s="159"/>
      <c r="UT12" s="159"/>
      <c r="UU12" s="159"/>
      <c r="UV12" s="159"/>
      <c r="UW12" s="159"/>
      <c r="UX12" s="159"/>
      <c r="UY12" s="159"/>
      <c r="UZ12" s="159"/>
      <c r="VA12" s="159"/>
      <c r="VB12" s="159"/>
      <c r="VC12" s="159"/>
      <c r="VD12" s="159"/>
      <c r="VE12" s="159"/>
      <c r="VF12" s="159"/>
      <c r="VG12" s="159"/>
      <c r="VH12" s="159"/>
      <c r="VI12" s="159"/>
      <c r="VJ12" s="159"/>
      <c r="VK12" s="159"/>
      <c r="VL12" s="159"/>
      <c r="VM12" s="159"/>
      <c r="VN12" s="159"/>
      <c r="VO12" s="159"/>
      <c r="VP12" s="159"/>
      <c r="VQ12" s="159"/>
      <c r="VR12" s="159"/>
      <c r="VS12" s="159"/>
      <c r="VT12" s="159"/>
      <c r="VU12" s="159"/>
      <c r="VV12" s="159"/>
      <c r="VW12" s="159"/>
      <c r="VX12" s="159"/>
      <c r="VY12" s="159"/>
      <c r="VZ12" s="159"/>
      <c r="WA12" s="159"/>
      <c r="WB12" s="159"/>
      <c r="WC12" s="159"/>
      <c r="WD12" s="159"/>
      <c r="WE12" s="159"/>
      <c r="WF12" s="159"/>
      <c r="WG12" s="159"/>
      <c r="WH12" s="159"/>
      <c r="WI12" s="159"/>
      <c r="WJ12" s="159"/>
      <c r="WK12" s="159"/>
      <c r="WL12" s="159"/>
      <c r="WM12" s="159"/>
      <c r="WN12" s="159"/>
      <c r="WO12" s="159"/>
      <c r="WP12" s="159"/>
      <c r="WQ12" s="159"/>
      <c r="WR12" s="159"/>
      <c r="WS12" s="159"/>
      <c r="WT12" s="159"/>
      <c r="WU12" s="159"/>
      <c r="WV12" s="159"/>
      <c r="WW12" s="159"/>
      <c r="WX12" s="159"/>
      <c r="WY12" s="159"/>
      <c r="WZ12" s="159"/>
      <c r="XA12" s="159"/>
      <c r="XB12" s="159"/>
      <c r="XC12" s="159"/>
      <c r="XD12" s="159"/>
      <c r="XE12" s="159"/>
      <c r="XF12" s="159"/>
      <c r="XG12" s="159"/>
      <c r="XH12" s="159"/>
      <c r="XI12" s="159"/>
      <c r="XJ12" s="159"/>
      <c r="XK12" s="159"/>
      <c r="XL12" s="159"/>
      <c r="XM12" s="159"/>
      <c r="XN12" s="159"/>
      <c r="XO12" s="159"/>
      <c r="XP12" s="159"/>
      <c r="XQ12" s="159"/>
      <c r="XR12" s="159"/>
      <c r="XS12" s="159"/>
      <c r="XT12" s="159"/>
      <c r="XU12" s="159"/>
      <c r="XV12" s="159"/>
      <c r="XW12" s="159"/>
      <c r="XX12" s="159"/>
      <c r="XY12" s="159"/>
      <c r="XZ12" s="159"/>
      <c r="YA12" s="159"/>
      <c r="YB12" s="159"/>
      <c r="YC12" s="159"/>
      <c r="YD12" s="159"/>
      <c r="YE12" s="159"/>
      <c r="YF12" s="159"/>
      <c r="YG12" s="159"/>
      <c r="YH12" s="159"/>
      <c r="YI12" s="159"/>
      <c r="YJ12" s="159"/>
      <c r="YK12" s="159"/>
      <c r="YL12" s="159"/>
      <c r="YM12" s="159"/>
      <c r="YN12" s="159"/>
      <c r="YO12" s="159"/>
      <c r="YP12" s="159"/>
      <c r="YQ12" s="159"/>
      <c r="YR12" s="159"/>
      <c r="YS12" s="159"/>
      <c r="YT12" s="159"/>
      <c r="YU12" s="159"/>
      <c r="YV12" s="159"/>
      <c r="YW12" s="159"/>
      <c r="YX12" s="159"/>
      <c r="YY12" s="159"/>
      <c r="YZ12" s="159"/>
      <c r="ZA12" s="159"/>
      <c r="ZB12" s="159"/>
      <c r="ZC12" s="159"/>
      <c r="ZD12" s="159"/>
      <c r="ZE12" s="159"/>
      <c r="ZF12" s="159"/>
      <c r="ZG12" s="159"/>
      <c r="ZH12" s="159"/>
      <c r="ZI12" s="159"/>
      <c r="ZJ12" s="159"/>
      <c r="ZK12" s="159"/>
      <c r="ZL12" s="159"/>
      <c r="ZM12" s="159"/>
      <c r="ZN12" s="159"/>
      <c r="ZO12" s="159"/>
      <c r="ZP12" s="159"/>
      <c r="ZQ12" s="159"/>
      <c r="ZR12" s="159"/>
      <c r="ZS12" s="159"/>
      <c r="ZT12" s="159"/>
      <c r="ZU12" s="159"/>
      <c r="ZV12" s="159"/>
      <c r="ZW12" s="159"/>
      <c r="ZX12" s="159"/>
      <c r="ZY12" s="159"/>
      <c r="ZZ12" s="159"/>
      <c r="AAA12" s="159"/>
      <c r="AAB12" s="159"/>
      <c r="AAC12" s="159"/>
      <c r="AAD12" s="159"/>
      <c r="AAE12" s="159"/>
      <c r="AAF12" s="159"/>
      <c r="AAG12" s="159"/>
      <c r="AAH12" s="159"/>
      <c r="AAI12" s="159"/>
      <c r="AAJ12" s="159"/>
      <c r="AAK12" s="159"/>
      <c r="AAL12" s="159"/>
      <c r="AAM12" s="159"/>
      <c r="AAN12" s="159"/>
      <c r="AAO12" s="159"/>
      <c r="AAP12" s="159"/>
      <c r="AAQ12" s="159"/>
      <c r="AAR12" s="159"/>
      <c r="AAS12" s="159"/>
      <c r="AAT12" s="159"/>
      <c r="AAU12" s="159"/>
      <c r="AAV12" s="159"/>
      <c r="AAW12" s="159"/>
      <c r="AAX12" s="159"/>
      <c r="AAY12" s="159"/>
      <c r="AAZ12" s="159"/>
      <c r="ABA12" s="159"/>
      <c r="ABB12" s="159"/>
      <c r="ABC12" s="159"/>
      <c r="ABD12" s="159"/>
      <c r="ABE12" s="159"/>
      <c r="ABF12" s="159"/>
      <c r="ABG12" s="159"/>
      <c r="ABH12" s="159"/>
      <c r="ABI12" s="159"/>
      <c r="ABJ12" s="159"/>
      <c r="ABK12" s="159"/>
      <c r="ABL12" s="159"/>
      <c r="ABM12" s="159"/>
      <c r="ABN12" s="159"/>
      <c r="ABO12" s="159"/>
      <c r="ABP12" s="159"/>
      <c r="ABQ12" s="159"/>
      <c r="ABR12" s="159"/>
      <c r="ABS12" s="159"/>
      <c r="ABT12" s="159"/>
      <c r="ABU12" s="159"/>
      <c r="ABV12" s="159"/>
      <c r="ABW12" s="159"/>
      <c r="ABX12" s="159"/>
      <c r="ABY12" s="159"/>
      <c r="ABZ12" s="159"/>
      <c r="ACA12" s="159"/>
      <c r="ACB12" s="159"/>
      <c r="ACC12" s="159"/>
      <c r="ACD12" s="159"/>
      <c r="ACE12" s="159"/>
      <c r="ACF12" s="159"/>
      <c r="ACG12" s="159"/>
      <c r="ACH12" s="159"/>
      <c r="ACI12" s="159"/>
      <c r="ACJ12" s="159"/>
      <c r="ACK12" s="159"/>
      <c r="ACL12" s="159"/>
      <c r="ACM12" s="159"/>
      <c r="ACN12" s="159"/>
      <c r="ACO12" s="159"/>
      <c r="ACP12" s="159"/>
      <c r="ACQ12" s="159"/>
      <c r="ACR12" s="159"/>
      <c r="ACS12" s="159"/>
      <c r="ACT12" s="159"/>
      <c r="ACU12" s="159"/>
      <c r="ACV12" s="159"/>
      <c r="ACW12" s="159"/>
      <c r="ACX12" s="159"/>
      <c r="ACY12" s="159"/>
      <c r="ACZ12" s="159"/>
      <c r="ADA12" s="159"/>
      <c r="ADB12" s="159"/>
      <c r="ADC12" s="159"/>
      <c r="ADD12" s="159"/>
      <c r="ADE12" s="159"/>
      <c r="ADF12" s="159"/>
      <c r="ADG12" s="159"/>
      <c r="ADH12" s="159"/>
      <c r="ADI12" s="159"/>
      <c r="ADJ12" s="159"/>
      <c r="ADK12" s="159"/>
      <c r="ADL12" s="159"/>
      <c r="ADM12" s="159"/>
      <c r="ADN12" s="159"/>
      <c r="ADO12" s="159"/>
      <c r="ADP12" s="159"/>
      <c r="ADQ12" s="159"/>
      <c r="ADR12" s="159"/>
      <c r="ADS12" s="159"/>
      <c r="ADT12" s="159"/>
      <c r="ADU12" s="159"/>
      <c r="ADV12" s="159"/>
      <c r="ADW12" s="159"/>
      <c r="ADX12" s="159"/>
      <c r="ADY12" s="159"/>
      <c r="ADZ12" s="159"/>
      <c r="AEA12" s="159"/>
      <c r="AEB12" s="159"/>
      <c r="AEC12" s="159"/>
      <c r="AED12" s="159"/>
      <c r="AEE12" s="159"/>
      <c r="AEF12" s="159"/>
      <c r="AEG12" s="159"/>
      <c r="AEH12" s="159"/>
      <c r="AEI12" s="159"/>
      <c r="AEJ12" s="159"/>
      <c r="AEK12" s="159"/>
      <c r="AEL12" s="159"/>
      <c r="AEM12" s="159"/>
      <c r="AEN12" s="159"/>
      <c r="AEO12" s="159"/>
      <c r="AEP12" s="159"/>
      <c r="AEQ12" s="159"/>
      <c r="AER12" s="159"/>
      <c r="AES12" s="159"/>
      <c r="AET12" s="159"/>
      <c r="AEU12" s="159"/>
      <c r="AEV12" s="159"/>
      <c r="AEW12" s="159"/>
      <c r="AEX12" s="159"/>
      <c r="AEY12" s="159"/>
      <c r="AEZ12" s="159"/>
      <c r="AFA12" s="159"/>
      <c r="AFB12" s="159"/>
      <c r="AFC12" s="159"/>
      <c r="AFD12" s="159"/>
      <c r="AFE12" s="159"/>
      <c r="AFF12" s="159"/>
      <c r="AFG12" s="159"/>
      <c r="AFH12" s="159"/>
      <c r="AFI12" s="159"/>
      <c r="AFJ12" s="159"/>
      <c r="AFK12" s="159"/>
      <c r="AFL12" s="159"/>
      <c r="AFM12" s="159"/>
      <c r="AFN12" s="159"/>
      <c r="AFO12" s="159"/>
      <c r="AFP12" s="159"/>
      <c r="AFQ12" s="159"/>
      <c r="AFR12" s="159"/>
      <c r="AFS12" s="159"/>
      <c r="AFT12" s="159"/>
      <c r="AFU12" s="159"/>
      <c r="AFV12" s="159"/>
      <c r="AFW12" s="159"/>
      <c r="AFX12" s="159"/>
      <c r="AFY12" s="159"/>
      <c r="AFZ12" s="159"/>
      <c r="AGA12" s="159"/>
      <c r="AGB12" s="159"/>
      <c r="AGC12" s="159"/>
      <c r="AGD12" s="159"/>
      <c r="AGE12" s="159"/>
      <c r="AGF12" s="159"/>
      <c r="AGG12" s="159"/>
      <c r="AGH12" s="159"/>
      <c r="AGI12" s="159"/>
      <c r="AGJ12" s="159"/>
      <c r="AGK12" s="159"/>
      <c r="AGL12" s="159"/>
      <c r="AGM12" s="159"/>
      <c r="AGN12" s="159"/>
      <c r="AGO12" s="159"/>
      <c r="AGP12" s="159"/>
      <c r="AGQ12" s="159"/>
      <c r="AGR12" s="159"/>
      <c r="AGS12" s="159"/>
      <c r="AGT12" s="159"/>
      <c r="AGU12" s="159"/>
      <c r="AGV12" s="159"/>
      <c r="AGW12" s="159"/>
      <c r="AGX12" s="159"/>
      <c r="AGY12" s="159"/>
      <c r="AGZ12" s="159"/>
      <c r="AHA12" s="159"/>
      <c r="AHB12" s="159"/>
      <c r="AHC12" s="159"/>
      <c r="AHD12" s="159"/>
      <c r="AHE12" s="159"/>
      <c r="AHF12" s="159"/>
      <c r="AHG12" s="159"/>
      <c r="AHH12" s="159"/>
      <c r="AHI12" s="159"/>
      <c r="AHJ12" s="159"/>
      <c r="AHK12" s="159"/>
      <c r="AHL12" s="159"/>
      <c r="AHM12" s="159"/>
      <c r="AHN12" s="159"/>
      <c r="AHO12" s="159"/>
      <c r="AHP12" s="159"/>
      <c r="AHQ12" s="159"/>
      <c r="AHR12" s="159"/>
      <c r="AHS12" s="159"/>
      <c r="AHT12" s="159"/>
      <c r="AHU12" s="159"/>
      <c r="AHV12" s="159"/>
      <c r="AHW12" s="159"/>
      <c r="AHX12" s="159"/>
      <c r="AHY12" s="159"/>
      <c r="AHZ12" s="159"/>
      <c r="AIA12" s="159"/>
      <c r="AIB12" s="159"/>
      <c r="AIC12" s="159"/>
      <c r="AID12" s="159"/>
      <c r="AIE12" s="159"/>
      <c r="AIF12" s="159"/>
      <c r="AIG12" s="159"/>
      <c r="AIH12" s="159"/>
      <c r="AII12" s="159"/>
      <c r="AIJ12" s="159"/>
      <c r="AIK12" s="159"/>
      <c r="AIL12" s="159"/>
      <c r="AIM12" s="159"/>
      <c r="AIN12" s="159"/>
      <c r="AIO12" s="159"/>
      <c r="AIP12" s="159"/>
      <c r="AIQ12" s="159"/>
      <c r="AIR12" s="159"/>
      <c r="AIS12" s="159"/>
      <c r="AIT12" s="159"/>
      <c r="AIU12" s="159"/>
      <c r="AIV12" s="159"/>
      <c r="AIW12" s="159"/>
      <c r="AIX12" s="159"/>
      <c r="AIY12" s="159"/>
      <c r="AIZ12" s="159"/>
      <c r="AJA12" s="159"/>
      <c r="AJB12" s="159"/>
      <c r="AJC12" s="159"/>
      <c r="AJD12" s="159"/>
      <c r="AJE12" s="159"/>
      <c r="AJF12" s="159"/>
      <c r="AJG12" s="159"/>
      <c r="AJH12" s="159"/>
      <c r="AJI12" s="159"/>
      <c r="AJJ12" s="159"/>
      <c r="AJK12" s="159"/>
      <c r="AJL12" s="159"/>
      <c r="AJM12" s="159"/>
      <c r="AJN12" s="159"/>
      <c r="AJO12" s="159"/>
      <c r="AJP12" s="159"/>
      <c r="AJQ12" s="159"/>
      <c r="AJR12" s="159"/>
      <c r="AJS12" s="159"/>
      <c r="AJT12" s="159"/>
      <c r="AJU12" s="159"/>
      <c r="AJV12" s="159"/>
      <c r="AJW12" s="159"/>
      <c r="AJX12" s="159"/>
      <c r="AJY12" s="159"/>
      <c r="AJZ12" s="159"/>
      <c r="AKA12" s="159"/>
      <c r="AKB12" s="159"/>
      <c r="AKC12" s="159"/>
      <c r="AKD12" s="159"/>
      <c r="AKE12" s="160"/>
      <c r="AKF12" s="159"/>
      <c r="AKG12" s="159"/>
      <c r="AKH12" s="159"/>
      <c r="AKI12" s="159"/>
      <c r="AKJ12" s="159"/>
      <c r="AKK12" s="159"/>
      <c r="AKL12" s="159"/>
      <c r="AKM12" s="159"/>
      <c r="AKN12" s="159"/>
      <c r="AKO12" s="159"/>
      <c r="AKP12" s="159"/>
      <c r="AKQ12" s="159"/>
      <c r="AKR12" s="159"/>
      <c r="AKS12" s="159"/>
      <c r="AKT12" s="159"/>
      <c r="AKU12" s="159"/>
      <c r="AKV12" s="159"/>
      <c r="AKW12" s="159"/>
      <c r="AKX12" s="159"/>
      <c r="AKY12" s="159"/>
      <c r="AKZ12" s="159"/>
      <c r="ALA12" s="159"/>
      <c r="ALB12" s="159"/>
      <c r="ALC12" s="159"/>
      <c r="ALD12" s="159"/>
      <c r="ALE12" s="159"/>
      <c r="ALF12" s="159"/>
      <c r="ALG12" s="159"/>
      <c r="ALH12" s="159"/>
      <c r="ALI12" s="159"/>
      <c r="ALJ12" s="159"/>
      <c r="ALK12" s="159"/>
      <c r="ALL12" s="159"/>
      <c r="ALM12" s="159"/>
      <c r="ALN12" s="159"/>
      <c r="ALO12" s="159"/>
      <c r="ALP12" s="159"/>
      <c r="ALQ12" s="159"/>
      <c r="ALR12" s="159"/>
      <c r="ALS12" s="159"/>
      <c r="ALT12" s="162"/>
      <c r="ALU12" s="162"/>
      <c r="ALV12" s="162"/>
      <c r="ALW12" s="162"/>
      <c r="ALX12" s="162"/>
      <c r="ALY12" s="162"/>
      <c r="ALZ12" s="162"/>
      <c r="AMA12" s="162"/>
      <c r="AMB12" s="162"/>
      <c r="AMC12" s="162"/>
      <c r="AMD12" s="162"/>
      <c r="AME12" s="162"/>
      <c r="AMF12" s="162"/>
      <c r="AMG12" s="162"/>
      <c r="AMH12" s="162"/>
      <c r="AMI12" s="162"/>
      <c r="AMJ12" s="162"/>
      <c r="AMK12" s="162"/>
      <c r="AML12" s="162"/>
      <c r="AMM12" s="162"/>
      <c r="AMN12" s="162"/>
      <c r="AMO12" s="162"/>
      <c r="AMP12" s="162"/>
      <c r="AMQ12" s="162"/>
      <c r="AMR12" s="162"/>
      <c r="AMS12" s="162"/>
      <c r="AMT12" s="162"/>
      <c r="AMU12" s="162"/>
      <c r="AMV12" s="162"/>
      <c r="AMW12" s="162"/>
      <c r="AMX12" s="162"/>
      <c r="AMY12" s="162"/>
      <c r="AMZ12" s="162"/>
      <c r="ANA12" s="162"/>
      <c r="ANB12" s="162"/>
      <c r="ANC12" s="162"/>
      <c r="AND12" s="162"/>
      <c r="ANE12" s="162"/>
      <c r="ANF12" s="162"/>
      <c r="ANG12" s="162"/>
      <c r="ANH12" s="162"/>
      <c r="ANI12" s="162"/>
      <c r="ANJ12" s="162"/>
      <c r="ANK12" s="162"/>
      <c r="ANL12" s="162"/>
      <c r="ANM12" s="162"/>
      <c r="ANN12" s="162"/>
      <c r="ANO12" s="162"/>
      <c r="ANP12" s="162"/>
      <c r="ANQ12" s="162"/>
      <c r="ANR12" s="162"/>
      <c r="ANS12" s="162"/>
      <c r="ANT12" s="162"/>
      <c r="ANU12" s="162"/>
      <c r="ANV12" s="162"/>
      <c r="ANW12" s="162"/>
      <c r="ANX12" s="162"/>
      <c r="ANY12" s="162"/>
      <c r="ANZ12" s="162"/>
      <c r="AOA12" s="162"/>
      <c r="AOB12" s="162"/>
      <c r="AOC12" s="162"/>
      <c r="AOD12" s="162"/>
      <c r="AOE12" s="162"/>
      <c r="AOF12" s="162"/>
      <c r="AOG12" s="162"/>
      <c r="AOH12" s="162"/>
      <c r="AOI12" s="162"/>
      <c r="AOJ12" s="162"/>
      <c r="AOK12" s="162"/>
      <c r="AOL12" s="162"/>
      <c r="AOM12" s="162"/>
      <c r="AON12" s="162"/>
      <c r="AOO12" s="162"/>
      <c r="AOP12" s="162"/>
      <c r="AOQ12" s="162"/>
      <c r="AOR12" s="162"/>
      <c r="AOS12" s="162"/>
      <c r="AOT12" s="162"/>
      <c r="AOU12" s="162"/>
      <c r="AOV12" s="162"/>
      <c r="AOW12" s="162"/>
      <c r="AOX12" s="162"/>
      <c r="AOY12" s="162"/>
      <c r="AOZ12" s="162"/>
      <c r="APA12" s="162"/>
      <c r="APB12" s="162"/>
      <c r="APC12" s="162"/>
      <c r="APD12" s="162"/>
      <c r="APE12" s="162"/>
      <c r="APF12" s="162"/>
      <c r="APG12" s="162"/>
      <c r="APH12" s="162"/>
      <c r="API12" s="162"/>
      <c r="APJ12" s="162"/>
      <c r="APK12" s="162"/>
      <c r="APL12" s="162"/>
      <c r="APM12" s="162"/>
      <c r="APN12" s="162"/>
      <c r="APO12" s="162"/>
      <c r="APP12" s="162"/>
      <c r="APQ12" s="162"/>
      <c r="APR12" s="162"/>
      <c r="APS12" s="162"/>
      <c r="APT12" s="162"/>
      <c r="APU12" s="162"/>
      <c r="APV12" s="162"/>
      <c r="APW12" s="162"/>
      <c r="APX12" s="162"/>
      <c r="APY12" s="162"/>
      <c r="APZ12" s="162"/>
      <c r="AQA12" s="162"/>
      <c r="AQB12" s="162"/>
      <c r="AQC12" s="162"/>
      <c r="AQD12" s="162"/>
      <c r="AQE12" s="162"/>
      <c r="AQF12" s="162"/>
      <c r="AQG12" s="162"/>
      <c r="AQH12" s="162"/>
      <c r="AQI12" s="162"/>
      <c r="AQJ12" s="162"/>
      <c r="AQK12" s="162"/>
      <c r="AQL12" s="162"/>
      <c r="AQM12" s="162"/>
      <c r="AQN12" s="162"/>
      <c r="AQO12" s="162"/>
      <c r="AQP12" s="162"/>
      <c r="AQQ12" s="162"/>
      <c r="AQR12" s="162"/>
      <c r="AQS12" s="162"/>
      <c r="AQT12" s="162"/>
      <c r="AQU12" s="162"/>
      <c r="AQV12" s="162"/>
      <c r="AQW12" s="162"/>
      <c r="AQX12" s="162"/>
      <c r="AQY12" s="162"/>
      <c r="AQZ12" s="162"/>
      <c r="ARA12" s="162"/>
      <c r="ARB12" s="162"/>
      <c r="ARC12" s="162"/>
      <c r="ARD12" s="162"/>
      <c r="ARE12" s="162"/>
      <c r="ARF12" s="162"/>
      <c r="ARG12" s="162"/>
      <c r="ARH12" s="162"/>
      <c r="ARI12" s="162"/>
      <c r="ARJ12" s="162"/>
      <c r="ARK12" s="162"/>
      <c r="ARL12" s="162"/>
      <c r="ARM12" s="162"/>
      <c r="ARN12" s="162"/>
      <c r="ARO12" s="162"/>
      <c r="ARP12" s="162"/>
      <c r="ARQ12" s="162"/>
      <c r="ARR12" s="162"/>
      <c r="ARS12" s="162"/>
      <c r="ART12" s="162"/>
      <c r="ARU12" s="162"/>
      <c r="ARV12" s="162"/>
      <c r="ARW12" s="162"/>
      <c r="ARX12" s="162"/>
      <c r="ARY12" s="162"/>
      <c r="ARZ12" s="162"/>
      <c r="ASA12" s="162"/>
      <c r="ASB12" s="162"/>
      <c r="ASC12" s="162"/>
      <c r="ASD12" s="162"/>
      <c r="ASE12" s="162"/>
      <c r="ASF12" s="162"/>
      <c r="ASG12" s="162"/>
      <c r="ASH12" s="162"/>
      <c r="ASI12" s="162"/>
      <c r="ASJ12" s="162"/>
      <c r="ASK12" s="162"/>
      <c r="ASL12" s="162"/>
      <c r="ASM12" s="164"/>
      <c r="ASN12" s="164"/>
      <c r="ASO12" s="164"/>
      <c r="ASP12" s="164"/>
      <c r="ASQ12" s="164"/>
      <c r="ASR12" s="164"/>
      <c r="ASS12" s="164"/>
      <c r="AST12" s="164"/>
      <c r="ASU12" s="164"/>
      <c r="ASV12" s="164"/>
      <c r="ASW12" s="164"/>
      <c r="ASX12" s="164"/>
      <c r="ASY12" s="164"/>
      <c r="ASZ12" s="164"/>
      <c r="ATA12" s="164"/>
      <c r="ATB12" s="164"/>
      <c r="ATC12" s="164"/>
      <c r="ATD12" s="164"/>
      <c r="ATE12" s="164"/>
      <c r="ATF12" s="164"/>
      <c r="ATG12" s="173"/>
      <c r="ATH12" s="165"/>
      <c r="ATI12" s="165"/>
      <c r="ATJ12" s="165"/>
      <c r="ATK12" s="165"/>
      <c r="ATL12" s="165"/>
      <c r="ATM12" s="165"/>
      <c r="ATN12" s="165"/>
      <c r="ATO12" s="165"/>
      <c r="ATP12" s="165"/>
    </row>
    <row r="13" spans="1:1367" ht="13.5" customHeight="1"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  <c r="IW13" s="159"/>
      <c r="IX13" s="159"/>
      <c r="IY13" s="159"/>
      <c r="IZ13" s="159"/>
      <c r="JA13" s="159"/>
      <c r="JB13" s="159"/>
      <c r="JC13" s="159"/>
      <c r="JD13" s="159"/>
      <c r="JE13" s="159"/>
      <c r="JF13" s="159"/>
      <c r="JG13" s="159"/>
      <c r="JH13" s="159"/>
      <c r="JI13" s="159"/>
      <c r="JJ13" s="159"/>
      <c r="JK13" s="159"/>
      <c r="JL13" s="159"/>
      <c r="JM13" s="159"/>
      <c r="JN13" s="159"/>
      <c r="JO13" s="159"/>
      <c r="JP13" s="159"/>
      <c r="JQ13" s="159"/>
      <c r="JR13" s="159"/>
      <c r="JS13" s="159"/>
      <c r="JT13" s="159"/>
      <c r="JU13" s="159"/>
      <c r="JV13" s="159"/>
      <c r="JW13" s="159"/>
      <c r="JX13" s="159"/>
      <c r="JY13" s="159"/>
      <c r="JZ13" s="159"/>
      <c r="KA13" s="159"/>
      <c r="KB13" s="159"/>
      <c r="KC13" s="159"/>
      <c r="KD13" s="159"/>
      <c r="KE13" s="159"/>
      <c r="KF13" s="159"/>
      <c r="KG13" s="159"/>
      <c r="KH13" s="159"/>
      <c r="KI13" s="159"/>
      <c r="KJ13" s="159"/>
      <c r="KK13" s="159"/>
      <c r="KL13" s="159"/>
      <c r="KM13" s="159"/>
      <c r="KN13" s="159"/>
      <c r="KO13" s="159"/>
      <c r="KP13" s="159"/>
      <c r="KQ13" s="159"/>
      <c r="KR13" s="159"/>
      <c r="KS13" s="159"/>
      <c r="KT13" s="159"/>
      <c r="KU13" s="159"/>
      <c r="KV13" s="159"/>
      <c r="KW13" s="159"/>
      <c r="KX13" s="159"/>
      <c r="KY13" s="159"/>
      <c r="KZ13" s="159"/>
      <c r="LA13" s="159"/>
      <c r="LB13" s="159"/>
      <c r="LC13" s="159"/>
      <c r="LD13" s="159"/>
      <c r="LE13" s="159"/>
      <c r="LF13" s="159"/>
      <c r="LG13" s="159"/>
      <c r="LH13" s="159"/>
      <c r="LI13" s="159"/>
      <c r="LJ13" s="159"/>
      <c r="LK13" s="159"/>
      <c r="LL13" s="159"/>
      <c r="LM13" s="159"/>
      <c r="LN13" s="159"/>
      <c r="LO13" s="159"/>
      <c r="LP13" s="159"/>
      <c r="LQ13" s="159"/>
      <c r="LR13" s="159"/>
      <c r="LS13" s="159"/>
      <c r="LT13" s="159"/>
      <c r="LU13" s="159"/>
      <c r="LV13" s="159"/>
      <c r="LW13" s="159"/>
      <c r="LX13" s="159"/>
      <c r="LY13" s="159"/>
      <c r="LZ13" s="159"/>
      <c r="MA13" s="159"/>
      <c r="MB13" s="159"/>
      <c r="MC13" s="159"/>
      <c r="MD13" s="159"/>
      <c r="ME13" s="159"/>
      <c r="MF13" s="159"/>
      <c r="MG13" s="159"/>
      <c r="MH13" s="159"/>
      <c r="MI13" s="159"/>
      <c r="MJ13" s="159"/>
      <c r="MK13" s="159"/>
      <c r="ML13" s="159"/>
      <c r="MM13" s="159"/>
      <c r="MN13" s="159"/>
      <c r="MO13" s="159"/>
      <c r="MP13" s="159"/>
      <c r="MQ13" s="159"/>
      <c r="MR13" s="159"/>
      <c r="MS13" s="159"/>
      <c r="MT13" s="159"/>
      <c r="MU13" s="159"/>
      <c r="MV13" s="159"/>
      <c r="MW13" s="159"/>
      <c r="MX13" s="159"/>
      <c r="MY13" s="159"/>
      <c r="MZ13" s="159"/>
      <c r="NA13" s="159"/>
      <c r="NB13" s="159"/>
      <c r="NC13" s="159"/>
      <c r="ND13" s="159"/>
      <c r="NE13" s="159"/>
      <c r="NF13" s="159"/>
      <c r="NG13" s="159"/>
      <c r="NH13" s="159"/>
      <c r="NI13" s="159"/>
      <c r="NJ13" s="159"/>
      <c r="NK13" s="159"/>
      <c r="NL13" s="159"/>
      <c r="NM13" s="159"/>
      <c r="NN13" s="159"/>
      <c r="NO13" s="159"/>
      <c r="NP13" s="159"/>
      <c r="NQ13" s="159"/>
      <c r="NR13" s="159"/>
      <c r="NS13" s="159"/>
      <c r="NT13" s="159"/>
      <c r="NU13" s="159"/>
      <c r="NV13" s="159"/>
      <c r="NW13" s="159"/>
      <c r="NX13" s="159"/>
      <c r="NY13" s="159"/>
      <c r="NZ13" s="159"/>
      <c r="OA13" s="159"/>
      <c r="OB13" s="159"/>
      <c r="OC13" s="159"/>
      <c r="OD13" s="159"/>
      <c r="OE13" s="159"/>
      <c r="OF13" s="159"/>
      <c r="OG13" s="159"/>
      <c r="OH13" s="159"/>
      <c r="OI13" s="159"/>
      <c r="OJ13" s="159"/>
      <c r="OK13" s="159"/>
      <c r="OL13" s="159"/>
      <c r="OM13" s="159"/>
      <c r="ON13" s="159"/>
      <c r="OO13" s="159"/>
      <c r="OP13" s="159"/>
      <c r="OQ13" s="159"/>
      <c r="OR13" s="159"/>
      <c r="OS13" s="159"/>
      <c r="OT13" s="159"/>
      <c r="OU13" s="159"/>
      <c r="OV13" s="159"/>
      <c r="OW13" s="159"/>
      <c r="OX13" s="159"/>
      <c r="OY13" s="159"/>
      <c r="OZ13" s="159"/>
      <c r="PA13" s="159"/>
      <c r="PB13" s="159"/>
      <c r="PC13" s="159"/>
      <c r="PD13" s="159"/>
      <c r="PE13" s="159"/>
      <c r="PF13" s="159"/>
      <c r="PG13" s="159"/>
      <c r="PH13" s="159"/>
      <c r="PI13" s="159"/>
      <c r="PJ13" s="159"/>
      <c r="PK13" s="159"/>
      <c r="PL13" s="159"/>
      <c r="PM13" s="159"/>
      <c r="PN13" s="159"/>
      <c r="PO13" s="159"/>
      <c r="PP13" s="159"/>
      <c r="PQ13" s="159"/>
      <c r="PR13" s="159"/>
      <c r="PS13" s="159"/>
      <c r="PT13" s="159"/>
      <c r="PU13" s="159"/>
      <c r="PV13" s="159"/>
      <c r="PW13" s="159"/>
      <c r="PX13" s="159"/>
      <c r="PY13" s="159"/>
      <c r="PZ13" s="159"/>
      <c r="QA13" s="159"/>
      <c r="QB13" s="159"/>
      <c r="QC13" s="159"/>
      <c r="QD13" s="159"/>
      <c r="QE13" s="159"/>
      <c r="QF13" s="159"/>
      <c r="QG13" s="159"/>
      <c r="QH13" s="159"/>
      <c r="QI13" s="159"/>
      <c r="QJ13" s="159"/>
      <c r="QK13" s="159"/>
      <c r="QL13" s="159"/>
      <c r="QM13" s="159"/>
      <c r="QN13" s="159"/>
      <c r="QO13" s="159"/>
      <c r="QP13" s="159"/>
      <c r="QQ13" s="159"/>
      <c r="QR13" s="159"/>
      <c r="QS13" s="159"/>
      <c r="QT13" s="159"/>
      <c r="QU13" s="159"/>
      <c r="QV13" s="159"/>
      <c r="QW13" s="159"/>
      <c r="QX13" s="159"/>
      <c r="QY13" s="159"/>
      <c r="QZ13" s="159"/>
      <c r="RA13" s="159"/>
      <c r="RB13" s="159"/>
      <c r="RC13" s="159"/>
      <c r="RD13" s="159"/>
      <c r="RE13" s="159"/>
      <c r="RF13" s="159"/>
      <c r="RG13" s="159"/>
      <c r="RH13" s="159"/>
      <c r="RI13" s="159"/>
      <c r="RJ13" s="159"/>
      <c r="RK13" s="159"/>
      <c r="RL13" s="159"/>
      <c r="RM13" s="159"/>
      <c r="RN13" s="159"/>
      <c r="RO13" s="159"/>
      <c r="RP13" s="159"/>
      <c r="RQ13" s="159"/>
      <c r="RR13" s="159"/>
      <c r="RS13" s="159"/>
      <c r="RT13" s="159"/>
      <c r="RU13" s="159"/>
      <c r="RV13" s="159"/>
      <c r="RW13" s="159"/>
      <c r="RX13" s="159"/>
      <c r="RY13" s="159"/>
      <c r="RZ13" s="159"/>
      <c r="SA13" s="159"/>
      <c r="SB13" s="159"/>
      <c r="SC13" s="159"/>
      <c r="SD13" s="159"/>
      <c r="SE13" s="159"/>
      <c r="SF13" s="159"/>
      <c r="SG13" s="159"/>
      <c r="SH13" s="159"/>
      <c r="SI13" s="159"/>
      <c r="SJ13" s="159"/>
      <c r="SK13" s="159"/>
      <c r="SL13" s="159"/>
      <c r="SM13" s="159"/>
      <c r="SN13" s="159"/>
      <c r="SO13" s="159"/>
      <c r="SP13" s="159"/>
      <c r="SQ13" s="159"/>
      <c r="SR13" s="159"/>
      <c r="SS13" s="159"/>
      <c r="ST13" s="159"/>
      <c r="SU13" s="159"/>
      <c r="SV13" s="159"/>
      <c r="SW13" s="159"/>
      <c r="SX13" s="159"/>
      <c r="SY13" s="159"/>
      <c r="SZ13" s="159"/>
      <c r="TA13" s="159"/>
      <c r="TB13" s="159"/>
      <c r="TC13" s="159"/>
      <c r="TD13" s="159"/>
      <c r="TE13" s="159"/>
      <c r="TF13" s="159"/>
      <c r="TG13" s="159"/>
      <c r="TH13" s="159"/>
      <c r="TI13" s="159"/>
      <c r="TJ13" s="159"/>
      <c r="TK13" s="159"/>
      <c r="TL13" s="159"/>
      <c r="TM13" s="159"/>
      <c r="TN13" s="159"/>
      <c r="TO13" s="159"/>
      <c r="TP13" s="159"/>
      <c r="TQ13" s="159"/>
      <c r="TR13" s="159"/>
      <c r="TS13" s="159"/>
      <c r="TT13" s="159"/>
      <c r="TU13" s="159"/>
      <c r="TV13" s="159"/>
      <c r="TW13" s="159"/>
      <c r="TX13" s="159"/>
      <c r="TY13" s="159"/>
      <c r="TZ13" s="159"/>
      <c r="UA13" s="159"/>
      <c r="UB13" s="159"/>
      <c r="UC13" s="159"/>
      <c r="UD13" s="159"/>
      <c r="UE13" s="159"/>
      <c r="UF13" s="159"/>
      <c r="UG13" s="159"/>
      <c r="UH13" s="159"/>
      <c r="UI13" s="159"/>
      <c r="UJ13" s="159"/>
      <c r="UK13" s="159"/>
      <c r="UL13" s="159"/>
      <c r="UM13" s="159"/>
      <c r="UN13" s="159"/>
      <c r="UO13" s="159"/>
      <c r="UP13" s="159"/>
      <c r="UQ13" s="159"/>
      <c r="UR13" s="159"/>
      <c r="US13" s="159"/>
      <c r="UT13" s="159"/>
      <c r="UU13" s="159"/>
      <c r="UV13" s="159"/>
      <c r="UW13" s="159"/>
      <c r="UX13" s="159"/>
      <c r="UY13" s="159"/>
      <c r="UZ13" s="159"/>
      <c r="VA13" s="159"/>
      <c r="VB13" s="159"/>
      <c r="VC13" s="159"/>
      <c r="VD13" s="159"/>
      <c r="VE13" s="159"/>
      <c r="VF13" s="159"/>
      <c r="VG13" s="159"/>
      <c r="VH13" s="159"/>
      <c r="VI13" s="159"/>
      <c r="VJ13" s="159"/>
      <c r="VK13" s="159"/>
      <c r="VL13" s="159"/>
      <c r="VM13" s="159"/>
      <c r="VN13" s="159"/>
      <c r="VO13" s="159"/>
      <c r="VP13" s="159"/>
      <c r="VQ13" s="159"/>
      <c r="VR13" s="159"/>
      <c r="VS13" s="159"/>
      <c r="VT13" s="159"/>
      <c r="VU13" s="159"/>
      <c r="VV13" s="159"/>
      <c r="VW13" s="159"/>
      <c r="VX13" s="159"/>
      <c r="VY13" s="159"/>
      <c r="VZ13" s="159"/>
      <c r="WA13" s="159"/>
      <c r="WB13" s="159"/>
      <c r="WC13" s="159"/>
      <c r="WD13" s="159"/>
      <c r="WE13" s="159"/>
      <c r="WF13" s="159"/>
      <c r="WG13" s="159"/>
      <c r="WH13" s="159"/>
      <c r="WI13" s="159"/>
      <c r="WJ13" s="159"/>
      <c r="WK13" s="159"/>
      <c r="WL13" s="159"/>
      <c r="WM13" s="159"/>
      <c r="WN13" s="159"/>
      <c r="WO13" s="159"/>
      <c r="WP13" s="159"/>
      <c r="WQ13" s="159"/>
      <c r="WR13" s="159"/>
      <c r="WS13" s="159"/>
      <c r="WT13" s="159"/>
      <c r="WU13" s="159"/>
      <c r="WV13" s="159"/>
      <c r="WW13" s="159"/>
      <c r="WX13" s="159"/>
      <c r="WY13" s="159"/>
      <c r="WZ13" s="159"/>
      <c r="XA13" s="159"/>
      <c r="XB13" s="159"/>
      <c r="XC13" s="159"/>
      <c r="XD13" s="159"/>
      <c r="XE13" s="159"/>
      <c r="XF13" s="159"/>
      <c r="XG13" s="159"/>
      <c r="XH13" s="159"/>
      <c r="XI13" s="159"/>
      <c r="XJ13" s="159"/>
      <c r="XK13" s="159"/>
      <c r="XL13" s="159"/>
      <c r="XM13" s="159"/>
      <c r="XN13" s="159"/>
      <c r="XO13" s="159"/>
      <c r="XP13" s="159"/>
      <c r="XQ13" s="159"/>
      <c r="XR13" s="159"/>
      <c r="XS13" s="159"/>
      <c r="XT13" s="159"/>
      <c r="XU13" s="159"/>
      <c r="XV13" s="159"/>
      <c r="XW13" s="159"/>
      <c r="XX13" s="159"/>
      <c r="XY13" s="159"/>
      <c r="XZ13" s="159"/>
      <c r="YA13" s="159"/>
      <c r="YB13" s="159"/>
      <c r="YC13" s="159"/>
      <c r="YD13" s="159"/>
      <c r="YE13" s="159"/>
      <c r="YF13" s="159"/>
      <c r="YG13" s="159"/>
      <c r="YH13" s="159"/>
      <c r="YI13" s="159"/>
      <c r="YJ13" s="159"/>
      <c r="YK13" s="159"/>
      <c r="YL13" s="159"/>
      <c r="YM13" s="159"/>
      <c r="YN13" s="159"/>
      <c r="YO13" s="159"/>
      <c r="YP13" s="159"/>
      <c r="YQ13" s="159"/>
      <c r="YR13" s="159"/>
      <c r="YS13" s="159"/>
      <c r="YT13" s="159"/>
      <c r="YU13" s="159"/>
      <c r="YV13" s="159"/>
      <c r="YW13" s="159"/>
      <c r="YX13" s="159"/>
      <c r="YY13" s="159"/>
      <c r="YZ13" s="159"/>
      <c r="ZA13" s="159"/>
      <c r="ZB13" s="159"/>
      <c r="ZC13" s="159"/>
      <c r="ZD13" s="159"/>
      <c r="ZE13" s="159"/>
      <c r="ZF13" s="159"/>
      <c r="ZG13" s="159"/>
      <c r="ZH13" s="159"/>
      <c r="ZI13" s="159"/>
      <c r="ZJ13" s="159"/>
      <c r="ZK13" s="159"/>
      <c r="ZL13" s="159"/>
      <c r="ZM13" s="159"/>
      <c r="ZN13" s="159"/>
      <c r="ZO13" s="159"/>
      <c r="ZP13" s="159"/>
      <c r="ZQ13" s="159"/>
      <c r="ZR13" s="159"/>
      <c r="ZS13" s="159"/>
      <c r="ZT13" s="159"/>
      <c r="ZU13" s="159"/>
      <c r="ZV13" s="159"/>
      <c r="ZW13" s="159"/>
      <c r="ZX13" s="159"/>
      <c r="ZY13" s="159"/>
      <c r="ZZ13" s="159"/>
      <c r="AAA13" s="159"/>
      <c r="AAB13" s="159"/>
      <c r="AAC13" s="159"/>
      <c r="AAD13" s="159"/>
      <c r="AAE13" s="159"/>
      <c r="AAF13" s="159"/>
      <c r="AAG13" s="159"/>
      <c r="AAH13" s="159"/>
      <c r="AAI13" s="159"/>
      <c r="AAJ13" s="159"/>
      <c r="AAK13" s="159"/>
      <c r="AAL13" s="159"/>
      <c r="AAM13" s="159"/>
      <c r="AAN13" s="159"/>
      <c r="AAO13" s="159"/>
      <c r="AAP13" s="159"/>
      <c r="AAQ13" s="159"/>
      <c r="AAR13" s="159"/>
      <c r="AAS13" s="159"/>
      <c r="AAT13" s="159"/>
      <c r="AAU13" s="159"/>
      <c r="AAV13" s="159"/>
      <c r="AAW13" s="159"/>
      <c r="AAX13" s="159"/>
      <c r="AAY13" s="159"/>
      <c r="AAZ13" s="159"/>
      <c r="ABA13" s="159"/>
      <c r="ABB13" s="159"/>
      <c r="ABC13" s="159"/>
      <c r="ABD13" s="159"/>
      <c r="ABE13" s="159"/>
      <c r="ABF13" s="159"/>
      <c r="ABG13" s="159"/>
      <c r="ABH13" s="159"/>
      <c r="ABI13" s="159"/>
      <c r="ABJ13" s="159"/>
      <c r="ABK13" s="159"/>
      <c r="ABL13" s="159"/>
      <c r="ABM13" s="159"/>
      <c r="ABN13" s="159"/>
      <c r="ABO13" s="159"/>
      <c r="ABP13" s="159"/>
      <c r="ABQ13" s="159"/>
      <c r="ABR13" s="159"/>
      <c r="ABS13" s="159"/>
      <c r="ABT13" s="159"/>
      <c r="ABU13" s="159"/>
      <c r="ABV13" s="159"/>
      <c r="ABW13" s="159"/>
      <c r="ABX13" s="159"/>
      <c r="ABY13" s="159"/>
      <c r="ABZ13" s="159"/>
      <c r="ACA13" s="159"/>
      <c r="ACB13" s="159"/>
      <c r="ACC13" s="159"/>
      <c r="ACD13" s="159"/>
      <c r="ACE13" s="159"/>
      <c r="ACF13" s="159"/>
      <c r="ACG13" s="159"/>
      <c r="ACH13" s="159"/>
      <c r="ACI13" s="159"/>
      <c r="ACJ13" s="159"/>
      <c r="ACK13" s="159"/>
      <c r="ACL13" s="159"/>
      <c r="ACM13" s="159"/>
      <c r="ACN13" s="159"/>
      <c r="ACO13" s="159"/>
      <c r="ACP13" s="159"/>
      <c r="ACQ13" s="159"/>
      <c r="ACR13" s="159"/>
      <c r="ACS13" s="159"/>
      <c r="ACT13" s="159"/>
      <c r="ACU13" s="159"/>
      <c r="ACV13" s="159"/>
      <c r="ACW13" s="159"/>
      <c r="ACX13" s="159"/>
      <c r="ACY13" s="159"/>
      <c r="ACZ13" s="159"/>
      <c r="ADA13" s="159"/>
      <c r="ADB13" s="159"/>
      <c r="ADC13" s="159"/>
      <c r="ADD13" s="159"/>
      <c r="ADE13" s="159"/>
      <c r="ADF13" s="159"/>
      <c r="ADG13" s="159"/>
      <c r="ADH13" s="159"/>
      <c r="ADI13" s="159"/>
      <c r="ADJ13" s="159"/>
      <c r="ADK13" s="159"/>
      <c r="ADL13" s="159"/>
      <c r="ADM13" s="159"/>
      <c r="ADN13" s="159"/>
      <c r="ADO13" s="159"/>
      <c r="ADP13" s="159"/>
      <c r="ADQ13" s="159"/>
      <c r="ADR13" s="159"/>
      <c r="ADS13" s="159"/>
      <c r="ADT13" s="159"/>
      <c r="ADU13" s="159"/>
      <c r="ADV13" s="159"/>
      <c r="ADW13" s="159"/>
      <c r="ADX13" s="159"/>
      <c r="ADY13" s="159"/>
      <c r="ADZ13" s="159"/>
      <c r="AEA13" s="159"/>
      <c r="AEB13" s="159"/>
      <c r="AEC13" s="159"/>
      <c r="AED13" s="159"/>
      <c r="AEE13" s="159"/>
      <c r="AEF13" s="159"/>
      <c r="AEG13" s="159"/>
      <c r="AEH13" s="159"/>
      <c r="AEI13" s="159"/>
      <c r="AEJ13" s="159"/>
      <c r="AEK13" s="159"/>
      <c r="AEL13" s="159"/>
      <c r="AEM13" s="159"/>
      <c r="AEN13" s="159"/>
      <c r="AEO13" s="159"/>
      <c r="AEP13" s="159"/>
      <c r="AEQ13" s="159"/>
      <c r="AER13" s="159"/>
      <c r="AES13" s="159"/>
      <c r="AET13" s="159"/>
      <c r="AEU13" s="159"/>
      <c r="AEV13" s="159"/>
      <c r="AEW13" s="159"/>
      <c r="AEX13" s="159"/>
      <c r="AEY13" s="159"/>
      <c r="AEZ13" s="159"/>
      <c r="AFA13" s="159"/>
      <c r="AFB13" s="159"/>
      <c r="AFC13" s="159"/>
      <c r="AFD13" s="159"/>
      <c r="AFE13" s="159"/>
      <c r="AFF13" s="159"/>
      <c r="AFG13" s="159"/>
      <c r="AFH13" s="159"/>
      <c r="AFI13" s="159"/>
      <c r="AFJ13" s="159"/>
      <c r="AFK13" s="159"/>
      <c r="AFL13" s="159"/>
      <c r="AFM13" s="159"/>
      <c r="AFN13" s="159"/>
      <c r="AFO13" s="159"/>
      <c r="AFP13" s="159"/>
      <c r="AFQ13" s="159"/>
      <c r="AFR13" s="159"/>
      <c r="AFS13" s="159"/>
      <c r="AFT13" s="159"/>
      <c r="AFU13" s="159"/>
      <c r="AFV13" s="159"/>
      <c r="AFW13" s="159"/>
      <c r="AFX13" s="159"/>
      <c r="AFY13" s="159"/>
      <c r="AFZ13" s="159"/>
      <c r="AGA13" s="159"/>
      <c r="AGB13" s="159"/>
      <c r="AGC13" s="159"/>
      <c r="AGD13" s="159"/>
      <c r="AGE13" s="159"/>
      <c r="AGF13" s="159"/>
      <c r="AGG13" s="159"/>
      <c r="AGH13" s="159"/>
      <c r="AGI13" s="159"/>
      <c r="AGJ13" s="159"/>
      <c r="AGK13" s="159"/>
      <c r="AGL13" s="159"/>
      <c r="AGM13" s="159"/>
      <c r="AGN13" s="159"/>
      <c r="AGO13" s="159"/>
      <c r="AGP13" s="159"/>
      <c r="AGQ13" s="159"/>
      <c r="AGR13" s="159"/>
      <c r="AGS13" s="159"/>
      <c r="AGT13" s="159"/>
      <c r="AGU13" s="159"/>
      <c r="AGV13" s="159"/>
      <c r="AGW13" s="159"/>
      <c r="AGX13" s="159"/>
      <c r="AGY13" s="159"/>
      <c r="AGZ13" s="159"/>
      <c r="AHA13" s="159"/>
      <c r="AHB13" s="159"/>
      <c r="AHC13" s="159"/>
      <c r="AHD13" s="159"/>
      <c r="AHE13" s="159"/>
      <c r="AHF13" s="159"/>
      <c r="AHG13" s="159"/>
      <c r="AHH13" s="159"/>
      <c r="AHI13" s="159"/>
      <c r="AHJ13" s="159"/>
      <c r="AHK13" s="159"/>
      <c r="AHL13" s="159"/>
      <c r="AHM13" s="159"/>
      <c r="AHN13" s="159"/>
      <c r="AHO13" s="159"/>
      <c r="AHP13" s="159"/>
      <c r="AHQ13" s="159"/>
      <c r="AHR13" s="159"/>
      <c r="AHS13" s="159"/>
      <c r="AHT13" s="159"/>
      <c r="AHU13" s="159"/>
      <c r="AHV13" s="159"/>
      <c r="AHW13" s="159"/>
      <c r="AHX13" s="159"/>
      <c r="AHY13" s="159"/>
      <c r="AHZ13" s="159"/>
      <c r="AIA13" s="159"/>
      <c r="AIB13" s="159"/>
      <c r="AIC13" s="159"/>
      <c r="AID13" s="159"/>
      <c r="AIE13" s="159"/>
      <c r="AIF13" s="159"/>
      <c r="AIG13" s="159"/>
      <c r="AIH13" s="159"/>
      <c r="AII13" s="159"/>
      <c r="AIJ13" s="159"/>
      <c r="AIK13" s="159"/>
      <c r="AIL13" s="159"/>
      <c r="AIM13" s="159"/>
      <c r="AIN13" s="159"/>
      <c r="AIO13" s="159"/>
      <c r="AIP13" s="159"/>
      <c r="AIQ13" s="159"/>
      <c r="AIR13" s="159"/>
      <c r="AIS13" s="159"/>
      <c r="AIT13" s="159"/>
      <c r="AIU13" s="159"/>
      <c r="AIV13" s="159"/>
      <c r="AIW13" s="159"/>
      <c r="AIX13" s="159"/>
      <c r="AIY13" s="159"/>
      <c r="AIZ13" s="159"/>
      <c r="AJA13" s="159"/>
      <c r="AJB13" s="159"/>
      <c r="AJC13" s="159"/>
      <c r="AJD13" s="159"/>
      <c r="AJE13" s="159"/>
      <c r="AJF13" s="159"/>
      <c r="AJG13" s="159"/>
      <c r="AJH13" s="159"/>
      <c r="AJI13" s="159"/>
      <c r="AJJ13" s="159"/>
      <c r="AJK13" s="159"/>
      <c r="AJL13" s="159"/>
      <c r="AJM13" s="159"/>
      <c r="AJN13" s="159"/>
      <c r="AJO13" s="159"/>
      <c r="AJP13" s="159"/>
      <c r="AJQ13" s="159"/>
      <c r="AJR13" s="159"/>
      <c r="AJS13" s="159"/>
      <c r="AJT13" s="159"/>
      <c r="AJU13" s="159"/>
      <c r="AJV13" s="159"/>
      <c r="AJW13" s="159"/>
      <c r="AJX13" s="159"/>
      <c r="AJY13" s="159"/>
      <c r="AJZ13" s="159"/>
      <c r="AKA13" s="159"/>
      <c r="AKB13" s="159"/>
      <c r="AKC13" s="159"/>
      <c r="AKD13" s="159"/>
      <c r="AKE13" s="160"/>
      <c r="AKF13" s="159"/>
      <c r="AKG13" s="159"/>
      <c r="AKH13" s="159"/>
      <c r="AKI13" s="159"/>
      <c r="AKJ13" s="159"/>
      <c r="AKK13" s="159"/>
      <c r="AKL13" s="159"/>
      <c r="AKM13" s="159"/>
      <c r="AKN13" s="159"/>
      <c r="AKO13" s="159"/>
      <c r="AKP13" s="159"/>
      <c r="AKQ13" s="159"/>
      <c r="AKR13" s="159"/>
      <c r="AKS13" s="159"/>
      <c r="AKT13" s="159"/>
      <c r="AKU13" s="159"/>
      <c r="AKV13" s="159"/>
      <c r="AKW13" s="159"/>
      <c r="AKX13" s="159"/>
      <c r="AKY13" s="159"/>
      <c r="AKZ13" s="159"/>
      <c r="ALA13" s="159"/>
      <c r="ALB13" s="159"/>
      <c r="ALC13" s="159"/>
      <c r="ALD13" s="159"/>
      <c r="ALE13" s="159"/>
      <c r="ALF13" s="159"/>
      <c r="ALG13" s="159"/>
      <c r="ALH13" s="159"/>
      <c r="ALI13" s="159"/>
      <c r="ALJ13" s="159"/>
      <c r="ALK13" s="159"/>
      <c r="ALL13" s="159"/>
      <c r="ALM13" s="159"/>
      <c r="ALN13" s="159"/>
      <c r="ALO13" s="159"/>
      <c r="ALP13" s="159"/>
      <c r="ALQ13" s="159"/>
      <c r="ALR13" s="159"/>
      <c r="ALS13" s="159"/>
      <c r="ALT13" s="162"/>
      <c r="ALU13" s="162"/>
      <c r="ALV13" s="162"/>
      <c r="ALW13" s="162"/>
      <c r="ALX13" s="162"/>
      <c r="ALY13" s="162"/>
      <c r="ALZ13" s="162"/>
      <c r="AMA13" s="162"/>
      <c r="AMB13" s="162"/>
      <c r="AMC13" s="162"/>
      <c r="AMD13" s="162"/>
      <c r="AME13" s="162"/>
      <c r="AMF13" s="162"/>
      <c r="AMG13" s="162"/>
      <c r="AMH13" s="162"/>
      <c r="AMI13" s="162"/>
      <c r="AMJ13" s="162"/>
      <c r="AMK13" s="162"/>
      <c r="AML13" s="162"/>
      <c r="AMM13" s="162"/>
      <c r="AMN13" s="162"/>
      <c r="AMO13" s="162"/>
      <c r="AMP13" s="162"/>
      <c r="AMQ13" s="162"/>
      <c r="AMR13" s="162"/>
      <c r="AMS13" s="162"/>
      <c r="AMT13" s="162"/>
      <c r="AMU13" s="162"/>
      <c r="AMV13" s="162"/>
      <c r="AMW13" s="162"/>
      <c r="AMX13" s="162"/>
      <c r="AMY13" s="162"/>
      <c r="AMZ13" s="162"/>
      <c r="ANA13" s="162"/>
      <c r="ANB13" s="162"/>
      <c r="ANC13" s="162"/>
      <c r="AND13" s="162"/>
      <c r="ANE13" s="162"/>
      <c r="ANF13" s="162"/>
      <c r="ANG13" s="162"/>
      <c r="ANH13" s="162"/>
      <c r="ANI13" s="162"/>
      <c r="ANJ13" s="162"/>
      <c r="ANK13" s="162"/>
      <c r="ANL13" s="162"/>
      <c r="ANM13" s="162"/>
      <c r="ANN13" s="162"/>
      <c r="ANO13" s="162"/>
      <c r="ANP13" s="162"/>
      <c r="ANQ13" s="162"/>
      <c r="ANR13" s="162"/>
      <c r="ANS13" s="162"/>
      <c r="ANT13" s="162"/>
      <c r="ANU13" s="162"/>
      <c r="ANV13" s="162"/>
      <c r="ANW13" s="162"/>
      <c r="ANX13" s="162"/>
      <c r="ANY13" s="162"/>
      <c r="ANZ13" s="162"/>
      <c r="AOA13" s="162"/>
      <c r="AOB13" s="162"/>
      <c r="AOC13" s="162"/>
      <c r="AOD13" s="162"/>
      <c r="AOE13" s="162"/>
      <c r="AOF13" s="162"/>
      <c r="AOG13" s="162"/>
      <c r="AOH13" s="162"/>
      <c r="AOI13" s="162"/>
      <c r="AOJ13" s="162"/>
      <c r="AOK13" s="162"/>
      <c r="AOL13" s="162"/>
      <c r="AOM13" s="162"/>
      <c r="AON13" s="162"/>
      <c r="AOO13" s="162"/>
      <c r="AOP13" s="162"/>
      <c r="AOQ13" s="162"/>
      <c r="AOR13" s="162"/>
      <c r="AOS13" s="162"/>
      <c r="AOT13" s="162"/>
      <c r="AOU13" s="162"/>
      <c r="AOV13" s="162"/>
      <c r="AOW13" s="162"/>
      <c r="AOX13" s="162"/>
      <c r="AOY13" s="162"/>
      <c r="AOZ13" s="162"/>
      <c r="APA13" s="162"/>
      <c r="APB13" s="162"/>
      <c r="APC13" s="162"/>
      <c r="APD13" s="162"/>
      <c r="APE13" s="162"/>
      <c r="APF13" s="162"/>
      <c r="APG13" s="162"/>
      <c r="APH13" s="162"/>
      <c r="API13" s="162"/>
      <c r="APJ13" s="162"/>
      <c r="APK13" s="162"/>
      <c r="APL13" s="162"/>
      <c r="APM13" s="162"/>
      <c r="APN13" s="162"/>
      <c r="APO13" s="162"/>
      <c r="APP13" s="162"/>
      <c r="APQ13" s="162"/>
      <c r="APR13" s="162"/>
      <c r="APS13" s="162"/>
      <c r="APT13" s="162"/>
      <c r="APU13" s="162"/>
      <c r="APV13" s="162"/>
      <c r="APW13" s="162"/>
      <c r="APX13" s="162"/>
      <c r="APY13" s="162"/>
      <c r="APZ13" s="162"/>
      <c r="AQA13" s="162"/>
      <c r="AQB13" s="162"/>
      <c r="AQC13" s="162"/>
      <c r="AQD13" s="162"/>
      <c r="AQE13" s="162"/>
      <c r="AQF13" s="162"/>
      <c r="AQG13" s="162"/>
      <c r="AQH13" s="162"/>
      <c r="AQI13" s="162"/>
      <c r="AQJ13" s="162"/>
      <c r="AQK13" s="162"/>
      <c r="AQL13" s="162"/>
      <c r="AQM13" s="162"/>
      <c r="AQN13" s="162"/>
      <c r="AQO13" s="162"/>
      <c r="AQP13" s="162"/>
      <c r="AQQ13" s="162"/>
      <c r="AQR13" s="162"/>
      <c r="AQS13" s="162"/>
      <c r="AQT13" s="162"/>
      <c r="AQU13" s="162"/>
      <c r="AQV13" s="162"/>
      <c r="AQW13" s="162"/>
      <c r="AQX13" s="162"/>
      <c r="AQY13" s="162"/>
      <c r="AQZ13" s="162"/>
      <c r="ARA13" s="162"/>
      <c r="ARB13" s="162"/>
      <c r="ARC13" s="162"/>
      <c r="ARD13" s="162"/>
      <c r="ARE13" s="162"/>
      <c r="ARF13" s="162"/>
      <c r="ARG13" s="162"/>
      <c r="ARH13" s="162"/>
      <c r="ARI13" s="162"/>
      <c r="ARJ13" s="162"/>
      <c r="ARK13" s="162"/>
      <c r="ARL13" s="162"/>
      <c r="ARM13" s="162"/>
      <c r="ARN13" s="162"/>
      <c r="ARO13" s="162"/>
      <c r="ARP13" s="162"/>
      <c r="ARQ13" s="162"/>
      <c r="ARR13" s="162"/>
      <c r="ARS13" s="162"/>
      <c r="ART13" s="162"/>
      <c r="ARU13" s="162"/>
      <c r="ARV13" s="162"/>
      <c r="ARW13" s="162"/>
      <c r="ARX13" s="162"/>
      <c r="ARY13" s="162"/>
      <c r="ARZ13" s="162"/>
      <c r="ASA13" s="162"/>
      <c r="ASB13" s="162"/>
      <c r="ASC13" s="162"/>
      <c r="ASD13" s="162"/>
      <c r="ASE13" s="162"/>
      <c r="ASF13" s="162"/>
      <c r="ASG13" s="162"/>
      <c r="ASH13" s="162"/>
      <c r="ASI13" s="162"/>
      <c r="ASJ13" s="162"/>
      <c r="ASK13" s="162"/>
      <c r="ASL13" s="162"/>
      <c r="ASM13" s="164"/>
      <c r="ASN13" s="164"/>
      <c r="ASO13" s="164"/>
      <c r="ASP13" s="164"/>
      <c r="ASQ13" s="164"/>
      <c r="ASR13" s="164"/>
      <c r="ASS13" s="164"/>
      <c r="AST13" s="164"/>
      <c r="ASU13" s="164"/>
      <c r="ASV13" s="164"/>
      <c r="ASW13" s="164"/>
      <c r="ASX13" s="164"/>
      <c r="ASY13" s="164"/>
      <c r="ASZ13" s="164"/>
      <c r="ATA13" s="164"/>
      <c r="ATB13" s="164"/>
      <c r="ATC13" s="164"/>
      <c r="ATD13" s="164"/>
      <c r="ATE13" s="164"/>
      <c r="ATF13" s="164"/>
      <c r="ATG13" s="173"/>
      <c r="ATH13" s="165"/>
      <c r="ATI13" s="165"/>
      <c r="ATJ13" s="165"/>
      <c r="ATK13" s="165"/>
      <c r="ATL13" s="165"/>
      <c r="ATM13" s="165"/>
      <c r="ATN13" s="165"/>
      <c r="ATO13" s="165"/>
      <c r="ATP13" s="165"/>
    </row>
    <row r="14" spans="1:1367" ht="13.5" customHeight="1"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  <c r="IW14" s="159"/>
      <c r="IX14" s="159"/>
      <c r="IY14" s="159"/>
      <c r="IZ14" s="159"/>
      <c r="JA14" s="159"/>
      <c r="JB14" s="159"/>
      <c r="JC14" s="159"/>
      <c r="JD14" s="159"/>
      <c r="JE14" s="159"/>
      <c r="JF14" s="159"/>
      <c r="JG14" s="159"/>
      <c r="JH14" s="159"/>
      <c r="JI14" s="159"/>
      <c r="JJ14" s="159"/>
      <c r="JK14" s="159"/>
      <c r="JL14" s="159"/>
      <c r="JM14" s="159"/>
      <c r="JN14" s="159"/>
      <c r="JO14" s="159"/>
      <c r="JP14" s="159"/>
      <c r="JQ14" s="159"/>
      <c r="JR14" s="159"/>
      <c r="JS14" s="159"/>
      <c r="JT14" s="159"/>
      <c r="JU14" s="159"/>
      <c r="JV14" s="159"/>
      <c r="JW14" s="159"/>
      <c r="JX14" s="159"/>
      <c r="JY14" s="159"/>
      <c r="JZ14" s="159"/>
      <c r="KA14" s="159"/>
      <c r="KB14" s="159"/>
      <c r="KC14" s="159"/>
      <c r="KD14" s="159"/>
      <c r="KE14" s="159"/>
      <c r="KF14" s="159"/>
      <c r="KG14" s="159"/>
      <c r="KH14" s="159"/>
      <c r="KI14" s="159"/>
      <c r="KJ14" s="159"/>
      <c r="KK14" s="159"/>
      <c r="KL14" s="159"/>
      <c r="KM14" s="159"/>
      <c r="KN14" s="159"/>
      <c r="KO14" s="159"/>
      <c r="KP14" s="159"/>
      <c r="KQ14" s="159"/>
      <c r="KR14" s="159"/>
      <c r="KS14" s="159"/>
      <c r="KT14" s="159"/>
      <c r="KU14" s="159"/>
      <c r="KV14" s="159"/>
      <c r="KW14" s="159"/>
      <c r="KX14" s="159"/>
      <c r="KY14" s="159"/>
      <c r="KZ14" s="159"/>
      <c r="LA14" s="159"/>
      <c r="LB14" s="159"/>
      <c r="LC14" s="159"/>
      <c r="LD14" s="159"/>
      <c r="LE14" s="159"/>
      <c r="LF14" s="159"/>
      <c r="LG14" s="159"/>
      <c r="LH14" s="159"/>
      <c r="LI14" s="159"/>
      <c r="LJ14" s="159"/>
      <c r="LK14" s="159"/>
      <c r="LL14" s="159"/>
      <c r="LM14" s="159"/>
      <c r="LN14" s="159"/>
      <c r="LO14" s="159"/>
      <c r="LP14" s="159"/>
      <c r="LQ14" s="159"/>
      <c r="LR14" s="159"/>
      <c r="LS14" s="159"/>
      <c r="LT14" s="159"/>
      <c r="LU14" s="159"/>
      <c r="LV14" s="159"/>
      <c r="LW14" s="159"/>
      <c r="LX14" s="159"/>
      <c r="LY14" s="159"/>
      <c r="LZ14" s="159"/>
      <c r="MA14" s="159"/>
      <c r="MB14" s="159"/>
      <c r="MC14" s="159"/>
      <c r="MD14" s="159"/>
      <c r="ME14" s="159"/>
      <c r="MF14" s="159"/>
      <c r="MG14" s="159"/>
      <c r="MH14" s="159"/>
      <c r="MI14" s="159"/>
      <c r="MJ14" s="159"/>
      <c r="MK14" s="159"/>
      <c r="ML14" s="159"/>
      <c r="MM14" s="159"/>
      <c r="MN14" s="159"/>
      <c r="MO14" s="159"/>
      <c r="MP14" s="159"/>
      <c r="MQ14" s="159"/>
      <c r="MR14" s="159"/>
      <c r="MS14" s="159"/>
      <c r="MT14" s="159"/>
      <c r="MU14" s="159"/>
      <c r="MV14" s="159"/>
      <c r="MW14" s="159"/>
      <c r="MX14" s="159"/>
      <c r="MY14" s="159"/>
      <c r="MZ14" s="159"/>
      <c r="NA14" s="159"/>
      <c r="NB14" s="159"/>
      <c r="NC14" s="159"/>
      <c r="ND14" s="159"/>
      <c r="NE14" s="159"/>
      <c r="NF14" s="159"/>
      <c r="NG14" s="159"/>
      <c r="NH14" s="159"/>
      <c r="NI14" s="159"/>
      <c r="NJ14" s="159"/>
      <c r="NK14" s="159"/>
      <c r="NL14" s="159"/>
      <c r="NM14" s="159"/>
      <c r="NN14" s="159"/>
      <c r="NO14" s="159"/>
      <c r="NP14" s="159"/>
      <c r="NQ14" s="159"/>
      <c r="NR14" s="159"/>
      <c r="NS14" s="159"/>
      <c r="NT14" s="159"/>
      <c r="NU14" s="159"/>
      <c r="NV14" s="159"/>
      <c r="NW14" s="159"/>
      <c r="NX14" s="159"/>
      <c r="NY14" s="159"/>
      <c r="NZ14" s="159"/>
      <c r="OA14" s="159"/>
      <c r="OB14" s="159"/>
      <c r="OC14" s="159"/>
      <c r="OD14" s="159"/>
      <c r="OE14" s="159"/>
      <c r="OF14" s="159"/>
      <c r="OG14" s="159"/>
      <c r="OH14" s="159"/>
      <c r="OI14" s="159"/>
      <c r="OJ14" s="159"/>
      <c r="OK14" s="159"/>
      <c r="OL14" s="159"/>
      <c r="OM14" s="159"/>
      <c r="ON14" s="159"/>
      <c r="OO14" s="159"/>
      <c r="OP14" s="159"/>
      <c r="OQ14" s="159"/>
      <c r="OR14" s="159"/>
      <c r="OS14" s="159"/>
      <c r="OT14" s="159"/>
      <c r="OU14" s="159"/>
      <c r="OV14" s="159"/>
      <c r="OW14" s="159"/>
      <c r="OX14" s="159"/>
      <c r="OY14" s="159"/>
      <c r="OZ14" s="159"/>
      <c r="PA14" s="159"/>
      <c r="PB14" s="159"/>
      <c r="PC14" s="159"/>
      <c r="PD14" s="159"/>
      <c r="PE14" s="159"/>
      <c r="PF14" s="159"/>
      <c r="PG14" s="159"/>
      <c r="PH14" s="159"/>
      <c r="PI14" s="159"/>
      <c r="PJ14" s="159"/>
      <c r="PK14" s="159"/>
      <c r="PL14" s="159"/>
      <c r="PM14" s="159"/>
      <c r="PN14" s="159"/>
      <c r="PO14" s="159"/>
      <c r="PP14" s="159"/>
      <c r="PQ14" s="159"/>
      <c r="PR14" s="159"/>
      <c r="PS14" s="159"/>
      <c r="PT14" s="159"/>
      <c r="PU14" s="159"/>
      <c r="PV14" s="159"/>
      <c r="PW14" s="159"/>
      <c r="PX14" s="159"/>
      <c r="PY14" s="159"/>
      <c r="PZ14" s="159"/>
      <c r="QA14" s="159"/>
      <c r="QB14" s="159"/>
      <c r="QC14" s="159"/>
      <c r="QD14" s="159"/>
      <c r="QE14" s="159"/>
      <c r="QF14" s="159"/>
      <c r="QG14" s="159"/>
      <c r="QH14" s="159"/>
      <c r="QI14" s="159"/>
      <c r="QJ14" s="159"/>
      <c r="QK14" s="159"/>
      <c r="QL14" s="159"/>
      <c r="QM14" s="159"/>
      <c r="QN14" s="159"/>
      <c r="QO14" s="159"/>
      <c r="QP14" s="159"/>
      <c r="QQ14" s="159"/>
      <c r="QR14" s="159"/>
      <c r="QS14" s="159"/>
      <c r="QT14" s="159"/>
      <c r="QU14" s="159"/>
      <c r="QV14" s="159"/>
      <c r="QW14" s="159"/>
      <c r="QX14" s="159"/>
      <c r="QY14" s="159"/>
      <c r="QZ14" s="159"/>
      <c r="RA14" s="159"/>
      <c r="RB14" s="159"/>
      <c r="RC14" s="159"/>
      <c r="RD14" s="159"/>
      <c r="RE14" s="159"/>
      <c r="RF14" s="159"/>
      <c r="RG14" s="159"/>
      <c r="RH14" s="159"/>
      <c r="RI14" s="159"/>
      <c r="RJ14" s="159"/>
      <c r="RK14" s="159"/>
      <c r="RL14" s="159"/>
      <c r="RM14" s="159"/>
      <c r="RN14" s="159"/>
      <c r="RO14" s="159"/>
      <c r="RP14" s="159"/>
      <c r="RQ14" s="159"/>
      <c r="RR14" s="159"/>
      <c r="RS14" s="159"/>
      <c r="RT14" s="159"/>
      <c r="RU14" s="159"/>
      <c r="RV14" s="159"/>
      <c r="RW14" s="159"/>
      <c r="RX14" s="159"/>
      <c r="RY14" s="159"/>
      <c r="RZ14" s="159"/>
      <c r="SA14" s="159"/>
      <c r="SB14" s="159"/>
      <c r="SC14" s="159"/>
      <c r="SD14" s="159"/>
      <c r="SE14" s="159"/>
      <c r="SF14" s="159"/>
      <c r="SG14" s="159"/>
      <c r="SH14" s="159"/>
      <c r="SI14" s="159"/>
      <c r="SJ14" s="159"/>
      <c r="SK14" s="159"/>
      <c r="SL14" s="159"/>
      <c r="SM14" s="159"/>
      <c r="SN14" s="159"/>
      <c r="SO14" s="159"/>
      <c r="SP14" s="159"/>
      <c r="SQ14" s="159"/>
      <c r="SR14" s="159"/>
      <c r="SS14" s="159"/>
      <c r="ST14" s="159"/>
      <c r="SU14" s="159"/>
      <c r="SV14" s="159"/>
      <c r="SW14" s="159"/>
      <c r="SX14" s="159"/>
      <c r="SY14" s="159"/>
      <c r="SZ14" s="159"/>
      <c r="TA14" s="159"/>
      <c r="TB14" s="159"/>
      <c r="TC14" s="159"/>
      <c r="TD14" s="159"/>
      <c r="TE14" s="159"/>
      <c r="TF14" s="159"/>
      <c r="TG14" s="159"/>
      <c r="TH14" s="159"/>
      <c r="TI14" s="159"/>
      <c r="TJ14" s="159"/>
      <c r="TK14" s="159"/>
      <c r="TL14" s="159"/>
      <c r="TM14" s="159"/>
      <c r="TN14" s="159"/>
      <c r="TO14" s="159"/>
      <c r="TP14" s="159"/>
      <c r="TQ14" s="159"/>
      <c r="TR14" s="159"/>
      <c r="TS14" s="159"/>
      <c r="TT14" s="159"/>
      <c r="TU14" s="159"/>
      <c r="TV14" s="159"/>
      <c r="TW14" s="159"/>
      <c r="TX14" s="159"/>
      <c r="TY14" s="159"/>
      <c r="TZ14" s="159"/>
      <c r="UA14" s="159"/>
      <c r="UB14" s="159"/>
      <c r="UC14" s="159"/>
      <c r="UD14" s="159"/>
      <c r="UE14" s="159"/>
      <c r="UF14" s="159"/>
      <c r="UG14" s="159"/>
      <c r="UH14" s="159"/>
      <c r="UI14" s="159"/>
      <c r="UJ14" s="159"/>
      <c r="UK14" s="159"/>
      <c r="UL14" s="159"/>
      <c r="UM14" s="159"/>
      <c r="UN14" s="159"/>
      <c r="UO14" s="159"/>
      <c r="UP14" s="159"/>
      <c r="UQ14" s="159"/>
      <c r="UR14" s="159"/>
      <c r="US14" s="159"/>
      <c r="UT14" s="159"/>
      <c r="UU14" s="159"/>
      <c r="UV14" s="159"/>
      <c r="UW14" s="159"/>
      <c r="UX14" s="159"/>
      <c r="UY14" s="159"/>
      <c r="UZ14" s="159"/>
      <c r="VA14" s="159"/>
      <c r="VB14" s="159"/>
      <c r="VC14" s="159"/>
      <c r="VD14" s="159"/>
      <c r="VE14" s="159"/>
      <c r="VF14" s="159"/>
      <c r="VG14" s="159"/>
      <c r="VH14" s="159"/>
      <c r="VI14" s="159"/>
      <c r="VJ14" s="159"/>
      <c r="VK14" s="159"/>
      <c r="VL14" s="159"/>
      <c r="VM14" s="159"/>
      <c r="VN14" s="159"/>
      <c r="VO14" s="159"/>
      <c r="VP14" s="159"/>
      <c r="VQ14" s="159"/>
      <c r="VR14" s="159"/>
      <c r="VS14" s="159"/>
      <c r="VT14" s="159"/>
      <c r="VU14" s="159"/>
      <c r="VV14" s="159"/>
      <c r="VW14" s="159"/>
      <c r="VX14" s="159"/>
      <c r="VY14" s="159"/>
      <c r="VZ14" s="159"/>
      <c r="WA14" s="159"/>
      <c r="WB14" s="159"/>
      <c r="WC14" s="159"/>
      <c r="WD14" s="159"/>
      <c r="WE14" s="159"/>
      <c r="WF14" s="159"/>
      <c r="WG14" s="159"/>
      <c r="WH14" s="159"/>
      <c r="WI14" s="159"/>
      <c r="WJ14" s="159"/>
      <c r="WK14" s="159"/>
      <c r="WL14" s="159"/>
      <c r="WM14" s="159"/>
      <c r="WN14" s="159"/>
      <c r="WO14" s="159"/>
      <c r="WP14" s="159"/>
      <c r="WQ14" s="159"/>
      <c r="WR14" s="159"/>
      <c r="WS14" s="159"/>
      <c r="WT14" s="159"/>
      <c r="WU14" s="159"/>
      <c r="WV14" s="159"/>
      <c r="WW14" s="159"/>
      <c r="WX14" s="159"/>
      <c r="WY14" s="159"/>
      <c r="WZ14" s="159"/>
      <c r="XA14" s="159"/>
      <c r="XB14" s="159"/>
      <c r="XC14" s="159"/>
      <c r="XD14" s="159"/>
      <c r="XE14" s="159"/>
      <c r="XF14" s="159"/>
      <c r="XG14" s="159"/>
      <c r="XH14" s="159"/>
      <c r="XI14" s="159"/>
      <c r="XJ14" s="159"/>
      <c r="XK14" s="159"/>
      <c r="XL14" s="159"/>
      <c r="XM14" s="159"/>
      <c r="XN14" s="159"/>
      <c r="XO14" s="159"/>
      <c r="XP14" s="159"/>
      <c r="XQ14" s="159"/>
      <c r="XR14" s="159"/>
      <c r="XS14" s="159"/>
      <c r="XT14" s="159"/>
      <c r="XU14" s="159"/>
      <c r="XV14" s="159"/>
      <c r="XW14" s="159"/>
      <c r="XX14" s="159"/>
      <c r="XY14" s="159"/>
      <c r="XZ14" s="159"/>
      <c r="YA14" s="159"/>
      <c r="YB14" s="159"/>
      <c r="YC14" s="159"/>
      <c r="YD14" s="159"/>
      <c r="YE14" s="159"/>
      <c r="YF14" s="159"/>
      <c r="YG14" s="159"/>
      <c r="YH14" s="159"/>
      <c r="YI14" s="159"/>
      <c r="YJ14" s="159"/>
      <c r="YK14" s="159"/>
      <c r="YL14" s="159"/>
      <c r="YM14" s="159"/>
      <c r="YN14" s="159"/>
      <c r="YO14" s="159"/>
      <c r="YP14" s="159"/>
      <c r="YQ14" s="159"/>
      <c r="YR14" s="159"/>
      <c r="YS14" s="159"/>
      <c r="YT14" s="159"/>
      <c r="YU14" s="159"/>
      <c r="YV14" s="159"/>
      <c r="YW14" s="159"/>
      <c r="YX14" s="159"/>
      <c r="YY14" s="159"/>
      <c r="YZ14" s="159"/>
      <c r="ZA14" s="159"/>
      <c r="ZB14" s="159"/>
      <c r="ZC14" s="159"/>
      <c r="ZD14" s="159"/>
      <c r="ZE14" s="159"/>
      <c r="ZF14" s="159"/>
      <c r="ZG14" s="159"/>
      <c r="ZH14" s="159"/>
      <c r="ZI14" s="159"/>
      <c r="ZJ14" s="159"/>
      <c r="ZK14" s="159"/>
      <c r="ZL14" s="159"/>
      <c r="ZM14" s="159"/>
      <c r="ZN14" s="159"/>
      <c r="ZO14" s="159"/>
      <c r="ZP14" s="159"/>
      <c r="ZQ14" s="159"/>
      <c r="ZR14" s="159"/>
      <c r="ZS14" s="159"/>
      <c r="ZT14" s="159"/>
      <c r="ZU14" s="159"/>
      <c r="ZV14" s="159"/>
      <c r="ZW14" s="159"/>
      <c r="ZX14" s="159"/>
      <c r="ZY14" s="159"/>
      <c r="ZZ14" s="159"/>
      <c r="AAA14" s="159"/>
      <c r="AAB14" s="159"/>
      <c r="AAC14" s="159"/>
      <c r="AAD14" s="159"/>
      <c r="AAE14" s="159"/>
      <c r="AAF14" s="159"/>
      <c r="AAG14" s="159"/>
      <c r="AAH14" s="159"/>
      <c r="AAI14" s="159"/>
      <c r="AAJ14" s="159"/>
      <c r="AAK14" s="159"/>
      <c r="AAL14" s="159"/>
      <c r="AAM14" s="159"/>
      <c r="AAN14" s="159"/>
      <c r="AAO14" s="159"/>
      <c r="AAP14" s="159"/>
      <c r="AAQ14" s="159"/>
      <c r="AAR14" s="159"/>
      <c r="AAS14" s="159"/>
      <c r="AAT14" s="159"/>
      <c r="AAU14" s="159"/>
      <c r="AAV14" s="159"/>
      <c r="AAW14" s="159"/>
      <c r="AAX14" s="159"/>
      <c r="AAY14" s="159"/>
      <c r="AAZ14" s="159"/>
      <c r="ABA14" s="159"/>
      <c r="ABB14" s="159"/>
      <c r="ABC14" s="159"/>
      <c r="ABD14" s="159"/>
      <c r="ABE14" s="159"/>
      <c r="ABF14" s="159"/>
      <c r="ABG14" s="159"/>
      <c r="ABH14" s="159"/>
      <c r="ABI14" s="159"/>
      <c r="ABJ14" s="159"/>
      <c r="ABK14" s="159"/>
      <c r="ABL14" s="159"/>
      <c r="ABM14" s="159"/>
      <c r="ABN14" s="159"/>
      <c r="ABO14" s="159"/>
      <c r="ABP14" s="159"/>
      <c r="ABQ14" s="159"/>
      <c r="ABR14" s="159"/>
      <c r="ABS14" s="159"/>
      <c r="ABT14" s="159"/>
      <c r="ABU14" s="159"/>
      <c r="ABV14" s="159"/>
      <c r="ABW14" s="159"/>
      <c r="ABX14" s="159"/>
      <c r="ABY14" s="159"/>
      <c r="ABZ14" s="159"/>
      <c r="ACA14" s="159"/>
      <c r="ACB14" s="159"/>
      <c r="ACC14" s="159"/>
      <c r="ACD14" s="159"/>
      <c r="ACE14" s="159"/>
      <c r="ACF14" s="159"/>
      <c r="ACG14" s="159"/>
      <c r="ACH14" s="159"/>
      <c r="ACI14" s="159"/>
      <c r="ACJ14" s="159"/>
      <c r="ACK14" s="159"/>
      <c r="ACL14" s="159"/>
      <c r="ACM14" s="159"/>
      <c r="ACN14" s="159"/>
      <c r="ACO14" s="159"/>
      <c r="ACP14" s="159"/>
      <c r="ACQ14" s="159"/>
      <c r="ACR14" s="159"/>
      <c r="ACS14" s="159"/>
      <c r="ACT14" s="159"/>
      <c r="ACU14" s="159"/>
      <c r="ACV14" s="159"/>
      <c r="ACW14" s="159"/>
      <c r="ACX14" s="159"/>
      <c r="ACY14" s="159"/>
      <c r="ACZ14" s="159"/>
      <c r="ADA14" s="159"/>
      <c r="ADB14" s="159"/>
      <c r="ADC14" s="159"/>
      <c r="ADD14" s="159"/>
      <c r="ADE14" s="159"/>
      <c r="ADF14" s="159"/>
      <c r="ADG14" s="159"/>
      <c r="ADH14" s="159"/>
      <c r="ADI14" s="159"/>
      <c r="ADJ14" s="159"/>
      <c r="ADK14" s="159"/>
      <c r="ADL14" s="159"/>
      <c r="ADM14" s="159"/>
      <c r="ADN14" s="159"/>
      <c r="ADO14" s="159"/>
      <c r="ADP14" s="159"/>
      <c r="ADQ14" s="159"/>
      <c r="ADR14" s="159"/>
      <c r="ADS14" s="159"/>
      <c r="ADT14" s="159"/>
      <c r="ADU14" s="159"/>
      <c r="ADV14" s="159"/>
      <c r="ADW14" s="159"/>
      <c r="ADX14" s="159"/>
      <c r="ADY14" s="159"/>
      <c r="ADZ14" s="159"/>
      <c r="AEA14" s="159"/>
      <c r="AEB14" s="159"/>
      <c r="AEC14" s="159"/>
      <c r="AED14" s="159"/>
      <c r="AEE14" s="159"/>
      <c r="AEF14" s="159"/>
      <c r="AEG14" s="159"/>
      <c r="AEH14" s="159"/>
      <c r="AEI14" s="159"/>
      <c r="AEJ14" s="159"/>
      <c r="AEK14" s="159"/>
      <c r="AEL14" s="159"/>
      <c r="AEM14" s="159"/>
      <c r="AEN14" s="159"/>
      <c r="AEO14" s="159"/>
      <c r="AEP14" s="159"/>
      <c r="AEQ14" s="159"/>
      <c r="AER14" s="159"/>
      <c r="AES14" s="159"/>
      <c r="AET14" s="159"/>
      <c r="AEU14" s="159"/>
      <c r="AEV14" s="159"/>
      <c r="AEW14" s="159"/>
      <c r="AEX14" s="159"/>
      <c r="AEY14" s="159"/>
      <c r="AEZ14" s="159"/>
      <c r="AFA14" s="159"/>
      <c r="AFB14" s="159"/>
      <c r="AFC14" s="159"/>
      <c r="AFD14" s="159"/>
      <c r="AFE14" s="159"/>
      <c r="AFF14" s="159"/>
      <c r="AFG14" s="159"/>
      <c r="AFH14" s="159"/>
      <c r="AFI14" s="159"/>
      <c r="AFJ14" s="159"/>
      <c r="AFK14" s="159"/>
      <c r="AFL14" s="159"/>
      <c r="AFM14" s="159"/>
      <c r="AFN14" s="159"/>
      <c r="AFO14" s="159"/>
      <c r="AFP14" s="159"/>
      <c r="AFQ14" s="159"/>
      <c r="AFR14" s="159"/>
      <c r="AFS14" s="159"/>
      <c r="AFT14" s="159"/>
      <c r="AFU14" s="159"/>
      <c r="AFV14" s="159"/>
      <c r="AFW14" s="159"/>
      <c r="AFX14" s="159"/>
      <c r="AFY14" s="159"/>
      <c r="AFZ14" s="159"/>
      <c r="AGA14" s="159"/>
      <c r="AGB14" s="159"/>
      <c r="AGC14" s="159"/>
      <c r="AGD14" s="159"/>
      <c r="AGE14" s="159"/>
      <c r="AGF14" s="159"/>
      <c r="AGG14" s="159"/>
      <c r="AGH14" s="159"/>
      <c r="AGI14" s="159"/>
      <c r="AGJ14" s="159"/>
      <c r="AGK14" s="159"/>
      <c r="AGL14" s="159"/>
      <c r="AGM14" s="159"/>
      <c r="AGN14" s="159"/>
      <c r="AGO14" s="159"/>
      <c r="AGP14" s="159"/>
      <c r="AGQ14" s="159"/>
      <c r="AGR14" s="159"/>
      <c r="AGS14" s="159"/>
      <c r="AGT14" s="159"/>
      <c r="AGU14" s="159"/>
      <c r="AGV14" s="159"/>
      <c r="AGW14" s="159"/>
      <c r="AGX14" s="159"/>
      <c r="AGY14" s="159"/>
      <c r="AGZ14" s="159"/>
      <c r="AHA14" s="159"/>
      <c r="AHB14" s="159"/>
      <c r="AHC14" s="159"/>
      <c r="AHD14" s="159"/>
      <c r="AHE14" s="159"/>
      <c r="AHF14" s="159"/>
      <c r="AHG14" s="159"/>
      <c r="AHH14" s="159"/>
      <c r="AHI14" s="159"/>
      <c r="AHJ14" s="159"/>
      <c r="AHK14" s="159"/>
      <c r="AHL14" s="159"/>
      <c r="AHM14" s="159"/>
      <c r="AHN14" s="159"/>
      <c r="AHO14" s="159"/>
      <c r="AHP14" s="159"/>
      <c r="AHQ14" s="159"/>
      <c r="AHR14" s="159"/>
      <c r="AHS14" s="159"/>
      <c r="AHT14" s="159"/>
      <c r="AHU14" s="159"/>
      <c r="AHV14" s="159"/>
      <c r="AHW14" s="159"/>
      <c r="AHX14" s="159"/>
      <c r="AHY14" s="159"/>
      <c r="AHZ14" s="159"/>
      <c r="AIA14" s="159"/>
      <c r="AIB14" s="159"/>
      <c r="AIC14" s="159"/>
      <c r="AID14" s="159"/>
      <c r="AIE14" s="159"/>
      <c r="AIF14" s="159"/>
      <c r="AIG14" s="159"/>
      <c r="AIH14" s="159"/>
      <c r="AII14" s="159"/>
      <c r="AIJ14" s="159"/>
      <c r="AIK14" s="159"/>
      <c r="AIL14" s="159"/>
      <c r="AIM14" s="159"/>
      <c r="AIN14" s="159"/>
      <c r="AIO14" s="159"/>
      <c r="AIP14" s="159"/>
      <c r="AIQ14" s="159"/>
      <c r="AIR14" s="159"/>
      <c r="AIS14" s="159"/>
      <c r="AIT14" s="159"/>
      <c r="AIU14" s="159"/>
      <c r="AIV14" s="159"/>
      <c r="AIW14" s="159"/>
      <c r="AIX14" s="159"/>
      <c r="AIY14" s="159"/>
      <c r="AIZ14" s="159"/>
      <c r="AJA14" s="159"/>
      <c r="AJB14" s="159"/>
      <c r="AJC14" s="159"/>
      <c r="AJD14" s="159"/>
      <c r="AJE14" s="159"/>
      <c r="AJF14" s="159"/>
      <c r="AJG14" s="159"/>
      <c r="AJH14" s="159"/>
      <c r="AJI14" s="159"/>
      <c r="AJJ14" s="159"/>
      <c r="AJK14" s="159"/>
      <c r="AJL14" s="159"/>
      <c r="AJM14" s="159"/>
      <c r="AJN14" s="159"/>
      <c r="AJO14" s="159"/>
      <c r="AJP14" s="159"/>
      <c r="AJQ14" s="159"/>
      <c r="AJR14" s="159"/>
      <c r="AJS14" s="159"/>
      <c r="AJT14" s="159"/>
      <c r="AJU14" s="159"/>
      <c r="AJV14" s="159"/>
      <c r="AJW14" s="159"/>
      <c r="AJX14" s="159"/>
      <c r="AJY14" s="159"/>
      <c r="AJZ14" s="159"/>
      <c r="AKA14" s="159"/>
      <c r="AKB14" s="159"/>
      <c r="AKC14" s="159"/>
      <c r="AKD14" s="159"/>
      <c r="AKE14" s="160"/>
      <c r="AKF14" s="159"/>
      <c r="AKG14" s="159"/>
      <c r="AKH14" s="159"/>
      <c r="AKI14" s="159"/>
      <c r="AKJ14" s="159"/>
      <c r="AKK14" s="159"/>
      <c r="AKL14" s="159"/>
      <c r="AKM14" s="159"/>
      <c r="AKN14" s="159"/>
      <c r="AKO14" s="159"/>
      <c r="AKP14" s="159"/>
      <c r="AKQ14" s="159"/>
      <c r="AKR14" s="159"/>
      <c r="AKS14" s="159"/>
      <c r="AKT14" s="159"/>
      <c r="AKU14" s="159"/>
      <c r="AKV14" s="159"/>
      <c r="AKW14" s="159"/>
      <c r="AKX14" s="159"/>
      <c r="AKY14" s="159"/>
      <c r="AKZ14" s="159"/>
      <c r="ALA14" s="159"/>
      <c r="ALB14" s="159"/>
      <c r="ALC14" s="159"/>
      <c r="ALD14" s="159"/>
      <c r="ALE14" s="159"/>
      <c r="ALF14" s="159"/>
      <c r="ALG14" s="159"/>
      <c r="ALH14" s="159"/>
      <c r="ALI14" s="159"/>
      <c r="ALJ14" s="159"/>
      <c r="ALK14" s="159"/>
      <c r="ALL14" s="159"/>
      <c r="ALM14" s="159"/>
      <c r="ALN14" s="159"/>
      <c r="ALO14" s="159"/>
      <c r="ALP14" s="159"/>
      <c r="ALQ14" s="159"/>
      <c r="ALR14" s="159"/>
      <c r="ALS14" s="159"/>
      <c r="ALT14" s="162"/>
      <c r="ALU14" s="162"/>
      <c r="ALV14" s="162"/>
      <c r="ALW14" s="162"/>
      <c r="ALX14" s="162"/>
      <c r="ALY14" s="162"/>
      <c r="ALZ14" s="162"/>
      <c r="AMA14" s="162"/>
      <c r="AMB14" s="162"/>
      <c r="AMC14" s="162"/>
      <c r="AMD14" s="162"/>
      <c r="AME14" s="162"/>
      <c r="AMF14" s="162"/>
      <c r="AMG14" s="162"/>
      <c r="AMH14" s="162"/>
      <c r="AMI14" s="162"/>
      <c r="AMJ14" s="162"/>
      <c r="AMK14" s="162"/>
      <c r="AML14" s="162"/>
      <c r="AMM14" s="162"/>
      <c r="AMN14" s="162"/>
      <c r="AMO14" s="162"/>
      <c r="AMP14" s="162"/>
      <c r="AMQ14" s="162"/>
      <c r="AMR14" s="162"/>
      <c r="AMS14" s="162"/>
      <c r="AMT14" s="162"/>
      <c r="AMU14" s="162"/>
      <c r="AMV14" s="162"/>
      <c r="AMW14" s="162"/>
      <c r="AMX14" s="162"/>
      <c r="AMY14" s="162"/>
      <c r="AMZ14" s="162"/>
      <c r="ANA14" s="162"/>
      <c r="ANB14" s="162"/>
      <c r="ANC14" s="162"/>
      <c r="AND14" s="162"/>
      <c r="ANE14" s="162"/>
      <c r="ANF14" s="162"/>
      <c r="ANG14" s="162"/>
      <c r="ANH14" s="162"/>
      <c r="ANI14" s="162"/>
      <c r="ANJ14" s="162"/>
      <c r="ANK14" s="162"/>
      <c r="ANL14" s="162"/>
      <c r="ANM14" s="162"/>
      <c r="ANN14" s="162"/>
      <c r="ANO14" s="162"/>
      <c r="ANP14" s="162"/>
      <c r="ANQ14" s="162"/>
      <c r="ANR14" s="162"/>
      <c r="ANS14" s="162"/>
      <c r="ANT14" s="162"/>
      <c r="ANU14" s="162"/>
      <c r="ANV14" s="162"/>
      <c r="ANW14" s="162"/>
      <c r="ANX14" s="162"/>
      <c r="ANY14" s="162"/>
      <c r="ANZ14" s="162"/>
      <c r="AOA14" s="162"/>
      <c r="AOB14" s="162"/>
      <c r="AOC14" s="162"/>
      <c r="AOD14" s="162"/>
      <c r="AOE14" s="162"/>
      <c r="AOF14" s="162"/>
      <c r="AOG14" s="162"/>
      <c r="AOH14" s="162"/>
      <c r="AOI14" s="162"/>
      <c r="AOJ14" s="162"/>
      <c r="AOK14" s="162"/>
      <c r="AOL14" s="162"/>
      <c r="AOM14" s="162"/>
      <c r="AON14" s="162"/>
      <c r="AOO14" s="162"/>
      <c r="AOP14" s="162"/>
      <c r="AOQ14" s="162"/>
      <c r="AOR14" s="162"/>
      <c r="AOS14" s="162"/>
      <c r="AOT14" s="162"/>
      <c r="AOU14" s="162"/>
      <c r="AOV14" s="162"/>
      <c r="AOW14" s="162"/>
      <c r="AOX14" s="162"/>
      <c r="AOY14" s="162"/>
      <c r="AOZ14" s="162"/>
      <c r="APA14" s="162"/>
      <c r="APB14" s="162"/>
      <c r="APC14" s="162"/>
      <c r="APD14" s="162"/>
      <c r="APE14" s="162"/>
      <c r="APF14" s="162"/>
      <c r="APG14" s="162"/>
      <c r="APH14" s="162"/>
      <c r="API14" s="162"/>
      <c r="APJ14" s="162"/>
      <c r="APK14" s="162"/>
      <c r="APL14" s="162"/>
      <c r="APM14" s="162"/>
      <c r="APN14" s="162"/>
      <c r="APO14" s="162"/>
      <c r="APP14" s="162"/>
      <c r="APQ14" s="162"/>
      <c r="APR14" s="162"/>
      <c r="APS14" s="162"/>
      <c r="APT14" s="162"/>
      <c r="APU14" s="162"/>
      <c r="APV14" s="162"/>
      <c r="APW14" s="162"/>
      <c r="APX14" s="162"/>
      <c r="APY14" s="162"/>
      <c r="APZ14" s="162"/>
      <c r="AQA14" s="162"/>
      <c r="AQB14" s="162"/>
      <c r="AQC14" s="162"/>
      <c r="AQD14" s="162"/>
      <c r="AQE14" s="162"/>
      <c r="AQF14" s="162"/>
      <c r="AQG14" s="162"/>
      <c r="AQH14" s="162"/>
      <c r="AQI14" s="162"/>
      <c r="AQJ14" s="162"/>
      <c r="AQK14" s="162"/>
      <c r="AQL14" s="162"/>
      <c r="AQM14" s="162"/>
      <c r="AQN14" s="162"/>
      <c r="AQO14" s="162"/>
      <c r="AQP14" s="162"/>
      <c r="AQQ14" s="162"/>
      <c r="AQR14" s="162"/>
      <c r="AQS14" s="162"/>
      <c r="AQT14" s="162"/>
      <c r="AQU14" s="162"/>
      <c r="AQV14" s="162"/>
      <c r="AQW14" s="162"/>
      <c r="AQX14" s="162"/>
      <c r="AQY14" s="162"/>
      <c r="AQZ14" s="162"/>
      <c r="ARA14" s="162"/>
      <c r="ARB14" s="162"/>
      <c r="ARC14" s="162"/>
      <c r="ARD14" s="162"/>
      <c r="ARE14" s="162"/>
      <c r="ARF14" s="162"/>
      <c r="ARG14" s="162"/>
      <c r="ARH14" s="162"/>
      <c r="ARI14" s="162"/>
      <c r="ARJ14" s="162"/>
      <c r="ARK14" s="162"/>
      <c r="ARL14" s="162"/>
      <c r="ARM14" s="162"/>
      <c r="ARN14" s="162"/>
      <c r="ARO14" s="162"/>
      <c r="ARP14" s="162"/>
      <c r="ARQ14" s="162"/>
      <c r="ARR14" s="162"/>
      <c r="ARS14" s="162"/>
      <c r="ART14" s="162"/>
      <c r="ARU14" s="162"/>
      <c r="ARV14" s="162"/>
      <c r="ARW14" s="162"/>
      <c r="ARX14" s="162"/>
      <c r="ARY14" s="162"/>
      <c r="ARZ14" s="162"/>
      <c r="ASA14" s="162"/>
      <c r="ASB14" s="162"/>
      <c r="ASC14" s="162"/>
      <c r="ASD14" s="162"/>
      <c r="ASE14" s="162"/>
      <c r="ASF14" s="162"/>
      <c r="ASG14" s="162"/>
      <c r="ASH14" s="162"/>
      <c r="ASI14" s="162"/>
      <c r="ASJ14" s="162"/>
      <c r="ASK14" s="162"/>
      <c r="ASL14" s="162"/>
      <c r="ASM14" s="164"/>
      <c r="ASN14" s="164"/>
      <c r="ASO14" s="164"/>
      <c r="ASP14" s="164"/>
      <c r="ASQ14" s="164"/>
      <c r="ASR14" s="164"/>
      <c r="ASS14" s="164"/>
      <c r="AST14" s="164"/>
      <c r="ASU14" s="164"/>
      <c r="ASV14" s="164"/>
      <c r="ASW14" s="164"/>
      <c r="ASX14" s="164"/>
      <c r="ASY14" s="164"/>
      <c r="ASZ14" s="164"/>
      <c r="ATA14" s="164"/>
      <c r="ATB14" s="164"/>
      <c r="ATC14" s="164"/>
      <c r="ATD14" s="164"/>
      <c r="ATE14" s="164"/>
      <c r="ATF14" s="164"/>
      <c r="ATG14" s="173"/>
      <c r="ATH14" s="165"/>
      <c r="ATI14" s="165"/>
      <c r="ATJ14" s="165"/>
      <c r="ATK14" s="165"/>
      <c r="ATL14" s="165"/>
      <c r="ATM14" s="165"/>
      <c r="ATN14" s="165"/>
      <c r="ATO14" s="165"/>
      <c r="ATP14" s="165"/>
    </row>
    <row r="15" spans="1:1367" ht="13.5" customHeight="1"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  <c r="IW15" s="159"/>
      <c r="IX15" s="159"/>
      <c r="IY15" s="159"/>
      <c r="IZ15" s="159"/>
      <c r="JA15" s="159"/>
      <c r="JB15" s="159"/>
      <c r="JC15" s="159"/>
      <c r="JD15" s="159"/>
      <c r="JE15" s="159"/>
      <c r="JF15" s="159"/>
      <c r="JG15" s="159"/>
      <c r="JH15" s="159"/>
      <c r="JI15" s="159"/>
      <c r="JJ15" s="159"/>
      <c r="JK15" s="159"/>
      <c r="JL15" s="159"/>
      <c r="JM15" s="159"/>
      <c r="JN15" s="159"/>
      <c r="JO15" s="159"/>
      <c r="JP15" s="159"/>
      <c r="JQ15" s="159"/>
      <c r="JR15" s="159"/>
      <c r="JS15" s="159"/>
      <c r="JT15" s="159"/>
      <c r="JU15" s="159"/>
      <c r="JV15" s="159"/>
      <c r="JW15" s="159"/>
      <c r="JX15" s="159"/>
      <c r="JY15" s="159"/>
      <c r="JZ15" s="159"/>
      <c r="KA15" s="159"/>
      <c r="KB15" s="159"/>
      <c r="KC15" s="159"/>
      <c r="KD15" s="159"/>
      <c r="KE15" s="159"/>
      <c r="KF15" s="159"/>
      <c r="KG15" s="159"/>
      <c r="KH15" s="159"/>
      <c r="KI15" s="159"/>
      <c r="KJ15" s="159"/>
      <c r="KK15" s="159"/>
      <c r="KL15" s="159"/>
      <c r="KM15" s="159"/>
      <c r="KN15" s="159"/>
      <c r="KO15" s="159"/>
      <c r="KP15" s="159"/>
      <c r="KQ15" s="159"/>
      <c r="KR15" s="159"/>
      <c r="KS15" s="159"/>
      <c r="KT15" s="159"/>
      <c r="KU15" s="159"/>
      <c r="KV15" s="159"/>
      <c r="KW15" s="159"/>
      <c r="KX15" s="159"/>
      <c r="KY15" s="159"/>
      <c r="KZ15" s="159"/>
      <c r="LA15" s="159"/>
      <c r="LB15" s="159"/>
      <c r="LC15" s="159"/>
      <c r="LD15" s="159"/>
      <c r="LE15" s="159"/>
      <c r="LF15" s="159"/>
      <c r="LG15" s="159"/>
      <c r="LH15" s="159"/>
      <c r="LI15" s="159"/>
      <c r="LJ15" s="159"/>
      <c r="LK15" s="159"/>
      <c r="LL15" s="159"/>
      <c r="LM15" s="159"/>
      <c r="LN15" s="159"/>
      <c r="LO15" s="159"/>
      <c r="LP15" s="159"/>
      <c r="LQ15" s="159"/>
      <c r="LR15" s="159"/>
      <c r="LS15" s="159"/>
      <c r="LT15" s="159"/>
      <c r="LU15" s="159"/>
      <c r="LV15" s="159"/>
      <c r="LW15" s="159"/>
      <c r="LX15" s="159"/>
      <c r="LY15" s="159"/>
      <c r="LZ15" s="159"/>
      <c r="MA15" s="159"/>
      <c r="MB15" s="159"/>
      <c r="MC15" s="159"/>
      <c r="MD15" s="159"/>
      <c r="ME15" s="159"/>
      <c r="MF15" s="159"/>
      <c r="MG15" s="159"/>
      <c r="MH15" s="159"/>
      <c r="MI15" s="159"/>
      <c r="MJ15" s="159"/>
      <c r="MK15" s="159"/>
      <c r="ML15" s="159"/>
      <c r="MM15" s="159"/>
      <c r="MN15" s="159"/>
      <c r="MO15" s="159"/>
      <c r="MP15" s="159"/>
      <c r="MQ15" s="159"/>
      <c r="MR15" s="159"/>
      <c r="MS15" s="159"/>
      <c r="MT15" s="159"/>
      <c r="MU15" s="159"/>
      <c r="MV15" s="159"/>
      <c r="MW15" s="159"/>
      <c r="MX15" s="159"/>
      <c r="MY15" s="159"/>
      <c r="MZ15" s="159"/>
      <c r="NA15" s="159"/>
      <c r="NB15" s="159"/>
      <c r="NC15" s="159"/>
      <c r="ND15" s="159"/>
      <c r="NE15" s="159"/>
      <c r="NF15" s="159"/>
      <c r="NG15" s="159"/>
      <c r="NH15" s="159"/>
      <c r="NI15" s="159"/>
      <c r="NJ15" s="159"/>
      <c r="NK15" s="159"/>
      <c r="NL15" s="159"/>
      <c r="NM15" s="159"/>
      <c r="NN15" s="159"/>
      <c r="NO15" s="159"/>
      <c r="NP15" s="159"/>
      <c r="NQ15" s="159"/>
      <c r="NR15" s="159"/>
      <c r="NS15" s="159"/>
      <c r="NT15" s="159"/>
      <c r="NU15" s="159"/>
      <c r="NV15" s="159"/>
      <c r="NW15" s="159"/>
      <c r="NX15" s="159"/>
      <c r="NY15" s="159"/>
      <c r="NZ15" s="159"/>
      <c r="OA15" s="159"/>
      <c r="OB15" s="159"/>
      <c r="OC15" s="159"/>
      <c r="OD15" s="159"/>
      <c r="OE15" s="159"/>
      <c r="OF15" s="159"/>
      <c r="OG15" s="159"/>
      <c r="OH15" s="159"/>
      <c r="OI15" s="159"/>
      <c r="OJ15" s="159"/>
      <c r="OK15" s="159"/>
      <c r="OL15" s="159"/>
      <c r="OM15" s="159"/>
      <c r="ON15" s="159"/>
      <c r="OO15" s="159"/>
      <c r="OP15" s="159"/>
      <c r="OQ15" s="159"/>
      <c r="OR15" s="159"/>
      <c r="OS15" s="159"/>
      <c r="OT15" s="159"/>
      <c r="OU15" s="159"/>
      <c r="OV15" s="159"/>
      <c r="OW15" s="159"/>
      <c r="OX15" s="159"/>
      <c r="OY15" s="159"/>
      <c r="OZ15" s="159"/>
      <c r="PA15" s="159"/>
      <c r="PB15" s="159"/>
      <c r="PC15" s="159"/>
      <c r="PD15" s="159"/>
      <c r="PE15" s="159"/>
      <c r="PF15" s="159"/>
      <c r="PG15" s="159"/>
      <c r="PH15" s="159"/>
      <c r="PI15" s="159"/>
      <c r="PJ15" s="159"/>
      <c r="PK15" s="159"/>
      <c r="PL15" s="159"/>
      <c r="PM15" s="159"/>
      <c r="PN15" s="159"/>
      <c r="PO15" s="159"/>
      <c r="PP15" s="159"/>
      <c r="PQ15" s="159"/>
      <c r="PR15" s="159"/>
      <c r="PS15" s="159"/>
      <c r="PT15" s="159"/>
      <c r="PU15" s="159"/>
      <c r="PV15" s="159"/>
      <c r="PW15" s="159"/>
      <c r="PX15" s="159"/>
      <c r="PY15" s="159"/>
      <c r="PZ15" s="159"/>
      <c r="QA15" s="159"/>
      <c r="QB15" s="159"/>
      <c r="QC15" s="159"/>
      <c r="QD15" s="159"/>
      <c r="QE15" s="159"/>
      <c r="QF15" s="159"/>
      <c r="QG15" s="159"/>
      <c r="QH15" s="159"/>
      <c r="QI15" s="159"/>
      <c r="QJ15" s="159"/>
      <c r="QK15" s="159"/>
      <c r="QL15" s="159"/>
      <c r="QM15" s="159"/>
      <c r="QN15" s="159"/>
      <c r="QO15" s="159"/>
      <c r="QP15" s="159"/>
      <c r="QQ15" s="159"/>
      <c r="QR15" s="159"/>
      <c r="QS15" s="159"/>
      <c r="QT15" s="159"/>
      <c r="QU15" s="159"/>
      <c r="QV15" s="159"/>
      <c r="QW15" s="159"/>
      <c r="QX15" s="159"/>
      <c r="QY15" s="159"/>
      <c r="QZ15" s="159"/>
      <c r="RA15" s="159"/>
      <c r="RB15" s="159"/>
      <c r="RC15" s="159"/>
      <c r="RD15" s="159"/>
      <c r="RE15" s="159"/>
      <c r="RF15" s="159"/>
      <c r="RG15" s="159"/>
      <c r="RH15" s="159"/>
      <c r="RI15" s="159"/>
      <c r="RJ15" s="159"/>
      <c r="RK15" s="159"/>
      <c r="RL15" s="159"/>
      <c r="RM15" s="159"/>
      <c r="RN15" s="159"/>
      <c r="RO15" s="159"/>
      <c r="RP15" s="159"/>
      <c r="RQ15" s="159"/>
      <c r="RR15" s="159"/>
      <c r="RS15" s="159"/>
      <c r="RT15" s="159"/>
      <c r="RU15" s="159"/>
      <c r="RV15" s="159"/>
      <c r="RW15" s="159"/>
      <c r="RX15" s="159"/>
      <c r="RY15" s="159"/>
      <c r="RZ15" s="159"/>
      <c r="SA15" s="159"/>
      <c r="SB15" s="159"/>
      <c r="SC15" s="159"/>
      <c r="SD15" s="159"/>
      <c r="SE15" s="159"/>
      <c r="SF15" s="159"/>
      <c r="SG15" s="159"/>
      <c r="SH15" s="159"/>
      <c r="SI15" s="159"/>
      <c r="SJ15" s="159"/>
      <c r="SK15" s="159"/>
      <c r="SL15" s="159"/>
      <c r="SM15" s="159"/>
      <c r="SN15" s="159"/>
      <c r="SO15" s="159"/>
      <c r="SP15" s="159"/>
      <c r="SQ15" s="159"/>
      <c r="SR15" s="159"/>
      <c r="SS15" s="159"/>
      <c r="ST15" s="159"/>
      <c r="SU15" s="159"/>
      <c r="SV15" s="159"/>
      <c r="SW15" s="159"/>
      <c r="SX15" s="159"/>
      <c r="SY15" s="159"/>
      <c r="SZ15" s="159"/>
      <c r="TA15" s="159"/>
      <c r="TB15" s="159"/>
      <c r="TC15" s="159"/>
      <c r="TD15" s="159"/>
      <c r="TE15" s="159"/>
      <c r="TF15" s="159"/>
      <c r="TG15" s="159"/>
      <c r="TH15" s="159"/>
      <c r="TI15" s="159"/>
      <c r="TJ15" s="159"/>
      <c r="TK15" s="159"/>
      <c r="TL15" s="159"/>
      <c r="TM15" s="159"/>
      <c r="TN15" s="159"/>
      <c r="TO15" s="159"/>
      <c r="TP15" s="159"/>
      <c r="TQ15" s="159"/>
      <c r="TR15" s="159"/>
      <c r="TS15" s="159"/>
      <c r="TT15" s="159"/>
      <c r="TU15" s="159"/>
      <c r="TV15" s="159"/>
      <c r="TW15" s="159"/>
      <c r="TX15" s="159"/>
      <c r="TY15" s="159"/>
      <c r="TZ15" s="159"/>
      <c r="UA15" s="159"/>
      <c r="UB15" s="159"/>
      <c r="UC15" s="159"/>
      <c r="UD15" s="159"/>
      <c r="UE15" s="159"/>
      <c r="UF15" s="159"/>
      <c r="UG15" s="159"/>
      <c r="UH15" s="159"/>
      <c r="UI15" s="159"/>
      <c r="UJ15" s="159"/>
      <c r="UK15" s="159"/>
      <c r="UL15" s="159"/>
      <c r="UM15" s="159"/>
      <c r="UN15" s="159"/>
      <c r="UO15" s="159"/>
      <c r="UP15" s="159"/>
      <c r="UQ15" s="159"/>
      <c r="UR15" s="159"/>
      <c r="US15" s="159"/>
      <c r="UT15" s="159"/>
      <c r="UU15" s="159"/>
      <c r="UV15" s="159"/>
      <c r="UW15" s="159"/>
      <c r="UX15" s="159"/>
      <c r="UY15" s="159"/>
      <c r="UZ15" s="159"/>
      <c r="VA15" s="159"/>
      <c r="VB15" s="159"/>
      <c r="VC15" s="159"/>
      <c r="VD15" s="159"/>
      <c r="VE15" s="159"/>
      <c r="VF15" s="159"/>
      <c r="VG15" s="159"/>
      <c r="VH15" s="159"/>
      <c r="VI15" s="159"/>
      <c r="VJ15" s="159"/>
      <c r="VK15" s="159"/>
      <c r="VL15" s="159"/>
      <c r="VM15" s="159"/>
      <c r="VN15" s="159"/>
      <c r="VO15" s="159"/>
      <c r="VP15" s="159"/>
      <c r="VQ15" s="159"/>
      <c r="VR15" s="159"/>
      <c r="VS15" s="159"/>
      <c r="VT15" s="159"/>
      <c r="VU15" s="159"/>
      <c r="VV15" s="159"/>
      <c r="VW15" s="159"/>
      <c r="VX15" s="159"/>
      <c r="VY15" s="159"/>
      <c r="VZ15" s="159"/>
      <c r="WA15" s="159"/>
      <c r="WB15" s="159"/>
      <c r="WC15" s="159"/>
      <c r="WD15" s="159"/>
      <c r="WE15" s="159"/>
      <c r="WF15" s="159"/>
      <c r="WG15" s="159"/>
      <c r="WH15" s="159"/>
      <c r="WI15" s="159"/>
      <c r="WJ15" s="159"/>
      <c r="WK15" s="159"/>
      <c r="WL15" s="159"/>
      <c r="WM15" s="159"/>
      <c r="WN15" s="159"/>
      <c r="WO15" s="159"/>
      <c r="WP15" s="159"/>
      <c r="WQ15" s="159"/>
      <c r="WR15" s="159"/>
      <c r="WS15" s="159"/>
      <c r="WT15" s="159"/>
      <c r="WU15" s="159"/>
      <c r="WV15" s="159"/>
      <c r="WW15" s="159"/>
      <c r="WX15" s="159"/>
      <c r="WY15" s="159"/>
      <c r="WZ15" s="159"/>
      <c r="XA15" s="159"/>
      <c r="XB15" s="159"/>
      <c r="XC15" s="159"/>
      <c r="XD15" s="159"/>
      <c r="XE15" s="159"/>
      <c r="XF15" s="159"/>
      <c r="XG15" s="159"/>
      <c r="XH15" s="159"/>
      <c r="XI15" s="159"/>
      <c r="XJ15" s="159"/>
      <c r="XK15" s="159"/>
      <c r="XL15" s="159"/>
      <c r="XM15" s="159"/>
      <c r="XN15" s="159"/>
      <c r="XO15" s="159"/>
      <c r="XP15" s="159"/>
      <c r="XQ15" s="159"/>
      <c r="XR15" s="159"/>
      <c r="XS15" s="159"/>
      <c r="XT15" s="159"/>
      <c r="XU15" s="159"/>
      <c r="XV15" s="159"/>
      <c r="XW15" s="159"/>
      <c r="XX15" s="159"/>
      <c r="XY15" s="159"/>
      <c r="XZ15" s="159"/>
      <c r="YA15" s="159"/>
      <c r="YB15" s="159"/>
      <c r="YC15" s="159"/>
      <c r="YD15" s="159"/>
      <c r="YE15" s="159"/>
      <c r="YF15" s="159"/>
      <c r="YG15" s="159"/>
      <c r="YH15" s="159"/>
      <c r="YI15" s="159"/>
      <c r="YJ15" s="159"/>
      <c r="YK15" s="159"/>
      <c r="YL15" s="159"/>
      <c r="YM15" s="159"/>
      <c r="YN15" s="159"/>
      <c r="YO15" s="159"/>
      <c r="YP15" s="159"/>
      <c r="YQ15" s="159"/>
      <c r="YR15" s="159"/>
      <c r="YS15" s="159"/>
      <c r="YT15" s="159"/>
      <c r="YU15" s="159"/>
      <c r="YV15" s="159"/>
      <c r="YW15" s="159"/>
      <c r="YX15" s="159"/>
      <c r="YY15" s="159"/>
      <c r="YZ15" s="159"/>
      <c r="ZA15" s="159"/>
      <c r="ZB15" s="159"/>
      <c r="ZC15" s="159"/>
      <c r="ZD15" s="159"/>
      <c r="ZE15" s="159"/>
      <c r="ZF15" s="159"/>
      <c r="ZG15" s="159"/>
      <c r="ZH15" s="159"/>
      <c r="ZI15" s="159"/>
      <c r="ZJ15" s="159"/>
      <c r="ZK15" s="159"/>
      <c r="ZL15" s="159"/>
      <c r="ZM15" s="159"/>
      <c r="ZN15" s="159"/>
      <c r="ZO15" s="159"/>
      <c r="ZP15" s="159"/>
      <c r="ZQ15" s="159"/>
      <c r="ZR15" s="159"/>
      <c r="ZS15" s="159"/>
      <c r="ZT15" s="159"/>
      <c r="ZU15" s="159"/>
      <c r="ZV15" s="159"/>
      <c r="ZW15" s="159"/>
      <c r="ZX15" s="159"/>
      <c r="ZY15" s="159"/>
      <c r="ZZ15" s="159"/>
      <c r="AAA15" s="159"/>
      <c r="AAB15" s="159"/>
      <c r="AAC15" s="159"/>
      <c r="AAD15" s="159"/>
      <c r="AAE15" s="159"/>
      <c r="AAF15" s="159"/>
      <c r="AAG15" s="159"/>
      <c r="AAH15" s="159"/>
      <c r="AAI15" s="159"/>
      <c r="AAJ15" s="159"/>
      <c r="AAK15" s="159"/>
      <c r="AAL15" s="159"/>
      <c r="AAM15" s="159"/>
      <c r="AAN15" s="159"/>
      <c r="AAO15" s="159"/>
      <c r="AAP15" s="159"/>
      <c r="AAQ15" s="159"/>
      <c r="AAR15" s="159"/>
      <c r="AAS15" s="159"/>
      <c r="AAT15" s="159"/>
      <c r="AAU15" s="159"/>
      <c r="AAV15" s="159"/>
      <c r="AAW15" s="159"/>
      <c r="AAX15" s="159"/>
      <c r="AAY15" s="159"/>
      <c r="AAZ15" s="159"/>
      <c r="ABA15" s="159"/>
      <c r="ABB15" s="159"/>
      <c r="ABC15" s="159"/>
      <c r="ABD15" s="159"/>
      <c r="ABE15" s="159"/>
      <c r="ABF15" s="159"/>
      <c r="ABG15" s="159"/>
      <c r="ABH15" s="159"/>
      <c r="ABI15" s="159"/>
      <c r="ABJ15" s="159"/>
      <c r="ABK15" s="159"/>
      <c r="ABL15" s="159"/>
      <c r="ABM15" s="159"/>
      <c r="ABN15" s="159"/>
      <c r="ABO15" s="159"/>
      <c r="ABP15" s="159"/>
      <c r="ABQ15" s="159"/>
      <c r="ABR15" s="159"/>
      <c r="ABS15" s="159"/>
      <c r="ABT15" s="159"/>
      <c r="ABU15" s="159"/>
      <c r="ABV15" s="159"/>
      <c r="ABW15" s="159"/>
      <c r="ABX15" s="159"/>
      <c r="ABY15" s="159"/>
      <c r="ABZ15" s="159"/>
      <c r="ACA15" s="159"/>
      <c r="ACB15" s="159"/>
      <c r="ACC15" s="159"/>
      <c r="ACD15" s="159"/>
      <c r="ACE15" s="159"/>
      <c r="ACF15" s="159"/>
      <c r="ACG15" s="159"/>
      <c r="ACH15" s="159"/>
      <c r="ACI15" s="159"/>
      <c r="ACJ15" s="159"/>
      <c r="ACK15" s="159"/>
      <c r="ACL15" s="159"/>
      <c r="ACM15" s="159"/>
      <c r="ACN15" s="159"/>
      <c r="ACO15" s="159"/>
      <c r="ACP15" s="159"/>
      <c r="ACQ15" s="159"/>
      <c r="ACR15" s="159"/>
      <c r="ACS15" s="159"/>
      <c r="ACT15" s="159"/>
      <c r="ACU15" s="159"/>
      <c r="ACV15" s="159"/>
      <c r="ACW15" s="159"/>
      <c r="ACX15" s="159"/>
      <c r="ACY15" s="159"/>
      <c r="ACZ15" s="159"/>
      <c r="ADA15" s="159"/>
      <c r="ADB15" s="159"/>
      <c r="ADC15" s="159"/>
      <c r="ADD15" s="159"/>
      <c r="ADE15" s="159"/>
      <c r="ADF15" s="159"/>
      <c r="ADG15" s="159"/>
      <c r="ADH15" s="159"/>
      <c r="ADI15" s="159"/>
      <c r="ADJ15" s="159"/>
      <c r="ADK15" s="159"/>
      <c r="ADL15" s="159"/>
      <c r="ADM15" s="159"/>
      <c r="ADN15" s="159"/>
      <c r="ADO15" s="159"/>
      <c r="ADP15" s="159"/>
      <c r="ADQ15" s="159"/>
      <c r="ADR15" s="159"/>
      <c r="ADS15" s="159"/>
      <c r="ADT15" s="159"/>
      <c r="ADU15" s="159"/>
      <c r="ADV15" s="159"/>
      <c r="ADW15" s="159"/>
      <c r="ADX15" s="159"/>
      <c r="ADY15" s="159"/>
      <c r="ADZ15" s="159"/>
      <c r="AEA15" s="159"/>
      <c r="AEB15" s="159"/>
      <c r="AEC15" s="159"/>
      <c r="AED15" s="159"/>
      <c r="AEE15" s="159"/>
      <c r="AEF15" s="159"/>
      <c r="AEG15" s="159"/>
      <c r="AEH15" s="159"/>
      <c r="AEI15" s="159"/>
      <c r="AEJ15" s="159"/>
      <c r="AEK15" s="159"/>
      <c r="AEL15" s="159"/>
      <c r="AEM15" s="159"/>
      <c r="AEN15" s="159"/>
      <c r="AEO15" s="159"/>
      <c r="AEP15" s="159"/>
      <c r="AEQ15" s="159"/>
      <c r="AER15" s="159"/>
      <c r="AES15" s="159"/>
      <c r="AET15" s="159"/>
      <c r="AEU15" s="159"/>
      <c r="AEV15" s="159"/>
      <c r="AEW15" s="159"/>
      <c r="AEX15" s="159"/>
      <c r="AEY15" s="159"/>
      <c r="AEZ15" s="159"/>
      <c r="AFA15" s="159"/>
      <c r="AFB15" s="159"/>
      <c r="AFC15" s="159"/>
      <c r="AFD15" s="159"/>
      <c r="AFE15" s="159"/>
      <c r="AFF15" s="159"/>
      <c r="AFG15" s="159"/>
      <c r="AFH15" s="159"/>
      <c r="AFI15" s="159"/>
      <c r="AFJ15" s="159"/>
      <c r="AFK15" s="159"/>
      <c r="AFL15" s="159"/>
      <c r="AFM15" s="159"/>
      <c r="AFN15" s="159"/>
      <c r="AFO15" s="159"/>
      <c r="AFP15" s="159"/>
      <c r="AFQ15" s="159"/>
      <c r="AFR15" s="159"/>
      <c r="AFS15" s="159"/>
      <c r="AFT15" s="159"/>
      <c r="AFU15" s="159"/>
      <c r="AFV15" s="159"/>
      <c r="AFW15" s="159"/>
      <c r="AFX15" s="159"/>
      <c r="AFY15" s="159"/>
      <c r="AFZ15" s="159"/>
      <c r="AGA15" s="159"/>
      <c r="AGB15" s="159"/>
      <c r="AGC15" s="159"/>
      <c r="AGD15" s="159"/>
      <c r="AGE15" s="159"/>
      <c r="AGF15" s="159"/>
      <c r="AGG15" s="159"/>
      <c r="AGH15" s="159"/>
      <c r="AGI15" s="159"/>
      <c r="AGJ15" s="159"/>
      <c r="AGK15" s="159"/>
      <c r="AGL15" s="159"/>
      <c r="AGM15" s="159"/>
      <c r="AGN15" s="159"/>
      <c r="AGO15" s="159"/>
      <c r="AGP15" s="159"/>
      <c r="AGQ15" s="159"/>
      <c r="AGR15" s="159"/>
      <c r="AGS15" s="159"/>
      <c r="AGT15" s="159"/>
      <c r="AGU15" s="159"/>
      <c r="AGV15" s="159"/>
      <c r="AGW15" s="159"/>
      <c r="AGX15" s="159"/>
      <c r="AGY15" s="159"/>
      <c r="AGZ15" s="159"/>
      <c r="AHA15" s="159"/>
      <c r="AHB15" s="159"/>
      <c r="AHC15" s="159"/>
      <c r="AHD15" s="159"/>
      <c r="AHE15" s="159"/>
      <c r="AHF15" s="159"/>
      <c r="AHG15" s="159"/>
      <c r="AHH15" s="159"/>
      <c r="AHI15" s="159"/>
      <c r="AHJ15" s="159"/>
      <c r="AHK15" s="159"/>
      <c r="AHL15" s="159"/>
      <c r="AHM15" s="159"/>
      <c r="AHN15" s="159"/>
      <c r="AHO15" s="159"/>
      <c r="AHP15" s="159"/>
      <c r="AHQ15" s="159"/>
      <c r="AHR15" s="159"/>
      <c r="AHS15" s="159"/>
      <c r="AHT15" s="159"/>
      <c r="AHU15" s="159"/>
      <c r="AHV15" s="159"/>
      <c r="AHW15" s="159"/>
      <c r="AHX15" s="159"/>
      <c r="AHY15" s="159"/>
      <c r="AHZ15" s="159"/>
      <c r="AIA15" s="159"/>
      <c r="AIB15" s="159"/>
      <c r="AIC15" s="159"/>
      <c r="AID15" s="159"/>
      <c r="AIE15" s="159"/>
      <c r="AIF15" s="159"/>
      <c r="AIG15" s="159"/>
      <c r="AIH15" s="159"/>
      <c r="AII15" s="159"/>
      <c r="AIJ15" s="159"/>
      <c r="AIK15" s="159"/>
      <c r="AIL15" s="159"/>
      <c r="AIM15" s="159"/>
      <c r="AIN15" s="159"/>
      <c r="AIO15" s="159"/>
      <c r="AIP15" s="159"/>
      <c r="AIQ15" s="159"/>
      <c r="AIR15" s="159"/>
      <c r="AIS15" s="159"/>
      <c r="AIT15" s="159"/>
      <c r="AIU15" s="159"/>
      <c r="AIV15" s="159"/>
      <c r="AIW15" s="159"/>
      <c r="AIX15" s="159"/>
      <c r="AIY15" s="159"/>
      <c r="AIZ15" s="159"/>
      <c r="AJA15" s="159"/>
      <c r="AJB15" s="159"/>
      <c r="AJC15" s="159"/>
      <c r="AJD15" s="159"/>
      <c r="AJE15" s="159"/>
      <c r="AJF15" s="159"/>
      <c r="AJG15" s="159"/>
      <c r="AJH15" s="159"/>
      <c r="AJI15" s="159"/>
      <c r="AJJ15" s="159"/>
      <c r="AJK15" s="159"/>
      <c r="AJL15" s="159"/>
      <c r="AJM15" s="159"/>
      <c r="AJN15" s="159"/>
      <c r="AJO15" s="159"/>
      <c r="AJP15" s="159"/>
      <c r="AJQ15" s="159"/>
      <c r="AJR15" s="159"/>
      <c r="AJS15" s="159"/>
      <c r="AJT15" s="159"/>
      <c r="AJU15" s="159"/>
      <c r="AJV15" s="159"/>
      <c r="AJW15" s="159"/>
      <c r="AJX15" s="159"/>
      <c r="AJY15" s="159"/>
      <c r="AJZ15" s="159"/>
      <c r="AKA15" s="159"/>
      <c r="AKB15" s="159"/>
      <c r="AKC15" s="159"/>
      <c r="AKD15" s="159"/>
      <c r="AKE15" s="160"/>
      <c r="AKF15" s="159"/>
      <c r="AKG15" s="159"/>
      <c r="AKH15" s="159"/>
      <c r="AKI15" s="159"/>
      <c r="AKJ15" s="159"/>
      <c r="AKK15" s="159"/>
      <c r="AKL15" s="159"/>
      <c r="AKM15" s="159"/>
      <c r="AKN15" s="159"/>
      <c r="AKO15" s="159"/>
      <c r="AKP15" s="159"/>
      <c r="AKQ15" s="159"/>
      <c r="AKR15" s="159"/>
      <c r="AKS15" s="159"/>
      <c r="AKT15" s="159"/>
      <c r="AKU15" s="159"/>
      <c r="AKV15" s="159"/>
      <c r="AKW15" s="159"/>
      <c r="AKX15" s="159"/>
      <c r="AKY15" s="159"/>
      <c r="AKZ15" s="159"/>
      <c r="ALA15" s="159"/>
      <c r="ALB15" s="159"/>
      <c r="ALC15" s="159"/>
      <c r="ALD15" s="159"/>
      <c r="ALE15" s="159"/>
      <c r="ALF15" s="159"/>
      <c r="ALG15" s="159"/>
      <c r="ALH15" s="159"/>
      <c r="ALI15" s="159"/>
      <c r="ALJ15" s="159"/>
      <c r="ALK15" s="159"/>
      <c r="ALL15" s="159"/>
      <c r="ALM15" s="159"/>
      <c r="ALN15" s="159"/>
      <c r="ALO15" s="159"/>
      <c r="ALP15" s="159"/>
      <c r="ALQ15" s="159"/>
      <c r="ALR15" s="159"/>
      <c r="ALS15" s="159"/>
      <c r="ALT15" s="162"/>
      <c r="ALU15" s="162"/>
      <c r="ALV15" s="162"/>
      <c r="ALW15" s="162"/>
      <c r="ALX15" s="162"/>
      <c r="ALY15" s="162"/>
      <c r="ALZ15" s="162"/>
      <c r="AMA15" s="162"/>
      <c r="AMB15" s="162"/>
      <c r="AMC15" s="162"/>
      <c r="AMD15" s="162"/>
      <c r="AME15" s="162"/>
      <c r="AMF15" s="162"/>
      <c r="AMG15" s="162"/>
      <c r="AMH15" s="162"/>
      <c r="AMI15" s="162"/>
      <c r="AMJ15" s="162"/>
      <c r="AMK15" s="162"/>
      <c r="AML15" s="162"/>
      <c r="AMM15" s="162"/>
      <c r="AMN15" s="162"/>
      <c r="AMO15" s="162"/>
      <c r="AMP15" s="162"/>
      <c r="AMQ15" s="162"/>
      <c r="AMR15" s="162"/>
      <c r="AMS15" s="162"/>
      <c r="AMT15" s="162"/>
      <c r="AMU15" s="162"/>
      <c r="AMV15" s="162"/>
      <c r="AMW15" s="162"/>
      <c r="AMX15" s="162"/>
      <c r="AMY15" s="162"/>
      <c r="AMZ15" s="162"/>
      <c r="ANA15" s="162"/>
      <c r="ANB15" s="162"/>
      <c r="ANC15" s="162"/>
      <c r="AND15" s="162"/>
      <c r="ANE15" s="162"/>
      <c r="ANF15" s="162"/>
      <c r="ANG15" s="162"/>
      <c r="ANH15" s="162"/>
      <c r="ANI15" s="162"/>
      <c r="ANJ15" s="162"/>
      <c r="ANK15" s="162"/>
      <c r="ANL15" s="162"/>
      <c r="ANM15" s="162"/>
      <c r="ANN15" s="162"/>
      <c r="ANO15" s="162"/>
      <c r="ANP15" s="162"/>
      <c r="ANQ15" s="162"/>
      <c r="ANR15" s="162"/>
      <c r="ANS15" s="162"/>
      <c r="ANT15" s="162"/>
      <c r="ANU15" s="162"/>
      <c r="ANV15" s="162"/>
      <c r="ANW15" s="162"/>
      <c r="ANX15" s="162"/>
      <c r="ANY15" s="162"/>
      <c r="ANZ15" s="162"/>
      <c r="AOA15" s="162"/>
      <c r="AOB15" s="162"/>
      <c r="AOC15" s="162"/>
      <c r="AOD15" s="162"/>
      <c r="AOE15" s="162"/>
      <c r="AOF15" s="162"/>
      <c r="AOG15" s="162"/>
      <c r="AOH15" s="162"/>
      <c r="AOI15" s="162"/>
      <c r="AOJ15" s="162"/>
      <c r="AOK15" s="162"/>
      <c r="AOL15" s="162"/>
      <c r="AOM15" s="162"/>
      <c r="AON15" s="162"/>
      <c r="AOO15" s="162"/>
      <c r="AOP15" s="162"/>
      <c r="AOQ15" s="162"/>
      <c r="AOR15" s="162"/>
      <c r="AOS15" s="162"/>
      <c r="AOT15" s="162"/>
      <c r="AOU15" s="162"/>
      <c r="AOV15" s="162"/>
      <c r="AOW15" s="162"/>
      <c r="AOX15" s="162"/>
      <c r="AOY15" s="162"/>
      <c r="AOZ15" s="162"/>
      <c r="APA15" s="162"/>
      <c r="APB15" s="162"/>
      <c r="APC15" s="162"/>
      <c r="APD15" s="162"/>
      <c r="APE15" s="162"/>
      <c r="APF15" s="162"/>
      <c r="APG15" s="162"/>
      <c r="APH15" s="162"/>
      <c r="API15" s="162"/>
      <c r="APJ15" s="162"/>
      <c r="APK15" s="162"/>
      <c r="APL15" s="162"/>
      <c r="APM15" s="162"/>
      <c r="APN15" s="162"/>
      <c r="APO15" s="162"/>
      <c r="APP15" s="162"/>
      <c r="APQ15" s="162"/>
      <c r="APR15" s="162"/>
      <c r="APS15" s="162"/>
      <c r="APT15" s="162"/>
      <c r="APU15" s="162"/>
      <c r="APV15" s="162"/>
      <c r="APW15" s="162"/>
      <c r="APX15" s="162"/>
      <c r="APY15" s="162"/>
      <c r="APZ15" s="162"/>
      <c r="AQA15" s="162"/>
      <c r="AQB15" s="162"/>
      <c r="AQC15" s="162"/>
      <c r="AQD15" s="162"/>
      <c r="AQE15" s="162"/>
      <c r="AQF15" s="162"/>
      <c r="AQG15" s="162"/>
      <c r="AQH15" s="162"/>
      <c r="AQI15" s="162"/>
      <c r="AQJ15" s="162"/>
      <c r="AQK15" s="162"/>
      <c r="AQL15" s="162"/>
      <c r="AQM15" s="162"/>
      <c r="AQN15" s="162"/>
      <c r="AQO15" s="162"/>
      <c r="AQP15" s="162"/>
      <c r="AQQ15" s="162"/>
      <c r="AQR15" s="162"/>
      <c r="AQS15" s="162"/>
      <c r="AQT15" s="162"/>
      <c r="AQU15" s="162"/>
      <c r="AQV15" s="162"/>
      <c r="AQW15" s="162"/>
      <c r="AQX15" s="162"/>
      <c r="AQY15" s="162"/>
      <c r="AQZ15" s="162"/>
      <c r="ARA15" s="162"/>
      <c r="ARB15" s="162"/>
      <c r="ARC15" s="162"/>
      <c r="ARD15" s="162"/>
      <c r="ARE15" s="162"/>
      <c r="ARF15" s="162"/>
      <c r="ARG15" s="162"/>
      <c r="ARH15" s="162"/>
      <c r="ARI15" s="162"/>
      <c r="ARJ15" s="162"/>
      <c r="ARK15" s="162"/>
      <c r="ARL15" s="162"/>
      <c r="ARM15" s="162"/>
      <c r="ARN15" s="162"/>
      <c r="ARO15" s="162"/>
      <c r="ARP15" s="162"/>
      <c r="ARQ15" s="162"/>
      <c r="ARR15" s="162"/>
      <c r="ARS15" s="162"/>
      <c r="ART15" s="162"/>
      <c r="ARU15" s="162"/>
      <c r="ARV15" s="162"/>
      <c r="ARW15" s="162"/>
      <c r="ARX15" s="162"/>
      <c r="ARY15" s="162"/>
      <c r="ARZ15" s="162"/>
      <c r="ASA15" s="162"/>
      <c r="ASB15" s="162"/>
      <c r="ASC15" s="162"/>
      <c r="ASD15" s="162"/>
      <c r="ASE15" s="162"/>
      <c r="ASF15" s="162"/>
      <c r="ASG15" s="162"/>
      <c r="ASH15" s="162"/>
      <c r="ASI15" s="162"/>
      <c r="ASJ15" s="162"/>
      <c r="ASK15" s="162"/>
      <c r="ASL15" s="162"/>
      <c r="ASM15" s="164"/>
      <c r="ASN15" s="164"/>
      <c r="ASO15" s="164"/>
      <c r="ASP15" s="164"/>
      <c r="ASQ15" s="164"/>
      <c r="ASR15" s="164"/>
      <c r="ASS15" s="164"/>
      <c r="AST15" s="164"/>
      <c r="ASU15" s="164"/>
      <c r="ASV15" s="164"/>
      <c r="ASW15" s="164"/>
      <c r="ASX15" s="164"/>
      <c r="ASY15" s="164"/>
      <c r="ASZ15" s="164"/>
      <c r="ATA15" s="164"/>
      <c r="ATB15" s="164"/>
      <c r="ATC15" s="164"/>
      <c r="ATD15" s="164"/>
      <c r="ATE15" s="164"/>
      <c r="ATF15" s="164"/>
      <c r="ATG15" s="173"/>
      <c r="ATH15" s="165"/>
      <c r="ATI15" s="165"/>
      <c r="ATJ15" s="165"/>
      <c r="ATK15" s="165"/>
      <c r="ATL15" s="165"/>
      <c r="ATM15" s="165"/>
      <c r="ATN15" s="165"/>
      <c r="ATO15" s="165"/>
      <c r="ATP15" s="165"/>
    </row>
    <row r="16" spans="1:1367" ht="13.5" customHeight="1"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68"/>
      <c r="IQ16" s="159"/>
      <c r="IR16" s="159"/>
      <c r="IS16" s="159"/>
      <c r="IT16" s="159"/>
      <c r="IU16" s="159"/>
      <c r="IV16" s="159"/>
      <c r="IW16" s="159"/>
      <c r="IX16" s="159"/>
      <c r="IY16" s="159"/>
      <c r="IZ16" s="159"/>
      <c r="JA16" s="159"/>
      <c r="JB16" s="159"/>
      <c r="JC16" s="159"/>
      <c r="JD16" s="159"/>
      <c r="JE16" s="159"/>
      <c r="JF16" s="159"/>
      <c r="JG16" s="159"/>
      <c r="JH16" s="159"/>
      <c r="JI16" s="159"/>
      <c r="JJ16" s="159"/>
      <c r="JK16" s="159"/>
      <c r="JL16" s="159"/>
      <c r="JM16" s="159"/>
      <c r="JN16" s="159"/>
      <c r="JO16" s="159"/>
      <c r="JP16" s="159"/>
      <c r="JQ16" s="159"/>
      <c r="JR16" s="159"/>
      <c r="JS16" s="159"/>
      <c r="JT16" s="159"/>
      <c r="JU16" s="159"/>
      <c r="JV16" s="159"/>
      <c r="JW16" s="159"/>
      <c r="JX16" s="159"/>
      <c r="JY16" s="159"/>
      <c r="JZ16" s="159"/>
      <c r="KA16" s="159"/>
      <c r="KB16" s="159"/>
      <c r="KC16" s="159"/>
      <c r="KD16" s="159"/>
      <c r="KE16" s="159"/>
      <c r="KF16" s="159"/>
      <c r="KG16" s="159"/>
      <c r="KH16" s="159"/>
      <c r="KI16" s="159"/>
      <c r="KJ16" s="159"/>
      <c r="KK16" s="159"/>
      <c r="KL16" s="159"/>
      <c r="KM16" s="159"/>
      <c r="KN16" s="159"/>
      <c r="KO16" s="159"/>
      <c r="KP16" s="159"/>
      <c r="KQ16" s="159"/>
      <c r="KR16" s="159"/>
      <c r="KS16" s="159"/>
      <c r="KT16" s="159"/>
      <c r="KU16" s="159"/>
      <c r="KV16" s="159"/>
      <c r="KW16" s="159"/>
      <c r="KX16" s="159"/>
      <c r="KY16" s="159"/>
      <c r="KZ16" s="159"/>
      <c r="LA16" s="159"/>
      <c r="LB16" s="159"/>
      <c r="LC16" s="159"/>
      <c r="LD16" s="159"/>
      <c r="LE16" s="159"/>
      <c r="LF16" s="159"/>
      <c r="LG16" s="159"/>
      <c r="LH16" s="159"/>
      <c r="LI16" s="159"/>
      <c r="LJ16" s="159"/>
      <c r="LK16" s="159"/>
      <c r="LL16" s="159"/>
      <c r="LM16" s="159"/>
      <c r="LN16" s="159"/>
      <c r="LO16" s="159"/>
      <c r="LP16" s="159"/>
      <c r="LQ16" s="159"/>
      <c r="LR16" s="159"/>
      <c r="LS16" s="159"/>
      <c r="LT16" s="159"/>
      <c r="LU16" s="159"/>
      <c r="LV16" s="159"/>
      <c r="LW16" s="159"/>
      <c r="LX16" s="159"/>
      <c r="LY16" s="159"/>
      <c r="LZ16" s="159"/>
      <c r="MA16" s="159"/>
      <c r="MB16" s="159"/>
      <c r="MC16" s="159"/>
      <c r="MD16" s="159"/>
      <c r="ME16" s="159"/>
      <c r="MF16" s="159"/>
      <c r="MG16" s="159"/>
      <c r="MH16" s="159"/>
      <c r="MI16" s="159"/>
      <c r="MJ16" s="159"/>
      <c r="MK16" s="159"/>
      <c r="ML16" s="159"/>
      <c r="MM16" s="159"/>
      <c r="MN16" s="159"/>
      <c r="MO16" s="159"/>
      <c r="MP16" s="159"/>
      <c r="MQ16" s="159"/>
      <c r="MR16" s="159"/>
      <c r="MS16" s="159"/>
      <c r="MT16" s="159"/>
      <c r="MU16" s="159"/>
      <c r="MV16" s="159"/>
      <c r="MW16" s="159"/>
      <c r="MX16" s="159"/>
      <c r="MY16" s="159"/>
      <c r="MZ16" s="159"/>
      <c r="NA16" s="159"/>
      <c r="NB16" s="159"/>
      <c r="NC16" s="159"/>
      <c r="ND16" s="159"/>
      <c r="NE16" s="159"/>
      <c r="NF16" s="159"/>
      <c r="NG16" s="159"/>
      <c r="NH16" s="159"/>
      <c r="NI16" s="159"/>
      <c r="NJ16" s="159"/>
      <c r="NK16" s="159"/>
      <c r="NL16" s="159"/>
      <c r="NM16" s="159"/>
      <c r="NN16" s="159"/>
      <c r="NO16" s="159"/>
      <c r="NP16" s="159"/>
      <c r="NQ16" s="159"/>
      <c r="NR16" s="159"/>
      <c r="NS16" s="159"/>
      <c r="NT16" s="159"/>
      <c r="NU16" s="159"/>
      <c r="NV16" s="159"/>
      <c r="NW16" s="159"/>
      <c r="NX16" s="159"/>
      <c r="NY16" s="159"/>
      <c r="NZ16" s="159"/>
      <c r="OA16" s="159"/>
      <c r="OB16" s="159"/>
      <c r="OC16" s="159"/>
      <c r="OD16" s="159"/>
      <c r="OE16" s="159"/>
      <c r="OF16" s="159"/>
      <c r="OG16" s="159"/>
      <c r="OH16" s="159"/>
      <c r="OI16" s="159"/>
      <c r="OJ16" s="159"/>
      <c r="OK16" s="159"/>
      <c r="OL16" s="159"/>
      <c r="OM16" s="159"/>
      <c r="ON16" s="159"/>
      <c r="OO16" s="159"/>
      <c r="OP16" s="159"/>
      <c r="OQ16" s="159"/>
      <c r="OR16" s="159"/>
      <c r="OS16" s="159"/>
      <c r="OT16" s="159"/>
      <c r="OU16" s="159"/>
      <c r="OV16" s="159"/>
      <c r="OW16" s="159"/>
      <c r="OX16" s="159"/>
      <c r="OY16" s="159"/>
      <c r="OZ16" s="159"/>
      <c r="PA16" s="159"/>
      <c r="PB16" s="159"/>
      <c r="PC16" s="159"/>
      <c r="PD16" s="159"/>
      <c r="PE16" s="159"/>
      <c r="PF16" s="159"/>
      <c r="PG16" s="159"/>
      <c r="PH16" s="159"/>
      <c r="PI16" s="159"/>
      <c r="PJ16" s="159"/>
      <c r="PK16" s="159"/>
      <c r="PL16" s="159"/>
      <c r="PM16" s="159"/>
      <c r="PN16" s="159"/>
      <c r="PO16" s="159"/>
      <c r="PP16" s="159"/>
      <c r="PQ16" s="159"/>
      <c r="PR16" s="159"/>
      <c r="PS16" s="159"/>
      <c r="PT16" s="159"/>
      <c r="PU16" s="159"/>
      <c r="PV16" s="159"/>
      <c r="PW16" s="159"/>
      <c r="PX16" s="159"/>
      <c r="PY16" s="159"/>
      <c r="PZ16" s="159"/>
      <c r="QA16" s="159"/>
      <c r="QB16" s="159"/>
      <c r="QC16" s="159"/>
      <c r="QD16" s="159"/>
      <c r="QE16" s="159"/>
      <c r="QF16" s="159"/>
      <c r="QG16" s="159"/>
      <c r="QH16" s="159"/>
      <c r="QI16" s="159"/>
      <c r="QJ16" s="159"/>
      <c r="QK16" s="159"/>
      <c r="QL16" s="159"/>
      <c r="QM16" s="159"/>
      <c r="QN16" s="159"/>
      <c r="QO16" s="159"/>
      <c r="QP16" s="159"/>
      <c r="QQ16" s="159"/>
      <c r="QR16" s="159"/>
      <c r="QS16" s="159"/>
      <c r="QT16" s="159"/>
      <c r="QU16" s="159"/>
      <c r="QV16" s="159"/>
      <c r="QW16" s="159"/>
      <c r="QX16" s="159"/>
      <c r="QY16" s="159"/>
      <c r="QZ16" s="159"/>
      <c r="RA16" s="159"/>
      <c r="RB16" s="159"/>
      <c r="RC16" s="159"/>
      <c r="RD16" s="159"/>
      <c r="RE16" s="159"/>
      <c r="RF16" s="159"/>
      <c r="RG16" s="159"/>
      <c r="RH16" s="159"/>
      <c r="RI16" s="159"/>
      <c r="RJ16" s="159"/>
      <c r="RK16" s="159"/>
      <c r="RL16" s="159"/>
      <c r="RM16" s="159"/>
      <c r="RN16" s="159"/>
      <c r="RO16" s="159"/>
      <c r="RP16" s="159"/>
      <c r="RQ16" s="159"/>
      <c r="RR16" s="159"/>
      <c r="RS16" s="159"/>
      <c r="RT16" s="159"/>
      <c r="RU16" s="159"/>
      <c r="RV16" s="159"/>
      <c r="RW16" s="159"/>
      <c r="RX16" s="159"/>
      <c r="RY16" s="159"/>
      <c r="RZ16" s="159"/>
      <c r="SA16" s="159"/>
      <c r="SB16" s="159"/>
      <c r="SC16" s="159"/>
      <c r="SD16" s="159"/>
      <c r="SE16" s="159"/>
      <c r="SF16" s="159"/>
      <c r="SG16" s="159"/>
      <c r="SH16" s="159"/>
      <c r="SI16" s="159"/>
      <c r="SJ16" s="159"/>
      <c r="SK16" s="159"/>
      <c r="SL16" s="159"/>
      <c r="SM16" s="159"/>
      <c r="SN16" s="159"/>
      <c r="SO16" s="159"/>
      <c r="SP16" s="159"/>
      <c r="SQ16" s="159"/>
      <c r="SR16" s="159"/>
      <c r="SS16" s="159"/>
      <c r="ST16" s="159"/>
      <c r="SU16" s="159"/>
      <c r="SV16" s="159"/>
      <c r="SW16" s="159"/>
      <c r="SX16" s="159"/>
      <c r="SY16" s="159"/>
      <c r="SZ16" s="159"/>
      <c r="TA16" s="159"/>
      <c r="TB16" s="159"/>
      <c r="TC16" s="159"/>
      <c r="TD16" s="159"/>
      <c r="TE16" s="159"/>
      <c r="TF16" s="159"/>
      <c r="TG16" s="159"/>
      <c r="TH16" s="159"/>
      <c r="TI16" s="159"/>
      <c r="TJ16" s="159"/>
      <c r="TK16" s="159"/>
      <c r="TL16" s="159"/>
      <c r="TM16" s="159"/>
      <c r="TN16" s="159"/>
      <c r="TO16" s="159"/>
      <c r="TP16" s="159"/>
      <c r="TQ16" s="159"/>
      <c r="TR16" s="159"/>
      <c r="TS16" s="159"/>
      <c r="TT16" s="159"/>
      <c r="TU16" s="159"/>
      <c r="TV16" s="159"/>
      <c r="TW16" s="159"/>
      <c r="TX16" s="159"/>
      <c r="TY16" s="159"/>
      <c r="TZ16" s="159"/>
      <c r="UA16" s="159"/>
      <c r="UB16" s="159"/>
      <c r="UC16" s="159"/>
      <c r="UD16" s="159"/>
      <c r="UE16" s="159"/>
      <c r="UF16" s="159"/>
      <c r="UG16" s="159"/>
      <c r="UH16" s="159"/>
      <c r="UI16" s="159"/>
      <c r="UJ16" s="159"/>
      <c r="UK16" s="159"/>
      <c r="UL16" s="159"/>
      <c r="UM16" s="159"/>
      <c r="UN16" s="159"/>
      <c r="UO16" s="159"/>
      <c r="UP16" s="159"/>
      <c r="UQ16" s="159"/>
      <c r="UR16" s="159"/>
      <c r="US16" s="159"/>
      <c r="UT16" s="159"/>
      <c r="UU16" s="159"/>
      <c r="UV16" s="159"/>
      <c r="UW16" s="159"/>
      <c r="UX16" s="159"/>
      <c r="UY16" s="159"/>
      <c r="UZ16" s="159"/>
      <c r="VA16" s="159"/>
      <c r="VB16" s="159"/>
      <c r="VC16" s="159"/>
      <c r="VD16" s="159"/>
      <c r="VE16" s="159"/>
      <c r="VF16" s="159"/>
      <c r="VG16" s="159"/>
      <c r="VH16" s="159"/>
      <c r="VI16" s="159"/>
      <c r="VJ16" s="159"/>
      <c r="VK16" s="159"/>
      <c r="VL16" s="159"/>
      <c r="VM16" s="159"/>
      <c r="VN16" s="159"/>
      <c r="VO16" s="159"/>
      <c r="VP16" s="159"/>
      <c r="VQ16" s="159"/>
      <c r="VR16" s="159"/>
      <c r="VS16" s="159"/>
      <c r="VT16" s="159"/>
      <c r="VU16" s="159"/>
      <c r="VV16" s="159"/>
      <c r="VW16" s="159"/>
      <c r="VX16" s="159"/>
      <c r="VY16" s="159"/>
      <c r="VZ16" s="159"/>
      <c r="WA16" s="159"/>
      <c r="WB16" s="159"/>
      <c r="WC16" s="159"/>
      <c r="WD16" s="159"/>
      <c r="WE16" s="159"/>
      <c r="WF16" s="159"/>
      <c r="WG16" s="159"/>
      <c r="WH16" s="159"/>
      <c r="WI16" s="159"/>
      <c r="WJ16" s="159"/>
      <c r="WK16" s="159"/>
      <c r="WL16" s="159"/>
      <c r="WM16" s="159"/>
      <c r="WN16" s="159"/>
      <c r="WO16" s="159"/>
      <c r="WP16" s="159"/>
      <c r="WQ16" s="159"/>
      <c r="WR16" s="159"/>
      <c r="WS16" s="159"/>
      <c r="WT16" s="159"/>
      <c r="WU16" s="159"/>
      <c r="WV16" s="159"/>
      <c r="WW16" s="159"/>
      <c r="WX16" s="159"/>
      <c r="WY16" s="159"/>
      <c r="WZ16" s="159"/>
      <c r="XA16" s="159"/>
      <c r="XB16" s="159"/>
      <c r="XC16" s="159"/>
      <c r="XD16" s="159"/>
      <c r="XE16" s="159"/>
      <c r="XF16" s="159"/>
      <c r="XG16" s="159"/>
      <c r="XH16" s="159"/>
      <c r="XI16" s="159"/>
      <c r="XJ16" s="159"/>
      <c r="XK16" s="159"/>
      <c r="XL16" s="159"/>
      <c r="XM16" s="159"/>
      <c r="XN16" s="159"/>
      <c r="XO16" s="159"/>
      <c r="XP16" s="159"/>
      <c r="XQ16" s="159"/>
      <c r="XR16" s="159"/>
      <c r="XS16" s="159"/>
      <c r="XT16" s="159"/>
      <c r="XU16" s="159"/>
      <c r="XV16" s="159"/>
      <c r="XW16" s="159"/>
      <c r="XX16" s="159"/>
      <c r="XY16" s="159"/>
      <c r="XZ16" s="159"/>
      <c r="YA16" s="159"/>
      <c r="YB16" s="159"/>
      <c r="YC16" s="159"/>
      <c r="YD16" s="159"/>
      <c r="YE16" s="159"/>
      <c r="YF16" s="159"/>
      <c r="YG16" s="159"/>
      <c r="YH16" s="159"/>
      <c r="YI16" s="159"/>
      <c r="YJ16" s="159"/>
      <c r="YK16" s="159"/>
      <c r="YL16" s="159"/>
      <c r="YM16" s="159"/>
      <c r="YN16" s="159"/>
      <c r="YO16" s="159"/>
      <c r="YP16" s="159"/>
      <c r="YQ16" s="159"/>
      <c r="YR16" s="159"/>
      <c r="YS16" s="159"/>
      <c r="YT16" s="159"/>
      <c r="YU16" s="159"/>
      <c r="YV16" s="159"/>
      <c r="YW16" s="159"/>
      <c r="YX16" s="159"/>
      <c r="YY16" s="159"/>
      <c r="YZ16" s="159"/>
      <c r="ZA16" s="159"/>
      <c r="ZB16" s="159"/>
      <c r="ZC16" s="159"/>
      <c r="ZD16" s="159"/>
      <c r="ZE16" s="159"/>
      <c r="ZF16" s="159"/>
      <c r="ZG16" s="159"/>
      <c r="ZH16" s="159"/>
      <c r="ZI16" s="159"/>
      <c r="ZJ16" s="159"/>
      <c r="ZK16" s="159"/>
      <c r="ZL16" s="159"/>
      <c r="ZM16" s="159"/>
      <c r="ZN16" s="159"/>
      <c r="ZO16" s="159"/>
      <c r="ZP16" s="159"/>
      <c r="ZQ16" s="159"/>
      <c r="ZR16" s="159"/>
      <c r="ZS16" s="159"/>
      <c r="ZT16" s="159"/>
      <c r="ZU16" s="159"/>
      <c r="ZV16" s="159"/>
      <c r="ZW16" s="159"/>
      <c r="ZX16" s="159"/>
      <c r="ZY16" s="159"/>
      <c r="ZZ16" s="159"/>
      <c r="AAA16" s="159"/>
      <c r="AAB16" s="159"/>
      <c r="AAC16" s="159"/>
      <c r="AAD16" s="159"/>
      <c r="AAE16" s="159"/>
      <c r="AAF16" s="159"/>
      <c r="AAG16" s="159"/>
      <c r="AAH16" s="159"/>
      <c r="AAI16" s="159"/>
      <c r="AAJ16" s="159"/>
      <c r="AAK16" s="159"/>
      <c r="AAL16" s="159"/>
      <c r="AAM16" s="159"/>
      <c r="AAN16" s="159"/>
      <c r="AAO16" s="159"/>
      <c r="AAP16" s="159"/>
      <c r="AAQ16" s="159"/>
      <c r="AAR16" s="159"/>
      <c r="AAS16" s="159"/>
      <c r="AAT16" s="159"/>
      <c r="AAU16" s="159"/>
      <c r="AAV16" s="159"/>
      <c r="AAW16" s="159"/>
      <c r="AAX16" s="159"/>
      <c r="AAY16" s="159"/>
      <c r="AAZ16" s="159"/>
      <c r="ABA16" s="159"/>
      <c r="ABB16" s="159"/>
      <c r="ABC16" s="159"/>
      <c r="ABD16" s="159"/>
      <c r="ABE16" s="159"/>
      <c r="ABF16" s="159"/>
      <c r="ABG16" s="159"/>
      <c r="ABH16" s="159"/>
      <c r="ABI16" s="159"/>
      <c r="ABJ16" s="159"/>
      <c r="ABK16" s="159"/>
      <c r="ABL16" s="159"/>
      <c r="ABM16" s="159"/>
      <c r="ABN16" s="159"/>
      <c r="ABO16" s="159"/>
      <c r="ABP16" s="159"/>
      <c r="ABQ16" s="159"/>
      <c r="ABR16" s="159"/>
      <c r="ABS16" s="159"/>
      <c r="ABT16" s="159"/>
      <c r="ABU16" s="159"/>
      <c r="ABV16" s="159"/>
      <c r="ABW16" s="159"/>
      <c r="ABX16" s="159"/>
      <c r="ABY16" s="159"/>
      <c r="ABZ16" s="159"/>
      <c r="ACA16" s="159"/>
      <c r="ACB16" s="159"/>
      <c r="ACC16" s="159"/>
      <c r="ACD16" s="159"/>
      <c r="ACE16" s="159"/>
      <c r="ACF16" s="159"/>
      <c r="ACG16" s="159"/>
      <c r="ACH16" s="159"/>
      <c r="ACI16" s="159"/>
      <c r="ACJ16" s="159"/>
      <c r="ACK16" s="159"/>
      <c r="ACL16" s="159"/>
      <c r="ACM16" s="159"/>
      <c r="ACN16" s="159"/>
      <c r="ACO16" s="159"/>
      <c r="ACP16" s="159"/>
      <c r="ACQ16" s="159"/>
      <c r="ACR16" s="159"/>
      <c r="ACS16" s="159"/>
      <c r="ACT16" s="159"/>
      <c r="ACU16" s="159"/>
      <c r="ACV16" s="159"/>
      <c r="ACW16" s="159"/>
      <c r="ACX16" s="159"/>
      <c r="ACY16" s="159"/>
      <c r="ACZ16" s="159"/>
      <c r="ADA16" s="159"/>
      <c r="ADB16" s="159"/>
      <c r="ADC16" s="159"/>
      <c r="ADD16" s="159"/>
      <c r="ADE16" s="159"/>
      <c r="ADF16" s="159"/>
      <c r="ADG16" s="159"/>
      <c r="ADH16" s="159"/>
      <c r="ADI16" s="159"/>
      <c r="ADJ16" s="159"/>
      <c r="ADK16" s="159"/>
      <c r="ADL16" s="159"/>
      <c r="ADM16" s="159"/>
      <c r="ADN16" s="159"/>
      <c r="ADO16" s="159"/>
      <c r="ADP16" s="159"/>
      <c r="ADQ16" s="159"/>
      <c r="ADR16" s="159"/>
      <c r="ADS16" s="159"/>
      <c r="ADT16" s="159"/>
      <c r="ADU16" s="159"/>
      <c r="ADV16" s="159"/>
      <c r="ADW16" s="159"/>
      <c r="ADX16" s="159"/>
      <c r="ADY16" s="159"/>
      <c r="ADZ16" s="159"/>
      <c r="AEA16" s="159"/>
      <c r="AEB16" s="159"/>
      <c r="AEC16" s="159"/>
      <c r="AED16" s="159"/>
      <c r="AEE16" s="159"/>
      <c r="AEF16" s="159"/>
      <c r="AEG16" s="159"/>
      <c r="AEH16" s="159"/>
      <c r="AEI16" s="159"/>
      <c r="AEJ16" s="159"/>
      <c r="AEK16" s="159"/>
      <c r="AEL16" s="159"/>
      <c r="AEM16" s="159"/>
      <c r="AEN16" s="159"/>
      <c r="AEO16" s="159"/>
      <c r="AEP16" s="159"/>
      <c r="AEQ16" s="159"/>
      <c r="AER16" s="159"/>
      <c r="AES16" s="159"/>
      <c r="AET16" s="159"/>
      <c r="AEU16" s="159"/>
      <c r="AEV16" s="159"/>
      <c r="AEW16" s="159"/>
      <c r="AEX16" s="159"/>
      <c r="AEY16" s="159"/>
      <c r="AEZ16" s="159"/>
      <c r="AFA16" s="159"/>
      <c r="AFB16" s="159"/>
      <c r="AFC16" s="159"/>
      <c r="AFD16" s="159"/>
      <c r="AFE16" s="159"/>
      <c r="AFF16" s="159"/>
      <c r="AFG16" s="159"/>
      <c r="AFH16" s="159"/>
      <c r="AFI16" s="159"/>
      <c r="AFJ16" s="159"/>
      <c r="AFK16" s="159"/>
      <c r="AFL16" s="159"/>
      <c r="AFM16" s="159"/>
      <c r="AFN16" s="159"/>
      <c r="AFO16" s="159"/>
      <c r="AFP16" s="159"/>
      <c r="AFQ16" s="159"/>
      <c r="AFR16" s="159"/>
      <c r="AFS16" s="159"/>
      <c r="AFT16" s="159"/>
      <c r="AFU16" s="159"/>
      <c r="AFV16" s="159"/>
      <c r="AFW16" s="159"/>
      <c r="AFX16" s="159"/>
      <c r="AFY16" s="159"/>
      <c r="AFZ16" s="159"/>
      <c r="AGA16" s="159"/>
      <c r="AGB16" s="159"/>
      <c r="AGC16" s="159"/>
      <c r="AGD16" s="159"/>
      <c r="AGE16" s="159"/>
      <c r="AGF16" s="159"/>
      <c r="AGG16" s="159"/>
      <c r="AGH16" s="159"/>
      <c r="AGI16" s="159"/>
      <c r="AGJ16" s="159"/>
      <c r="AGK16" s="159"/>
      <c r="AGL16" s="159"/>
      <c r="AGM16" s="159"/>
      <c r="AGN16" s="159"/>
      <c r="AGO16" s="159"/>
      <c r="AGP16" s="159"/>
      <c r="AGQ16" s="159"/>
      <c r="AGR16" s="159"/>
      <c r="AGS16" s="159"/>
      <c r="AGT16" s="159"/>
      <c r="AGU16" s="159"/>
      <c r="AGV16" s="159"/>
      <c r="AGW16" s="159"/>
      <c r="AGX16" s="159"/>
      <c r="AGY16" s="159"/>
      <c r="AGZ16" s="159"/>
      <c r="AHA16" s="159"/>
      <c r="AHB16" s="159"/>
      <c r="AHC16" s="159"/>
      <c r="AHD16" s="159"/>
      <c r="AHE16" s="159"/>
      <c r="AHF16" s="159"/>
      <c r="AHG16" s="159"/>
      <c r="AHH16" s="159"/>
      <c r="AHI16" s="159"/>
      <c r="AHJ16" s="159"/>
      <c r="AHK16" s="159"/>
      <c r="AHL16" s="159"/>
      <c r="AHM16" s="159"/>
      <c r="AHN16" s="159"/>
      <c r="AHO16" s="159"/>
      <c r="AHP16" s="159"/>
      <c r="AHQ16" s="159"/>
      <c r="AHR16" s="159"/>
      <c r="AHS16" s="159"/>
      <c r="AHT16" s="159"/>
      <c r="AHU16" s="159"/>
      <c r="AHV16" s="159"/>
      <c r="AHW16" s="159"/>
      <c r="AHX16" s="159"/>
      <c r="AHY16" s="159"/>
      <c r="AHZ16" s="159"/>
      <c r="AIA16" s="159"/>
      <c r="AIB16" s="159"/>
      <c r="AIC16" s="159"/>
      <c r="AID16" s="159"/>
      <c r="AIE16" s="159"/>
      <c r="AIF16" s="159"/>
      <c r="AIG16" s="159"/>
      <c r="AIH16" s="159"/>
      <c r="AII16" s="159"/>
      <c r="AIJ16" s="159"/>
      <c r="AIK16" s="159"/>
      <c r="AIL16" s="159"/>
      <c r="AIM16" s="159"/>
      <c r="AIN16" s="159"/>
      <c r="AIO16" s="159"/>
      <c r="AIP16" s="159"/>
      <c r="AIQ16" s="159"/>
      <c r="AIR16" s="159"/>
      <c r="AIS16" s="159"/>
      <c r="AIT16" s="159"/>
      <c r="AIU16" s="159"/>
      <c r="AIV16" s="159"/>
      <c r="AIW16" s="159"/>
      <c r="AIX16" s="159"/>
      <c r="AIY16" s="159"/>
      <c r="AIZ16" s="159"/>
      <c r="AJA16" s="159"/>
      <c r="AJB16" s="159"/>
      <c r="AJC16" s="159"/>
      <c r="AJD16" s="159"/>
      <c r="AJE16" s="159"/>
      <c r="AJF16" s="159"/>
      <c r="AJG16" s="159"/>
      <c r="AJH16" s="159"/>
      <c r="AJI16" s="159"/>
      <c r="AJJ16" s="159"/>
      <c r="AJK16" s="159"/>
      <c r="AJL16" s="159"/>
      <c r="AJM16" s="159"/>
      <c r="AJN16" s="159"/>
      <c r="AJO16" s="159"/>
      <c r="AJP16" s="159"/>
      <c r="AJQ16" s="159"/>
      <c r="AJR16" s="159"/>
      <c r="AJS16" s="159"/>
      <c r="AJT16" s="159"/>
      <c r="AJU16" s="159"/>
      <c r="AJV16" s="159"/>
      <c r="AJW16" s="159"/>
      <c r="AJX16" s="159"/>
      <c r="AJY16" s="159"/>
      <c r="AJZ16" s="159"/>
      <c r="AKA16" s="159"/>
      <c r="AKB16" s="159"/>
      <c r="AKC16" s="159"/>
      <c r="AKD16" s="159"/>
      <c r="AKE16" s="160"/>
      <c r="AKF16" s="159"/>
      <c r="AKG16" s="159"/>
      <c r="AKH16" s="159"/>
      <c r="AKI16" s="159"/>
      <c r="AKJ16" s="159"/>
      <c r="AKK16" s="159"/>
      <c r="AKL16" s="159"/>
      <c r="AKM16" s="159"/>
      <c r="AKN16" s="159"/>
      <c r="AKO16" s="159"/>
      <c r="AKP16" s="159"/>
      <c r="AKQ16" s="159"/>
      <c r="AKR16" s="159"/>
      <c r="AKS16" s="159"/>
      <c r="AKT16" s="159"/>
      <c r="AKU16" s="159"/>
      <c r="AKV16" s="159"/>
      <c r="AKW16" s="159"/>
      <c r="AKX16" s="159"/>
      <c r="AKY16" s="159"/>
      <c r="AKZ16" s="159"/>
      <c r="ALA16" s="159"/>
      <c r="ALB16" s="159"/>
      <c r="ALC16" s="159"/>
      <c r="ALD16" s="159"/>
      <c r="ALE16" s="159"/>
      <c r="ALF16" s="159"/>
      <c r="ALG16" s="159"/>
      <c r="ALH16" s="159"/>
      <c r="ALI16" s="159"/>
      <c r="ALJ16" s="159"/>
      <c r="ALK16" s="159"/>
      <c r="ALL16" s="159"/>
      <c r="ALM16" s="159"/>
      <c r="ALN16" s="159"/>
      <c r="ALO16" s="159"/>
      <c r="ALP16" s="159"/>
      <c r="ALQ16" s="159"/>
      <c r="ALR16" s="159"/>
      <c r="ALS16" s="159"/>
      <c r="ALT16" s="162"/>
      <c r="ALU16" s="162"/>
      <c r="ALV16" s="162"/>
      <c r="ALW16" s="162"/>
      <c r="ALX16" s="162"/>
      <c r="ALY16" s="162"/>
      <c r="ALZ16" s="162"/>
      <c r="AMA16" s="162"/>
      <c r="AMB16" s="162"/>
      <c r="AMC16" s="162"/>
      <c r="AMD16" s="162"/>
      <c r="AME16" s="162"/>
      <c r="AMF16" s="162"/>
      <c r="AMG16" s="162"/>
      <c r="AMH16" s="162"/>
      <c r="AMI16" s="162"/>
      <c r="AMJ16" s="162"/>
      <c r="AMK16" s="162"/>
      <c r="AML16" s="162"/>
      <c r="AMM16" s="162"/>
      <c r="AMN16" s="162"/>
      <c r="AMO16" s="162"/>
      <c r="AMP16" s="162"/>
      <c r="AMQ16" s="162"/>
      <c r="AMR16" s="162"/>
      <c r="AMS16" s="162"/>
      <c r="AMT16" s="162"/>
      <c r="AMU16" s="162"/>
      <c r="AMV16" s="162"/>
      <c r="AMW16" s="162"/>
      <c r="AMX16" s="162"/>
      <c r="AMY16" s="162"/>
      <c r="AMZ16" s="162"/>
      <c r="ANA16" s="162"/>
      <c r="ANB16" s="162"/>
      <c r="ANC16" s="162"/>
      <c r="AND16" s="162"/>
      <c r="ANE16" s="162"/>
      <c r="ANF16" s="162"/>
      <c r="ANG16" s="162"/>
      <c r="ANH16" s="162"/>
      <c r="ANI16" s="162"/>
      <c r="ANJ16" s="162"/>
      <c r="ANK16" s="162"/>
      <c r="ANL16" s="162"/>
      <c r="ANM16" s="162"/>
      <c r="ANN16" s="162"/>
      <c r="ANO16" s="162"/>
      <c r="ANP16" s="162"/>
      <c r="ANQ16" s="162"/>
      <c r="ANR16" s="162"/>
      <c r="ANS16" s="162"/>
      <c r="ANT16" s="162"/>
      <c r="ANU16" s="162"/>
      <c r="ANV16" s="162"/>
      <c r="ANW16" s="162"/>
      <c r="ANX16" s="162"/>
      <c r="ANY16" s="162"/>
      <c r="ANZ16" s="162"/>
      <c r="AOA16" s="162"/>
      <c r="AOB16" s="162"/>
      <c r="AOC16" s="162"/>
      <c r="AOD16" s="162"/>
      <c r="AOE16" s="162"/>
      <c r="AOF16" s="162"/>
      <c r="AOG16" s="162"/>
      <c r="AOH16" s="162"/>
      <c r="AOI16" s="162"/>
      <c r="AOJ16" s="162"/>
      <c r="AOK16" s="162"/>
      <c r="AOL16" s="162"/>
      <c r="AOM16" s="162"/>
      <c r="AON16" s="162"/>
      <c r="AOO16" s="162"/>
      <c r="AOP16" s="162"/>
      <c r="AOQ16" s="162"/>
      <c r="AOR16" s="162"/>
      <c r="AOS16" s="162"/>
      <c r="AOT16" s="162"/>
      <c r="AOU16" s="162"/>
      <c r="AOV16" s="162"/>
      <c r="AOW16" s="162"/>
      <c r="AOX16" s="162"/>
      <c r="AOY16" s="162"/>
      <c r="AOZ16" s="162"/>
      <c r="APA16" s="162"/>
      <c r="APB16" s="162"/>
      <c r="APC16" s="162"/>
      <c r="APD16" s="162"/>
      <c r="APE16" s="162"/>
      <c r="APF16" s="162"/>
      <c r="APG16" s="162"/>
      <c r="APH16" s="162"/>
      <c r="API16" s="162"/>
      <c r="APJ16" s="162"/>
      <c r="APK16" s="162"/>
      <c r="APL16" s="162"/>
      <c r="APM16" s="162"/>
      <c r="APN16" s="162"/>
      <c r="APO16" s="162"/>
      <c r="APP16" s="162"/>
      <c r="APQ16" s="162"/>
      <c r="APR16" s="162"/>
      <c r="APS16" s="162"/>
      <c r="APT16" s="162"/>
      <c r="APU16" s="162"/>
      <c r="APV16" s="162"/>
      <c r="APW16" s="162"/>
      <c r="APX16" s="162"/>
      <c r="APY16" s="162"/>
      <c r="APZ16" s="162"/>
      <c r="AQA16" s="162"/>
      <c r="AQB16" s="162"/>
      <c r="AQC16" s="162"/>
      <c r="AQD16" s="162"/>
      <c r="AQE16" s="162"/>
      <c r="AQF16" s="162"/>
      <c r="AQG16" s="162"/>
      <c r="AQH16" s="162"/>
      <c r="AQI16" s="162"/>
      <c r="AQJ16" s="162"/>
      <c r="AQK16" s="162"/>
      <c r="AQL16" s="162"/>
      <c r="AQM16" s="162"/>
      <c r="AQN16" s="162"/>
      <c r="AQO16" s="162"/>
      <c r="AQP16" s="162"/>
      <c r="AQQ16" s="162"/>
      <c r="AQR16" s="162"/>
      <c r="AQS16" s="162"/>
      <c r="AQT16" s="162"/>
      <c r="AQU16" s="162"/>
      <c r="AQV16" s="162"/>
      <c r="AQW16" s="162"/>
      <c r="AQX16" s="162"/>
      <c r="AQY16" s="162"/>
      <c r="AQZ16" s="162"/>
      <c r="ARA16" s="162"/>
      <c r="ARB16" s="162"/>
      <c r="ARC16" s="162"/>
      <c r="ARD16" s="162"/>
      <c r="ARE16" s="162"/>
      <c r="ARF16" s="162"/>
      <c r="ARG16" s="162"/>
      <c r="ARH16" s="162"/>
      <c r="ARI16" s="162"/>
      <c r="ARJ16" s="162"/>
      <c r="ARK16" s="162"/>
      <c r="ARL16" s="162"/>
      <c r="ARM16" s="162"/>
      <c r="ARN16" s="162"/>
      <c r="ARO16" s="162"/>
      <c r="ARP16" s="162"/>
      <c r="ARQ16" s="162"/>
      <c r="ARR16" s="162"/>
      <c r="ARS16" s="162"/>
      <c r="ART16" s="162"/>
      <c r="ARU16" s="162"/>
      <c r="ARV16" s="162"/>
      <c r="ARW16" s="162"/>
      <c r="ARX16" s="162"/>
      <c r="ARY16" s="162"/>
      <c r="ARZ16" s="162"/>
      <c r="ASA16" s="162"/>
      <c r="ASB16" s="162"/>
      <c r="ASC16" s="162"/>
      <c r="ASD16" s="162"/>
      <c r="ASE16" s="162"/>
      <c r="ASF16" s="162"/>
      <c r="ASG16" s="162"/>
      <c r="ASH16" s="162"/>
      <c r="ASI16" s="162"/>
      <c r="ASJ16" s="162"/>
      <c r="ASK16" s="162"/>
      <c r="ASL16" s="162"/>
      <c r="ASM16" s="164"/>
      <c r="ASN16" s="164"/>
      <c r="ASO16" s="164"/>
      <c r="ASP16" s="164"/>
      <c r="ASQ16" s="164"/>
      <c r="ASR16" s="164"/>
      <c r="ASS16" s="164"/>
      <c r="AST16" s="164"/>
      <c r="ASU16" s="164"/>
      <c r="ASV16" s="164"/>
      <c r="ASW16" s="164"/>
      <c r="ASX16" s="164"/>
      <c r="ASY16" s="164"/>
      <c r="ASZ16" s="164"/>
      <c r="ATA16" s="164"/>
      <c r="ATB16" s="164"/>
      <c r="ATC16" s="164"/>
      <c r="ATD16" s="164"/>
      <c r="ATE16" s="164"/>
      <c r="ATF16" s="164"/>
      <c r="ATG16" s="173"/>
      <c r="ATH16" s="165"/>
      <c r="ATI16" s="165"/>
      <c r="ATJ16" s="165"/>
      <c r="ATK16" s="165"/>
      <c r="ATL16" s="165"/>
      <c r="ATM16" s="165"/>
      <c r="ATN16" s="165"/>
      <c r="ATO16" s="165"/>
      <c r="ATP16" s="165"/>
    </row>
    <row r="17" spans="3:1212" ht="13.5" customHeight="1"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  <c r="IW17" s="159"/>
      <c r="IX17" s="159"/>
      <c r="IY17" s="159"/>
      <c r="IZ17" s="159"/>
      <c r="JA17" s="159"/>
      <c r="JB17" s="159"/>
      <c r="JC17" s="159"/>
      <c r="JD17" s="159"/>
      <c r="JE17" s="159"/>
      <c r="JF17" s="159"/>
      <c r="JG17" s="159"/>
      <c r="JH17" s="159"/>
      <c r="JI17" s="159"/>
      <c r="JJ17" s="159"/>
      <c r="JK17" s="159"/>
      <c r="JL17" s="159"/>
      <c r="JM17" s="159"/>
      <c r="JN17" s="159"/>
      <c r="JO17" s="159"/>
      <c r="JP17" s="159"/>
      <c r="JQ17" s="159"/>
      <c r="JR17" s="159"/>
      <c r="JS17" s="159"/>
      <c r="JT17" s="159"/>
      <c r="JU17" s="159"/>
      <c r="JV17" s="159"/>
      <c r="JW17" s="159"/>
      <c r="JX17" s="159"/>
      <c r="JY17" s="159"/>
      <c r="JZ17" s="159"/>
      <c r="KA17" s="159"/>
      <c r="KB17" s="159"/>
      <c r="KC17" s="159"/>
      <c r="KD17" s="159"/>
      <c r="KE17" s="159"/>
      <c r="KF17" s="159"/>
      <c r="KG17" s="159"/>
      <c r="KH17" s="159"/>
      <c r="KI17" s="159"/>
      <c r="KJ17" s="159"/>
      <c r="KK17" s="159"/>
      <c r="KL17" s="159"/>
      <c r="KM17" s="159"/>
      <c r="KN17" s="159"/>
      <c r="KO17" s="159"/>
      <c r="KP17" s="159"/>
      <c r="KQ17" s="159"/>
      <c r="KR17" s="159"/>
      <c r="KS17" s="159"/>
      <c r="KT17" s="159"/>
      <c r="KU17" s="159"/>
      <c r="KV17" s="159"/>
      <c r="KW17" s="159"/>
      <c r="KX17" s="159"/>
      <c r="KY17" s="159"/>
      <c r="KZ17" s="159"/>
      <c r="LA17" s="159"/>
      <c r="LB17" s="159"/>
      <c r="LC17" s="159"/>
      <c r="LD17" s="159"/>
      <c r="LE17" s="159"/>
      <c r="LF17" s="159"/>
      <c r="LG17" s="159"/>
      <c r="LH17" s="159"/>
      <c r="LI17" s="159"/>
      <c r="LJ17" s="159"/>
      <c r="LK17" s="159"/>
      <c r="LL17" s="159"/>
      <c r="LM17" s="159"/>
      <c r="LN17" s="159"/>
      <c r="LO17" s="159"/>
      <c r="LP17" s="159"/>
      <c r="LQ17" s="159"/>
      <c r="LR17" s="159"/>
      <c r="LS17" s="159"/>
      <c r="LT17" s="159"/>
      <c r="LU17" s="159"/>
      <c r="LV17" s="159"/>
      <c r="LW17" s="159"/>
      <c r="LX17" s="159"/>
      <c r="LY17" s="159"/>
      <c r="LZ17" s="159"/>
      <c r="MA17" s="159"/>
      <c r="MB17" s="159"/>
      <c r="MC17" s="159"/>
      <c r="MD17" s="159"/>
      <c r="ME17" s="159"/>
      <c r="MF17" s="159"/>
      <c r="MG17" s="159"/>
      <c r="MH17" s="159"/>
      <c r="MI17" s="159"/>
      <c r="MJ17" s="159"/>
      <c r="MK17" s="159"/>
      <c r="ML17" s="159"/>
      <c r="MM17" s="159"/>
      <c r="MN17" s="159"/>
      <c r="MO17" s="159"/>
      <c r="MP17" s="159"/>
      <c r="MQ17" s="159"/>
      <c r="MR17" s="159"/>
      <c r="MS17" s="159"/>
      <c r="MT17" s="159"/>
      <c r="MU17" s="159"/>
      <c r="MV17" s="159"/>
      <c r="MW17" s="159"/>
      <c r="MX17" s="159"/>
      <c r="MY17" s="159"/>
      <c r="MZ17" s="159"/>
      <c r="NA17" s="159"/>
      <c r="NB17" s="159"/>
      <c r="NC17" s="159"/>
      <c r="ND17" s="159"/>
      <c r="NE17" s="159"/>
      <c r="NF17" s="159"/>
      <c r="NG17" s="159"/>
      <c r="NH17" s="159"/>
      <c r="NI17" s="159"/>
      <c r="NJ17" s="159"/>
      <c r="NK17" s="159"/>
      <c r="NL17" s="159"/>
      <c r="NM17" s="159"/>
      <c r="NN17" s="159"/>
      <c r="NO17" s="159"/>
      <c r="NP17" s="159"/>
      <c r="NQ17" s="159"/>
      <c r="NR17" s="159"/>
      <c r="NS17" s="159"/>
      <c r="NT17" s="159"/>
      <c r="NU17" s="159"/>
      <c r="NV17" s="159"/>
      <c r="NW17" s="159"/>
      <c r="NX17" s="159"/>
      <c r="NY17" s="159"/>
      <c r="NZ17" s="159"/>
      <c r="OA17" s="159"/>
      <c r="OB17" s="159"/>
      <c r="OC17" s="159"/>
      <c r="OD17" s="159"/>
      <c r="OE17" s="159"/>
      <c r="OF17" s="159"/>
      <c r="OG17" s="159"/>
      <c r="OH17" s="159"/>
      <c r="OI17" s="159"/>
      <c r="OJ17" s="159"/>
      <c r="OK17" s="159"/>
      <c r="OL17" s="159"/>
      <c r="OM17" s="159"/>
      <c r="ON17" s="159"/>
      <c r="OO17" s="159"/>
      <c r="OP17" s="159"/>
      <c r="OQ17" s="159"/>
      <c r="OR17" s="159"/>
      <c r="OS17" s="159"/>
      <c r="OT17" s="159"/>
      <c r="OU17" s="159"/>
      <c r="OV17" s="159"/>
      <c r="OW17" s="159"/>
      <c r="OX17" s="159"/>
      <c r="OY17" s="159"/>
      <c r="OZ17" s="159"/>
      <c r="PA17" s="159"/>
      <c r="PB17" s="159"/>
      <c r="PC17" s="159"/>
      <c r="PD17" s="159"/>
      <c r="PE17" s="159"/>
      <c r="PF17" s="159"/>
      <c r="PG17" s="159"/>
      <c r="PH17" s="159"/>
      <c r="PI17" s="159"/>
      <c r="PJ17" s="159"/>
      <c r="PK17" s="159"/>
      <c r="PL17" s="159"/>
      <c r="PM17" s="159"/>
      <c r="PN17" s="159"/>
      <c r="PO17" s="159"/>
      <c r="PP17" s="159"/>
      <c r="PQ17" s="159"/>
      <c r="PR17" s="159"/>
      <c r="PS17" s="159"/>
      <c r="PT17" s="159"/>
      <c r="PU17" s="159"/>
      <c r="PV17" s="159"/>
      <c r="PW17" s="159"/>
      <c r="PX17" s="159"/>
      <c r="PY17" s="159"/>
      <c r="PZ17" s="159"/>
      <c r="QA17" s="159"/>
      <c r="QB17" s="159"/>
      <c r="QC17" s="159"/>
      <c r="QD17" s="159"/>
      <c r="QE17" s="159"/>
      <c r="QF17" s="159"/>
      <c r="QG17" s="159"/>
      <c r="QH17" s="159"/>
      <c r="QI17" s="159"/>
      <c r="QJ17" s="159"/>
      <c r="QK17" s="159"/>
      <c r="QL17" s="159"/>
      <c r="QM17" s="159"/>
      <c r="QN17" s="159"/>
      <c r="QO17" s="159"/>
      <c r="QP17" s="159"/>
      <c r="QQ17" s="159"/>
      <c r="QR17" s="159"/>
      <c r="QS17" s="159"/>
      <c r="QT17" s="159"/>
      <c r="QU17" s="159"/>
      <c r="QV17" s="159"/>
      <c r="QW17" s="159"/>
      <c r="QX17" s="159"/>
      <c r="QY17" s="159"/>
      <c r="QZ17" s="159"/>
      <c r="RA17" s="159"/>
      <c r="RB17" s="159"/>
      <c r="RC17" s="159"/>
      <c r="RD17" s="159"/>
      <c r="RE17" s="159"/>
      <c r="RF17" s="159"/>
      <c r="RG17" s="159"/>
      <c r="RH17" s="159"/>
      <c r="RI17" s="159"/>
      <c r="RJ17" s="159"/>
      <c r="RK17" s="159"/>
      <c r="RL17" s="159"/>
      <c r="RM17" s="159"/>
      <c r="RN17" s="159"/>
      <c r="RO17" s="159"/>
      <c r="RP17" s="159"/>
      <c r="RQ17" s="159"/>
      <c r="RR17" s="159"/>
      <c r="RS17" s="159"/>
      <c r="RT17" s="159"/>
      <c r="RU17" s="159"/>
      <c r="RV17" s="159"/>
      <c r="RW17" s="159"/>
      <c r="RX17" s="159"/>
      <c r="RY17" s="159"/>
      <c r="RZ17" s="159"/>
      <c r="SA17" s="159"/>
      <c r="SB17" s="159"/>
      <c r="SC17" s="159"/>
      <c r="SD17" s="159"/>
      <c r="SE17" s="159"/>
      <c r="SF17" s="159"/>
      <c r="SG17" s="159"/>
      <c r="SH17" s="159"/>
      <c r="SI17" s="159"/>
      <c r="SJ17" s="159"/>
      <c r="SK17" s="159"/>
      <c r="SL17" s="159"/>
      <c r="SM17" s="159"/>
      <c r="SN17" s="159"/>
      <c r="SO17" s="159"/>
      <c r="SP17" s="159"/>
      <c r="SQ17" s="159"/>
      <c r="SR17" s="159"/>
      <c r="SS17" s="159"/>
      <c r="ST17" s="159"/>
      <c r="SU17" s="159"/>
      <c r="SV17" s="159"/>
      <c r="SW17" s="159"/>
      <c r="SX17" s="159"/>
      <c r="SY17" s="159"/>
      <c r="SZ17" s="159"/>
      <c r="TA17" s="159"/>
      <c r="TB17" s="159"/>
      <c r="TC17" s="159"/>
      <c r="TD17" s="159"/>
      <c r="TE17" s="159"/>
      <c r="TF17" s="159"/>
      <c r="TG17" s="159"/>
      <c r="TH17" s="159"/>
      <c r="TI17" s="159"/>
      <c r="TJ17" s="159"/>
      <c r="TK17" s="159"/>
      <c r="TL17" s="159"/>
      <c r="TM17" s="159"/>
      <c r="TN17" s="159"/>
      <c r="TO17" s="159"/>
      <c r="TP17" s="159"/>
      <c r="TQ17" s="159"/>
      <c r="TR17" s="159"/>
      <c r="TS17" s="159"/>
      <c r="TT17" s="159"/>
      <c r="TU17" s="159"/>
      <c r="TV17" s="159"/>
      <c r="TW17" s="159"/>
      <c r="TX17" s="159"/>
      <c r="TY17" s="159"/>
      <c r="TZ17" s="159"/>
      <c r="UA17" s="159"/>
      <c r="UB17" s="159"/>
      <c r="UC17" s="159"/>
      <c r="UD17" s="159"/>
      <c r="UE17" s="159"/>
      <c r="UF17" s="159"/>
      <c r="UG17" s="159"/>
      <c r="UH17" s="159"/>
      <c r="UI17" s="159"/>
      <c r="UJ17" s="159"/>
      <c r="UK17" s="159"/>
      <c r="UL17" s="159"/>
      <c r="UM17" s="159"/>
      <c r="UN17" s="159"/>
      <c r="UO17" s="159"/>
      <c r="UP17" s="159"/>
      <c r="UQ17" s="159"/>
      <c r="UR17" s="159"/>
      <c r="US17" s="159"/>
      <c r="UT17" s="159"/>
      <c r="UU17" s="159"/>
      <c r="UV17" s="159"/>
      <c r="UW17" s="159"/>
      <c r="UX17" s="159"/>
      <c r="UY17" s="159"/>
      <c r="UZ17" s="159"/>
      <c r="VA17" s="159"/>
      <c r="VB17" s="159"/>
      <c r="VC17" s="159"/>
      <c r="VD17" s="159"/>
      <c r="VE17" s="159"/>
      <c r="VF17" s="159"/>
      <c r="VG17" s="159"/>
      <c r="VH17" s="159"/>
      <c r="VI17" s="159"/>
      <c r="VJ17" s="159"/>
      <c r="VK17" s="159"/>
      <c r="VL17" s="159"/>
      <c r="VM17" s="159"/>
      <c r="VN17" s="159"/>
      <c r="VO17" s="159"/>
      <c r="VP17" s="159"/>
      <c r="VQ17" s="159"/>
      <c r="VR17" s="159"/>
      <c r="VS17" s="159"/>
      <c r="VT17" s="159"/>
      <c r="VU17" s="159"/>
      <c r="VV17" s="159"/>
      <c r="VW17" s="159"/>
      <c r="VX17" s="159"/>
      <c r="VY17" s="159"/>
      <c r="VZ17" s="159"/>
      <c r="WA17" s="159"/>
      <c r="WB17" s="159"/>
      <c r="WC17" s="159"/>
      <c r="WD17" s="159"/>
      <c r="WE17" s="159"/>
      <c r="WF17" s="159"/>
      <c r="WG17" s="159"/>
      <c r="WH17" s="159"/>
      <c r="WI17" s="159"/>
      <c r="WJ17" s="159"/>
      <c r="WK17" s="159"/>
      <c r="WL17" s="159"/>
      <c r="WM17" s="159"/>
      <c r="WN17" s="159"/>
      <c r="WO17" s="159"/>
      <c r="WP17" s="159"/>
      <c r="WQ17" s="159"/>
      <c r="WR17" s="159"/>
      <c r="WS17" s="159"/>
      <c r="WT17" s="159"/>
      <c r="WU17" s="159"/>
      <c r="WV17" s="159"/>
      <c r="WW17" s="159"/>
      <c r="WX17" s="159"/>
      <c r="WY17" s="159"/>
      <c r="WZ17" s="159"/>
      <c r="XA17" s="159"/>
      <c r="XB17" s="159"/>
      <c r="XC17" s="159"/>
      <c r="XD17" s="159"/>
      <c r="XE17" s="159"/>
      <c r="XF17" s="159"/>
      <c r="XG17" s="159"/>
      <c r="XH17" s="159"/>
      <c r="XI17" s="159"/>
      <c r="XJ17" s="159"/>
      <c r="XK17" s="159"/>
      <c r="XL17" s="159"/>
      <c r="XM17" s="159"/>
      <c r="XN17" s="159"/>
      <c r="XO17" s="159"/>
      <c r="XP17" s="159"/>
      <c r="XQ17" s="159"/>
      <c r="XR17" s="159"/>
      <c r="XS17" s="159"/>
      <c r="XT17" s="159"/>
      <c r="XU17" s="159"/>
      <c r="XV17" s="159"/>
      <c r="XW17" s="159"/>
      <c r="XX17" s="159"/>
      <c r="XY17" s="159"/>
      <c r="XZ17" s="159"/>
      <c r="YA17" s="159"/>
      <c r="YB17" s="159"/>
      <c r="YC17" s="159"/>
      <c r="YD17" s="159"/>
      <c r="YE17" s="159"/>
      <c r="YF17" s="159"/>
      <c r="YG17" s="159"/>
      <c r="YH17" s="159"/>
      <c r="YI17" s="159"/>
      <c r="YJ17" s="159"/>
      <c r="YK17" s="159"/>
      <c r="YL17" s="159"/>
      <c r="YM17" s="159"/>
      <c r="YN17" s="159"/>
      <c r="YO17" s="159"/>
      <c r="YP17" s="159"/>
      <c r="YQ17" s="159"/>
      <c r="YR17" s="159"/>
      <c r="YS17" s="159"/>
      <c r="YT17" s="159"/>
      <c r="YU17" s="159"/>
      <c r="YV17" s="159"/>
      <c r="YW17" s="159"/>
      <c r="YX17" s="159"/>
      <c r="YY17" s="159"/>
      <c r="YZ17" s="159"/>
      <c r="ZA17" s="159"/>
      <c r="ZB17" s="159"/>
      <c r="ZC17" s="159"/>
      <c r="ZD17" s="159"/>
      <c r="ZE17" s="159"/>
      <c r="ZF17" s="159"/>
      <c r="ZG17" s="159"/>
      <c r="ZH17" s="159"/>
      <c r="ZI17" s="159"/>
      <c r="ZJ17" s="159"/>
      <c r="ZK17" s="159"/>
      <c r="ZL17" s="159"/>
      <c r="ZM17" s="159"/>
      <c r="ZN17" s="159"/>
      <c r="ZO17" s="159"/>
      <c r="ZP17" s="159"/>
      <c r="ZQ17" s="159"/>
      <c r="ZR17" s="159"/>
      <c r="ZS17" s="159"/>
      <c r="ZT17" s="159"/>
      <c r="ZU17" s="159"/>
      <c r="ZV17" s="159"/>
      <c r="ZW17" s="159"/>
      <c r="ZX17" s="159"/>
      <c r="ZY17" s="159"/>
      <c r="ZZ17" s="159"/>
      <c r="AAA17" s="159"/>
      <c r="AAB17" s="159"/>
      <c r="AAC17" s="159"/>
      <c r="AAD17" s="159"/>
      <c r="AAE17" s="159"/>
      <c r="AAF17" s="159"/>
      <c r="AAG17" s="159"/>
      <c r="AAH17" s="159"/>
      <c r="AAI17" s="159"/>
      <c r="AAJ17" s="159"/>
      <c r="AAK17" s="159"/>
      <c r="AAL17" s="159"/>
      <c r="AAM17" s="159"/>
      <c r="AAN17" s="159"/>
      <c r="AAO17" s="159"/>
      <c r="AAP17" s="159"/>
      <c r="AAQ17" s="159"/>
      <c r="AAR17" s="159"/>
      <c r="AAS17" s="159"/>
      <c r="AAT17" s="159"/>
      <c r="AAU17" s="159"/>
      <c r="AAV17" s="159"/>
      <c r="AAW17" s="159"/>
      <c r="AAX17" s="159"/>
      <c r="AAY17" s="159"/>
      <c r="AAZ17" s="159"/>
      <c r="ABA17" s="159"/>
      <c r="ABB17" s="159"/>
      <c r="ABC17" s="159"/>
      <c r="ABD17" s="159"/>
      <c r="ABE17" s="159"/>
      <c r="ABF17" s="159"/>
      <c r="ABG17" s="159"/>
      <c r="ABH17" s="159"/>
      <c r="ABI17" s="159"/>
      <c r="ABJ17" s="159"/>
      <c r="ABK17" s="159"/>
      <c r="ABL17" s="159"/>
      <c r="ABM17" s="159"/>
      <c r="ABN17" s="159"/>
      <c r="ABO17" s="159"/>
      <c r="ABP17" s="159"/>
      <c r="ABQ17" s="159"/>
      <c r="ABR17" s="159"/>
      <c r="ABS17" s="159"/>
      <c r="ABT17" s="159"/>
      <c r="ABU17" s="159"/>
      <c r="ABV17" s="159"/>
      <c r="ABW17" s="159"/>
      <c r="ABX17" s="159"/>
      <c r="ABY17" s="159"/>
      <c r="ABZ17" s="159"/>
      <c r="ACA17" s="159"/>
      <c r="ACB17" s="159"/>
      <c r="ACC17" s="159"/>
      <c r="ACD17" s="159"/>
      <c r="ACE17" s="159"/>
      <c r="ACF17" s="159"/>
      <c r="ACG17" s="159"/>
      <c r="ACH17" s="159"/>
      <c r="ACI17" s="159"/>
      <c r="ACJ17" s="159"/>
      <c r="ACK17" s="159"/>
      <c r="ACL17" s="159"/>
      <c r="ACM17" s="159"/>
      <c r="ACN17" s="159"/>
      <c r="ACO17" s="159"/>
      <c r="ACP17" s="159"/>
      <c r="ACQ17" s="159"/>
      <c r="ACR17" s="159"/>
      <c r="ACS17" s="159"/>
      <c r="ACT17" s="159"/>
      <c r="ACU17" s="159"/>
      <c r="ACV17" s="159"/>
      <c r="ACW17" s="159"/>
      <c r="ACX17" s="159"/>
      <c r="ACY17" s="159"/>
      <c r="ACZ17" s="159"/>
      <c r="ADA17" s="159"/>
      <c r="ADB17" s="159"/>
      <c r="ADC17" s="159"/>
      <c r="ADD17" s="159"/>
      <c r="ADE17" s="159"/>
      <c r="ADF17" s="159"/>
      <c r="ADG17" s="159"/>
      <c r="ADH17" s="159"/>
      <c r="ADI17" s="159"/>
      <c r="ADJ17" s="159"/>
      <c r="ADK17" s="159"/>
      <c r="ADL17" s="159"/>
      <c r="ADM17" s="159"/>
      <c r="ADN17" s="159"/>
      <c r="ADO17" s="159"/>
      <c r="ADP17" s="159"/>
      <c r="ADQ17" s="159"/>
      <c r="ADR17" s="159"/>
      <c r="ADS17" s="159"/>
      <c r="ADT17" s="159"/>
      <c r="ADU17" s="159"/>
      <c r="ADV17" s="159"/>
      <c r="ADW17" s="159"/>
      <c r="ADX17" s="159"/>
      <c r="ADY17" s="159"/>
      <c r="ADZ17" s="159"/>
      <c r="AEA17" s="159"/>
      <c r="AEB17" s="159"/>
      <c r="AEC17" s="159"/>
      <c r="AED17" s="159"/>
      <c r="AEE17" s="159"/>
      <c r="AEF17" s="159"/>
      <c r="AEG17" s="159"/>
      <c r="AEH17" s="159"/>
      <c r="AEI17" s="159"/>
      <c r="AEJ17" s="159"/>
      <c r="AEK17" s="159"/>
      <c r="AEL17" s="159"/>
      <c r="AEM17" s="159"/>
      <c r="AEN17" s="159"/>
      <c r="AEO17" s="159"/>
      <c r="AEP17" s="159"/>
      <c r="AEQ17" s="159"/>
      <c r="AER17" s="159"/>
      <c r="AES17" s="159"/>
      <c r="AET17" s="159"/>
      <c r="AEU17" s="159"/>
      <c r="AEV17" s="159"/>
      <c r="AEW17" s="159"/>
      <c r="AEX17" s="159"/>
      <c r="AEY17" s="159"/>
      <c r="AEZ17" s="159"/>
      <c r="AFA17" s="159"/>
      <c r="AFB17" s="159"/>
      <c r="AFC17" s="159"/>
      <c r="AFD17" s="159"/>
      <c r="AFE17" s="159"/>
      <c r="AFF17" s="159"/>
      <c r="AFG17" s="159"/>
      <c r="AFH17" s="159"/>
      <c r="AFI17" s="159"/>
      <c r="AFJ17" s="159"/>
      <c r="AFK17" s="159"/>
      <c r="AFL17" s="159"/>
      <c r="AFM17" s="159"/>
      <c r="AFN17" s="159"/>
      <c r="AFO17" s="159"/>
      <c r="AFP17" s="159"/>
      <c r="AFQ17" s="159"/>
      <c r="AFR17" s="159"/>
      <c r="AFS17" s="159"/>
      <c r="AFT17" s="159"/>
      <c r="AFU17" s="159"/>
      <c r="AFV17" s="159"/>
      <c r="AFW17" s="159"/>
      <c r="AFX17" s="159"/>
      <c r="AFY17" s="159"/>
      <c r="AFZ17" s="159"/>
      <c r="AGA17" s="159"/>
      <c r="AGB17" s="159"/>
      <c r="AGC17" s="159"/>
      <c r="AGD17" s="159"/>
      <c r="AGE17" s="159"/>
      <c r="AGF17" s="159"/>
      <c r="AGG17" s="159"/>
      <c r="AGH17" s="159"/>
      <c r="AGI17" s="159"/>
      <c r="AGJ17" s="159"/>
      <c r="AGK17" s="159"/>
      <c r="AGL17" s="159"/>
      <c r="AGM17" s="159"/>
      <c r="AGN17" s="159"/>
      <c r="AGO17" s="159"/>
      <c r="AGP17" s="159"/>
      <c r="AGQ17" s="159"/>
      <c r="AGR17" s="159"/>
      <c r="AGS17" s="159"/>
      <c r="AGT17" s="159"/>
      <c r="AGU17" s="159"/>
      <c r="AGV17" s="159"/>
      <c r="AGW17" s="159"/>
      <c r="AGX17" s="159"/>
      <c r="AGY17" s="159"/>
      <c r="AGZ17" s="159"/>
      <c r="AHA17" s="159"/>
      <c r="AHB17" s="159"/>
      <c r="AHC17" s="159"/>
      <c r="AHD17" s="159"/>
      <c r="AHE17" s="159"/>
      <c r="AHF17" s="159"/>
      <c r="AHG17" s="159"/>
      <c r="AHH17" s="159"/>
      <c r="AHI17" s="159"/>
      <c r="AHJ17" s="159"/>
      <c r="AHK17" s="159"/>
      <c r="AHL17" s="159"/>
      <c r="AHM17" s="159"/>
      <c r="AHN17" s="159"/>
      <c r="AHO17" s="159"/>
      <c r="AHP17" s="159"/>
      <c r="AHQ17" s="159"/>
      <c r="AHR17" s="159"/>
      <c r="AHS17" s="159"/>
      <c r="AHT17" s="159"/>
      <c r="AHU17" s="159"/>
      <c r="AHV17" s="159"/>
      <c r="AHW17" s="159"/>
      <c r="AHX17" s="159"/>
      <c r="AHY17" s="159"/>
      <c r="AHZ17" s="159"/>
      <c r="AIA17" s="159"/>
      <c r="AIB17" s="159"/>
      <c r="AIC17" s="159"/>
      <c r="AID17" s="159"/>
      <c r="AIE17" s="159"/>
      <c r="AIF17" s="159"/>
      <c r="AIG17" s="159"/>
      <c r="AIH17" s="159"/>
      <c r="AII17" s="159"/>
      <c r="AIJ17" s="159"/>
      <c r="AIK17" s="159"/>
      <c r="AIL17" s="159"/>
      <c r="AIM17" s="159"/>
      <c r="AIN17" s="159"/>
      <c r="AIO17" s="159"/>
      <c r="AIP17" s="159"/>
      <c r="AIQ17" s="159"/>
      <c r="AIR17" s="159"/>
      <c r="AIS17" s="159"/>
      <c r="AIT17" s="159"/>
      <c r="AIU17" s="159"/>
      <c r="AIV17" s="159"/>
      <c r="AIW17" s="159"/>
      <c r="AIX17" s="159"/>
      <c r="AIY17" s="159"/>
      <c r="AIZ17" s="159"/>
      <c r="AJA17" s="159"/>
      <c r="AJB17" s="159"/>
      <c r="AJC17" s="159"/>
      <c r="AJD17" s="159"/>
      <c r="AJE17" s="159"/>
      <c r="AJF17" s="159"/>
      <c r="AJG17" s="159"/>
      <c r="AJH17" s="159"/>
      <c r="AJI17" s="159"/>
      <c r="AJJ17" s="159"/>
      <c r="AJK17" s="159"/>
      <c r="AJL17" s="159"/>
      <c r="AJM17" s="159"/>
      <c r="AJN17" s="159"/>
      <c r="AJO17" s="159"/>
      <c r="AJP17" s="159"/>
      <c r="AJQ17" s="159"/>
      <c r="AJR17" s="159"/>
      <c r="AJS17" s="159"/>
      <c r="AJT17" s="159"/>
      <c r="AJU17" s="159"/>
      <c r="AJV17" s="159"/>
      <c r="AJW17" s="159"/>
      <c r="AJX17" s="159"/>
      <c r="AJY17" s="159"/>
      <c r="AJZ17" s="159"/>
      <c r="AKA17" s="159"/>
      <c r="AKB17" s="159"/>
      <c r="AKC17" s="159"/>
      <c r="AKD17" s="159"/>
      <c r="AKE17" s="160"/>
      <c r="AKF17" s="159"/>
      <c r="AKG17" s="159"/>
      <c r="AKH17" s="159"/>
      <c r="AKI17" s="159"/>
      <c r="AKJ17" s="159"/>
      <c r="AKK17" s="159"/>
      <c r="AKL17" s="159"/>
      <c r="AKM17" s="159"/>
      <c r="AKN17" s="159"/>
      <c r="AKO17" s="159"/>
      <c r="AKP17" s="159"/>
      <c r="AKQ17" s="159"/>
      <c r="AKR17" s="159"/>
      <c r="AKS17" s="159"/>
      <c r="AKT17" s="159"/>
      <c r="AKU17" s="159"/>
      <c r="AKV17" s="159"/>
      <c r="AKW17" s="159"/>
      <c r="AKX17" s="159"/>
      <c r="AKY17" s="159"/>
      <c r="AKZ17" s="159"/>
      <c r="ALA17" s="159"/>
      <c r="ALB17" s="159"/>
      <c r="ALC17" s="159"/>
      <c r="ALD17" s="159"/>
      <c r="ALE17" s="159"/>
      <c r="ALF17" s="159"/>
      <c r="ALG17" s="159"/>
      <c r="ALH17" s="159"/>
      <c r="ALI17" s="159"/>
      <c r="ALJ17" s="159"/>
      <c r="ALK17" s="159"/>
      <c r="ALL17" s="159"/>
      <c r="ALM17" s="159"/>
      <c r="ALN17" s="159"/>
      <c r="ALO17" s="159"/>
      <c r="ALP17" s="159"/>
      <c r="ALQ17" s="159"/>
      <c r="ALR17" s="159"/>
      <c r="ALS17" s="159"/>
      <c r="ALT17" s="162"/>
      <c r="ALU17" s="162"/>
      <c r="ALV17" s="162"/>
      <c r="ALW17" s="162"/>
      <c r="ALX17" s="162"/>
      <c r="ALY17" s="162"/>
      <c r="ALZ17" s="162"/>
      <c r="AMA17" s="162"/>
      <c r="AMB17" s="162"/>
      <c r="AMC17" s="162"/>
      <c r="AMD17" s="162"/>
      <c r="AME17" s="162"/>
      <c r="AMF17" s="162"/>
      <c r="AMG17" s="162"/>
      <c r="AMH17" s="162"/>
      <c r="AMI17" s="162"/>
      <c r="AMJ17" s="162"/>
      <c r="AMK17" s="162"/>
      <c r="AML17" s="162"/>
      <c r="AMM17" s="162"/>
      <c r="AMN17" s="162"/>
      <c r="AMO17" s="162"/>
      <c r="AMP17" s="162"/>
      <c r="AMQ17" s="162"/>
      <c r="AMR17" s="162"/>
      <c r="AMS17" s="162"/>
      <c r="AMT17" s="162"/>
      <c r="AMU17" s="162"/>
      <c r="AMV17" s="162"/>
      <c r="AMW17" s="162"/>
      <c r="AMX17" s="162"/>
      <c r="AMY17" s="162"/>
      <c r="AMZ17" s="162"/>
      <c r="ANA17" s="162"/>
      <c r="ANB17" s="162"/>
      <c r="ANC17" s="162"/>
      <c r="AND17" s="162"/>
      <c r="ANE17" s="162"/>
      <c r="ANF17" s="162"/>
      <c r="ANG17" s="162"/>
      <c r="ANH17" s="162"/>
      <c r="ANI17" s="162"/>
      <c r="ANJ17" s="162"/>
      <c r="ANK17" s="162"/>
      <c r="ANL17" s="162"/>
      <c r="ANM17" s="162"/>
      <c r="ANN17" s="162"/>
      <c r="ANO17" s="162"/>
      <c r="ANP17" s="162"/>
      <c r="ANQ17" s="162"/>
      <c r="ANR17" s="162"/>
      <c r="ANS17" s="162"/>
      <c r="ANT17" s="162"/>
      <c r="ANU17" s="162"/>
      <c r="ANV17" s="162"/>
      <c r="ANW17" s="162"/>
      <c r="ANX17" s="162"/>
      <c r="ANY17" s="162"/>
      <c r="ANZ17" s="162"/>
      <c r="AOA17" s="162"/>
      <c r="AOB17" s="162"/>
      <c r="AOC17" s="162"/>
      <c r="AOD17" s="162"/>
      <c r="AOE17" s="162"/>
      <c r="AOF17" s="162"/>
      <c r="AOG17" s="162"/>
      <c r="AOH17" s="162"/>
      <c r="AOI17" s="162"/>
      <c r="AOJ17" s="162"/>
      <c r="AOK17" s="162"/>
      <c r="AOL17" s="162"/>
      <c r="AOM17" s="162"/>
      <c r="AON17" s="162"/>
      <c r="AOO17" s="162"/>
      <c r="AOP17" s="162"/>
      <c r="AOQ17" s="162"/>
      <c r="AOR17" s="162"/>
      <c r="AOS17" s="162"/>
      <c r="AOT17" s="162"/>
      <c r="AOU17" s="162"/>
      <c r="AOV17" s="162"/>
      <c r="AOW17" s="162"/>
      <c r="AOX17" s="162"/>
      <c r="AOY17" s="162"/>
      <c r="AOZ17" s="162"/>
      <c r="APA17" s="162"/>
      <c r="APB17" s="162"/>
      <c r="APC17" s="162"/>
      <c r="APD17" s="162"/>
      <c r="APE17" s="162"/>
      <c r="APF17" s="162"/>
      <c r="APG17" s="162"/>
      <c r="APH17" s="162"/>
      <c r="API17" s="162"/>
      <c r="APJ17" s="162"/>
      <c r="APK17" s="162"/>
      <c r="APL17" s="162"/>
      <c r="APM17" s="162"/>
      <c r="APN17" s="162"/>
      <c r="APO17" s="162"/>
      <c r="APP17" s="162"/>
      <c r="APQ17" s="162"/>
      <c r="APR17" s="162"/>
      <c r="APS17" s="162"/>
      <c r="APT17" s="162"/>
      <c r="APU17" s="162"/>
      <c r="APV17" s="162"/>
      <c r="APW17" s="162"/>
      <c r="APX17" s="162"/>
      <c r="APY17" s="162"/>
      <c r="APZ17" s="162"/>
      <c r="AQA17" s="162"/>
      <c r="AQB17" s="162"/>
      <c r="AQC17" s="162"/>
      <c r="AQD17" s="162"/>
      <c r="AQE17" s="162"/>
      <c r="AQF17" s="162"/>
      <c r="AQG17" s="162"/>
      <c r="AQH17" s="162"/>
      <c r="AQI17" s="162"/>
      <c r="AQJ17" s="162"/>
      <c r="AQK17" s="162"/>
      <c r="AQL17" s="162"/>
      <c r="AQM17" s="162"/>
      <c r="AQN17" s="162"/>
      <c r="AQO17" s="162"/>
      <c r="AQP17" s="162"/>
      <c r="AQQ17" s="162"/>
      <c r="AQR17" s="162"/>
      <c r="AQS17" s="162"/>
      <c r="AQT17" s="162"/>
      <c r="AQU17" s="162"/>
      <c r="AQV17" s="162"/>
      <c r="AQW17" s="162"/>
      <c r="AQX17" s="162"/>
      <c r="AQY17" s="162"/>
      <c r="AQZ17" s="162"/>
      <c r="ARA17" s="162"/>
      <c r="ARB17" s="162"/>
      <c r="ARC17" s="162"/>
      <c r="ARD17" s="162"/>
      <c r="ARE17" s="162"/>
      <c r="ARF17" s="162"/>
      <c r="ARG17" s="162"/>
      <c r="ARH17" s="162"/>
      <c r="ARI17" s="162"/>
      <c r="ARJ17" s="162"/>
      <c r="ARK17" s="162"/>
      <c r="ARL17" s="162"/>
      <c r="ARM17" s="162"/>
      <c r="ARN17" s="162"/>
      <c r="ARO17" s="162"/>
      <c r="ARP17" s="162"/>
      <c r="ARQ17" s="162"/>
      <c r="ARR17" s="162"/>
      <c r="ARS17" s="162"/>
      <c r="ART17" s="162"/>
      <c r="ARU17" s="162"/>
      <c r="ARV17" s="162"/>
      <c r="ARW17" s="162"/>
      <c r="ARX17" s="162"/>
      <c r="ARY17" s="162"/>
      <c r="ARZ17" s="162"/>
      <c r="ASA17" s="162"/>
      <c r="ASB17" s="162"/>
      <c r="ASC17" s="162"/>
      <c r="ASD17" s="162"/>
      <c r="ASE17" s="162"/>
      <c r="ASF17" s="162"/>
      <c r="ASG17" s="162"/>
      <c r="ASH17" s="162"/>
      <c r="ASI17" s="162"/>
      <c r="ASJ17" s="162"/>
      <c r="ASK17" s="162"/>
      <c r="ASL17" s="162"/>
      <c r="ASM17" s="164"/>
      <c r="ASN17" s="164"/>
      <c r="ASO17" s="164"/>
      <c r="ASP17" s="164"/>
      <c r="ASQ17" s="164"/>
      <c r="ASR17" s="164"/>
      <c r="ASS17" s="164"/>
      <c r="AST17" s="164"/>
      <c r="ASU17" s="164"/>
      <c r="ASV17" s="164"/>
      <c r="ASW17" s="164"/>
      <c r="ASX17" s="164"/>
      <c r="ASY17" s="164"/>
      <c r="ASZ17" s="164"/>
      <c r="ATA17" s="164"/>
      <c r="ATB17" s="164"/>
      <c r="ATC17" s="164"/>
      <c r="ATD17" s="164"/>
      <c r="ATE17" s="164"/>
      <c r="ATF17" s="164"/>
      <c r="ATG17" s="173"/>
      <c r="ATH17" s="165"/>
      <c r="ATI17" s="165"/>
      <c r="ATJ17" s="165"/>
      <c r="ATK17" s="165"/>
      <c r="ATL17" s="165"/>
      <c r="ATM17" s="165"/>
      <c r="ATN17" s="165"/>
      <c r="ATO17" s="165"/>
      <c r="ATP17" s="165"/>
    </row>
    <row r="18" spans="3:1212" ht="13.5" customHeight="1"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  <c r="IW18" s="159"/>
      <c r="IX18" s="159"/>
      <c r="IY18" s="159"/>
      <c r="IZ18" s="159"/>
      <c r="JA18" s="159"/>
      <c r="JB18" s="159"/>
      <c r="JC18" s="159"/>
      <c r="JD18" s="159"/>
      <c r="JE18" s="159"/>
      <c r="JF18" s="159"/>
      <c r="JG18" s="159"/>
      <c r="JH18" s="159"/>
      <c r="JI18" s="159"/>
      <c r="JJ18" s="159"/>
      <c r="JK18" s="159"/>
      <c r="JL18" s="159"/>
      <c r="JM18" s="159"/>
      <c r="JN18" s="159"/>
      <c r="JO18" s="159"/>
      <c r="JP18" s="159"/>
      <c r="JQ18" s="159"/>
      <c r="JR18" s="159"/>
      <c r="JS18" s="159"/>
      <c r="JT18" s="159"/>
      <c r="JU18" s="159"/>
      <c r="JV18" s="159"/>
      <c r="JW18" s="159"/>
      <c r="JX18" s="159"/>
      <c r="JY18" s="159"/>
      <c r="JZ18" s="159"/>
      <c r="KA18" s="159"/>
      <c r="KB18" s="159"/>
      <c r="KC18" s="159"/>
      <c r="KD18" s="159"/>
      <c r="KE18" s="159"/>
      <c r="KF18" s="159"/>
      <c r="KG18" s="159"/>
      <c r="KH18" s="159"/>
      <c r="KI18" s="159"/>
      <c r="KJ18" s="159"/>
      <c r="KK18" s="159"/>
      <c r="KL18" s="159"/>
      <c r="KM18" s="159"/>
      <c r="KN18" s="159"/>
      <c r="KO18" s="159"/>
      <c r="KP18" s="159"/>
      <c r="KQ18" s="159"/>
      <c r="KR18" s="159"/>
      <c r="KS18" s="159"/>
      <c r="KT18" s="159"/>
      <c r="KU18" s="159"/>
      <c r="KV18" s="159"/>
      <c r="KW18" s="159"/>
      <c r="KX18" s="159"/>
      <c r="KY18" s="159"/>
      <c r="KZ18" s="159"/>
      <c r="LA18" s="159"/>
      <c r="LB18" s="159"/>
      <c r="LC18" s="159"/>
      <c r="LD18" s="159"/>
      <c r="LE18" s="159"/>
      <c r="LF18" s="159"/>
      <c r="LG18" s="159"/>
      <c r="LH18" s="159"/>
      <c r="LI18" s="159"/>
      <c r="LJ18" s="159"/>
      <c r="LK18" s="159"/>
      <c r="LL18" s="159"/>
      <c r="LM18" s="159"/>
      <c r="LN18" s="159"/>
      <c r="LO18" s="159"/>
      <c r="LP18" s="159"/>
      <c r="LQ18" s="159"/>
      <c r="LR18" s="159"/>
      <c r="LS18" s="159"/>
      <c r="LT18" s="159"/>
      <c r="LU18" s="159"/>
      <c r="LV18" s="159"/>
      <c r="LW18" s="159"/>
      <c r="LX18" s="159"/>
      <c r="LY18" s="159"/>
      <c r="LZ18" s="159"/>
      <c r="MA18" s="159"/>
      <c r="MB18" s="159"/>
      <c r="MC18" s="159"/>
      <c r="MD18" s="159"/>
      <c r="ME18" s="159"/>
      <c r="MF18" s="159"/>
      <c r="MG18" s="159"/>
      <c r="MH18" s="159"/>
      <c r="MI18" s="159"/>
      <c r="MJ18" s="159"/>
      <c r="MK18" s="159"/>
      <c r="ML18" s="159"/>
      <c r="MM18" s="159"/>
      <c r="MN18" s="159"/>
      <c r="MO18" s="159"/>
      <c r="MP18" s="159"/>
      <c r="MQ18" s="159"/>
      <c r="MR18" s="159"/>
      <c r="MS18" s="159"/>
      <c r="MT18" s="159"/>
      <c r="MU18" s="159"/>
      <c r="MV18" s="159"/>
      <c r="MW18" s="159"/>
      <c r="MX18" s="159"/>
      <c r="MY18" s="159"/>
      <c r="MZ18" s="159"/>
      <c r="NA18" s="159"/>
      <c r="NB18" s="159"/>
      <c r="NC18" s="159"/>
      <c r="ND18" s="159"/>
      <c r="NE18" s="159"/>
      <c r="NF18" s="159"/>
      <c r="NG18" s="159"/>
      <c r="NH18" s="159"/>
      <c r="NI18" s="159"/>
      <c r="NJ18" s="159"/>
      <c r="NK18" s="159"/>
      <c r="NL18" s="159"/>
      <c r="NM18" s="159"/>
      <c r="NN18" s="159"/>
      <c r="NO18" s="159"/>
      <c r="NP18" s="159"/>
      <c r="NQ18" s="159"/>
      <c r="NR18" s="159"/>
      <c r="NS18" s="159"/>
      <c r="NT18" s="159"/>
      <c r="NU18" s="159"/>
      <c r="NV18" s="159"/>
      <c r="NW18" s="159"/>
      <c r="NX18" s="159"/>
      <c r="NY18" s="159"/>
      <c r="NZ18" s="159"/>
      <c r="OA18" s="159"/>
      <c r="OB18" s="159"/>
      <c r="OC18" s="159"/>
      <c r="OD18" s="159"/>
      <c r="OE18" s="159"/>
      <c r="OF18" s="159"/>
      <c r="OG18" s="159"/>
      <c r="OH18" s="159"/>
      <c r="OI18" s="159"/>
      <c r="OJ18" s="159"/>
      <c r="OK18" s="159"/>
      <c r="OL18" s="159"/>
      <c r="OM18" s="159"/>
      <c r="ON18" s="159"/>
      <c r="OO18" s="159"/>
      <c r="OP18" s="159"/>
      <c r="OQ18" s="159"/>
      <c r="OR18" s="159"/>
      <c r="OS18" s="159"/>
      <c r="OT18" s="159"/>
      <c r="OU18" s="159"/>
      <c r="OV18" s="159"/>
      <c r="OW18" s="159"/>
      <c r="OX18" s="159"/>
      <c r="OY18" s="159"/>
      <c r="OZ18" s="159"/>
      <c r="PA18" s="159"/>
      <c r="PB18" s="159"/>
      <c r="PC18" s="159"/>
      <c r="PD18" s="159"/>
      <c r="PE18" s="159"/>
      <c r="PF18" s="159"/>
      <c r="PG18" s="159"/>
      <c r="PH18" s="159"/>
      <c r="PI18" s="159"/>
      <c r="PJ18" s="159"/>
      <c r="PK18" s="159"/>
      <c r="PL18" s="159"/>
      <c r="PM18" s="159"/>
      <c r="PN18" s="159"/>
      <c r="PO18" s="159"/>
      <c r="PP18" s="159"/>
      <c r="PQ18" s="159"/>
      <c r="PR18" s="159"/>
      <c r="PS18" s="159"/>
      <c r="PT18" s="159"/>
      <c r="PU18" s="159"/>
      <c r="PV18" s="159"/>
      <c r="PW18" s="159"/>
      <c r="PX18" s="159"/>
      <c r="PY18" s="159"/>
      <c r="PZ18" s="159"/>
      <c r="QA18" s="159"/>
      <c r="QB18" s="159"/>
      <c r="QC18" s="159"/>
      <c r="QD18" s="159"/>
      <c r="QE18" s="159"/>
      <c r="QF18" s="159"/>
      <c r="QG18" s="159"/>
      <c r="QH18" s="159"/>
      <c r="QI18" s="159"/>
      <c r="QJ18" s="159"/>
      <c r="QK18" s="159"/>
      <c r="QL18" s="159"/>
      <c r="QM18" s="159"/>
      <c r="QN18" s="159"/>
      <c r="QO18" s="159"/>
      <c r="QP18" s="159"/>
      <c r="QQ18" s="159"/>
      <c r="QR18" s="159"/>
      <c r="QS18" s="159"/>
      <c r="QT18" s="159"/>
      <c r="QU18" s="159"/>
      <c r="QV18" s="159"/>
      <c r="QW18" s="159"/>
      <c r="QX18" s="159"/>
      <c r="QY18" s="159"/>
      <c r="QZ18" s="159"/>
      <c r="RA18" s="159"/>
      <c r="RB18" s="159"/>
      <c r="RC18" s="159"/>
      <c r="RD18" s="159"/>
      <c r="RE18" s="159"/>
      <c r="RF18" s="159"/>
      <c r="RG18" s="159"/>
      <c r="RH18" s="159"/>
      <c r="RI18" s="159"/>
      <c r="RJ18" s="159"/>
      <c r="RK18" s="159"/>
      <c r="RL18" s="159"/>
      <c r="RM18" s="159"/>
      <c r="RN18" s="159"/>
      <c r="RO18" s="159"/>
      <c r="RP18" s="159"/>
      <c r="RQ18" s="159"/>
      <c r="RR18" s="159"/>
      <c r="RS18" s="159"/>
      <c r="RT18" s="159"/>
      <c r="RU18" s="159"/>
      <c r="RV18" s="159"/>
      <c r="RW18" s="159"/>
      <c r="RX18" s="159"/>
      <c r="RY18" s="159"/>
      <c r="RZ18" s="159"/>
      <c r="SA18" s="159"/>
      <c r="SB18" s="159"/>
      <c r="SC18" s="159"/>
      <c r="SD18" s="159"/>
      <c r="SE18" s="159"/>
      <c r="SF18" s="159"/>
      <c r="SG18" s="159"/>
      <c r="SH18" s="159"/>
      <c r="SI18" s="159"/>
      <c r="SJ18" s="159"/>
      <c r="SK18" s="159"/>
      <c r="SL18" s="159"/>
      <c r="SM18" s="159"/>
      <c r="SN18" s="159"/>
      <c r="SO18" s="159"/>
      <c r="SP18" s="159"/>
      <c r="SQ18" s="159"/>
      <c r="SR18" s="159"/>
      <c r="SS18" s="159"/>
      <c r="ST18" s="159"/>
      <c r="SU18" s="159"/>
      <c r="SV18" s="159"/>
      <c r="SW18" s="159"/>
      <c r="SX18" s="159"/>
      <c r="SY18" s="159"/>
      <c r="SZ18" s="159"/>
      <c r="TA18" s="159"/>
      <c r="TB18" s="159"/>
      <c r="TC18" s="159"/>
      <c r="TD18" s="159"/>
      <c r="TE18" s="159"/>
      <c r="TF18" s="159"/>
      <c r="TG18" s="159"/>
      <c r="TH18" s="159"/>
      <c r="TI18" s="159"/>
      <c r="TJ18" s="159"/>
      <c r="TK18" s="159"/>
      <c r="TL18" s="159"/>
      <c r="TM18" s="159"/>
      <c r="TN18" s="159"/>
      <c r="TO18" s="159"/>
      <c r="TP18" s="159"/>
      <c r="TQ18" s="159"/>
      <c r="TR18" s="159"/>
      <c r="TS18" s="159"/>
      <c r="TT18" s="159"/>
      <c r="TU18" s="159"/>
      <c r="TV18" s="159"/>
      <c r="TW18" s="159"/>
      <c r="TX18" s="159"/>
      <c r="TY18" s="159"/>
      <c r="TZ18" s="159"/>
      <c r="UA18" s="159"/>
      <c r="UB18" s="159"/>
      <c r="UC18" s="159"/>
      <c r="UD18" s="159"/>
      <c r="UE18" s="159"/>
      <c r="UF18" s="159"/>
      <c r="UG18" s="159"/>
      <c r="UH18" s="159"/>
      <c r="UI18" s="159"/>
      <c r="UJ18" s="159"/>
      <c r="UK18" s="159"/>
      <c r="UL18" s="159"/>
      <c r="UM18" s="159"/>
      <c r="UN18" s="159"/>
      <c r="UO18" s="159"/>
      <c r="UP18" s="159"/>
      <c r="UQ18" s="159"/>
      <c r="UR18" s="159"/>
      <c r="US18" s="159"/>
      <c r="UT18" s="159"/>
      <c r="UU18" s="159"/>
      <c r="UV18" s="159"/>
      <c r="UW18" s="159"/>
      <c r="UX18" s="159"/>
      <c r="UY18" s="159"/>
      <c r="UZ18" s="159"/>
      <c r="VA18" s="159"/>
      <c r="VB18" s="159"/>
      <c r="VC18" s="159"/>
      <c r="VD18" s="159"/>
      <c r="VE18" s="159"/>
      <c r="VF18" s="159"/>
      <c r="VG18" s="159"/>
      <c r="VH18" s="159"/>
      <c r="VI18" s="159"/>
      <c r="VJ18" s="159"/>
      <c r="VK18" s="159"/>
      <c r="VL18" s="159"/>
      <c r="VM18" s="159"/>
      <c r="VN18" s="159"/>
      <c r="VO18" s="159"/>
      <c r="VP18" s="159"/>
      <c r="VQ18" s="159"/>
      <c r="VR18" s="159"/>
      <c r="VS18" s="159"/>
      <c r="VT18" s="159"/>
      <c r="VU18" s="159"/>
      <c r="VV18" s="159"/>
      <c r="VW18" s="159"/>
      <c r="VX18" s="159"/>
      <c r="VY18" s="159"/>
      <c r="VZ18" s="159"/>
      <c r="WA18" s="159"/>
      <c r="WB18" s="159"/>
      <c r="WC18" s="159"/>
      <c r="WD18" s="159"/>
      <c r="WE18" s="159"/>
      <c r="WF18" s="159"/>
      <c r="WG18" s="159"/>
      <c r="WH18" s="159"/>
      <c r="WI18" s="159"/>
      <c r="WJ18" s="159"/>
      <c r="WK18" s="159"/>
      <c r="WL18" s="159"/>
      <c r="WM18" s="159"/>
      <c r="WN18" s="159"/>
      <c r="WO18" s="159"/>
      <c r="WP18" s="159"/>
      <c r="WQ18" s="159"/>
      <c r="WR18" s="159"/>
      <c r="WS18" s="159"/>
      <c r="WT18" s="159"/>
      <c r="WU18" s="159"/>
      <c r="WV18" s="159"/>
      <c r="WW18" s="159"/>
      <c r="WX18" s="159"/>
      <c r="WY18" s="159"/>
      <c r="WZ18" s="159"/>
      <c r="XA18" s="159"/>
      <c r="XB18" s="159"/>
      <c r="XC18" s="159"/>
      <c r="XD18" s="159"/>
      <c r="XE18" s="159"/>
      <c r="XF18" s="159"/>
      <c r="XG18" s="159"/>
      <c r="XH18" s="159"/>
      <c r="XI18" s="159"/>
      <c r="XJ18" s="159"/>
      <c r="XK18" s="159"/>
      <c r="XL18" s="159"/>
      <c r="XM18" s="159"/>
      <c r="XN18" s="159"/>
      <c r="XO18" s="159"/>
      <c r="XP18" s="159"/>
      <c r="XQ18" s="159"/>
      <c r="XR18" s="159"/>
      <c r="XS18" s="159"/>
      <c r="XT18" s="159"/>
      <c r="XU18" s="159"/>
      <c r="XV18" s="159"/>
      <c r="XW18" s="159"/>
      <c r="XX18" s="159"/>
      <c r="XY18" s="159"/>
      <c r="XZ18" s="159"/>
      <c r="YA18" s="159"/>
      <c r="YB18" s="159"/>
      <c r="YC18" s="159"/>
      <c r="YD18" s="159"/>
      <c r="YE18" s="159"/>
      <c r="YF18" s="159"/>
      <c r="YG18" s="159"/>
      <c r="YH18" s="159"/>
      <c r="YI18" s="159"/>
      <c r="YJ18" s="159"/>
      <c r="YK18" s="159"/>
      <c r="YL18" s="159"/>
      <c r="YM18" s="159"/>
      <c r="YN18" s="159"/>
      <c r="YO18" s="159"/>
      <c r="YP18" s="159"/>
      <c r="YQ18" s="159"/>
      <c r="YR18" s="159"/>
      <c r="YS18" s="159"/>
      <c r="YT18" s="159"/>
      <c r="YU18" s="159"/>
      <c r="YV18" s="159"/>
      <c r="YW18" s="159"/>
      <c r="YX18" s="159"/>
      <c r="YY18" s="159"/>
      <c r="YZ18" s="159"/>
      <c r="ZA18" s="159"/>
      <c r="ZB18" s="159"/>
      <c r="ZC18" s="159"/>
      <c r="ZD18" s="159"/>
      <c r="ZE18" s="159"/>
      <c r="ZF18" s="159"/>
      <c r="ZG18" s="159"/>
      <c r="ZH18" s="159"/>
      <c r="ZI18" s="159"/>
      <c r="ZJ18" s="159"/>
      <c r="ZK18" s="159"/>
      <c r="ZL18" s="159"/>
      <c r="ZM18" s="159"/>
      <c r="ZN18" s="159"/>
      <c r="ZO18" s="159"/>
      <c r="ZP18" s="159"/>
      <c r="ZQ18" s="159"/>
      <c r="ZR18" s="159"/>
      <c r="ZS18" s="159"/>
      <c r="ZT18" s="159"/>
      <c r="ZU18" s="159"/>
      <c r="ZV18" s="159"/>
      <c r="ZW18" s="159"/>
      <c r="ZX18" s="159"/>
      <c r="ZY18" s="159"/>
      <c r="ZZ18" s="159"/>
      <c r="AAA18" s="159"/>
      <c r="AAB18" s="159"/>
      <c r="AAC18" s="159"/>
      <c r="AAD18" s="159"/>
      <c r="AAE18" s="159"/>
      <c r="AAF18" s="159"/>
      <c r="AAG18" s="159"/>
      <c r="AAH18" s="159"/>
      <c r="AAI18" s="159"/>
      <c r="AAJ18" s="159"/>
      <c r="AAK18" s="159"/>
      <c r="AAL18" s="159"/>
      <c r="AAM18" s="159"/>
      <c r="AAN18" s="159"/>
      <c r="AAO18" s="159"/>
      <c r="AAP18" s="159"/>
      <c r="AAQ18" s="159"/>
      <c r="AAR18" s="159"/>
      <c r="AAS18" s="159"/>
      <c r="AAT18" s="159"/>
      <c r="AAU18" s="159"/>
      <c r="AAV18" s="159"/>
      <c r="AAW18" s="159"/>
      <c r="AAX18" s="159"/>
      <c r="AAY18" s="159"/>
      <c r="AAZ18" s="159"/>
      <c r="ABA18" s="159"/>
      <c r="ABB18" s="159"/>
      <c r="ABC18" s="159"/>
      <c r="ABD18" s="159"/>
      <c r="ABE18" s="159"/>
      <c r="ABF18" s="159"/>
      <c r="ABG18" s="159"/>
      <c r="ABH18" s="159"/>
      <c r="ABI18" s="159"/>
      <c r="ABJ18" s="159"/>
      <c r="ABK18" s="159"/>
      <c r="ABL18" s="159"/>
      <c r="ABM18" s="159"/>
      <c r="ABN18" s="159"/>
      <c r="ABO18" s="159"/>
      <c r="ABP18" s="159"/>
      <c r="ABQ18" s="159"/>
      <c r="ABR18" s="159"/>
      <c r="ABS18" s="159"/>
      <c r="ABT18" s="159"/>
      <c r="ABU18" s="159"/>
      <c r="ABV18" s="159"/>
      <c r="ABW18" s="159"/>
      <c r="ABX18" s="159"/>
      <c r="ABY18" s="159"/>
      <c r="ABZ18" s="159"/>
      <c r="ACA18" s="159"/>
      <c r="ACB18" s="159"/>
      <c r="ACC18" s="159"/>
      <c r="ACD18" s="159"/>
      <c r="ACE18" s="159"/>
      <c r="ACF18" s="159"/>
      <c r="ACG18" s="159"/>
      <c r="ACH18" s="159"/>
      <c r="ACI18" s="159"/>
      <c r="ACJ18" s="159"/>
      <c r="ACK18" s="159"/>
      <c r="ACL18" s="159"/>
      <c r="ACM18" s="159"/>
      <c r="ACN18" s="159"/>
      <c r="ACO18" s="159"/>
      <c r="ACP18" s="159"/>
      <c r="ACQ18" s="159"/>
      <c r="ACR18" s="159"/>
      <c r="ACS18" s="159"/>
      <c r="ACT18" s="159"/>
      <c r="ACU18" s="159"/>
      <c r="ACV18" s="159"/>
      <c r="ACW18" s="159"/>
      <c r="ACX18" s="159"/>
      <c r="ACY18" s="159"/>
      <c r="ACZ18" s="159"/>
      <c r="ADA18" s="159"/>
      <c r="ADB18" s="159"/>
      <c r="ADC18" s="159"/>
      <c r="ADD18" s="159"/>
      <c r="ADE18" s="159"/>
      <c r="ADF18" s="159"/>
      <c r="ADG18" s="159"/>
      <c r="ADH18" s="159"/>
      <c r="ADI18" s="159"/>
      <c r="ADJ18" s="159"/>
      <c r="ADK18" s="159"/>
      <c r="ADL18" s="159"/>
      <c r="ADM18" s="159"/>
      <c r="ADN18" s="159"/>
      <c r="ADO18" s="159"/>
      <c r="ADP18" s="159"/>
      <c r="ADQ18" s="159"/>
      <c r="ADR18" s="159"/>
      <c r="ADS18" s="159"/>
      <c r="ADT18" s="159"/>
      <c r="ADU18" s="159"/>
      <c r="ADV18" s="159"/>
      <c r="ADW18" s="159"/>
      <c r="ADX18" s="159"/>
      <c r="ADY18" s="159"/>
      <c r="ADZ18" s="159"/>
      <c r="AEA18" s="159"/>
      <c r="AEB18" s="159"/>
      <c r="AEC18" s="159"/>
      <c r="AED18" s="159"/>
      <c r="AEE18" s="159"/>
      <c r="AEF18" s="159"/>
      <c r="AEG18" s="159"/>
      <c r="AEH18" s="159"/>
      <c r="AEI18" s="159"/>
      <c r="AEJ18" s="159"/>
      <c r="AEK18" s="159"/>
      <c r="AEL18" s="159"/>
      <c r="AEM18" s="159"/>
      <c r="AEN18" s="159"/>
      <c r="AEO18" s="159"/>
      <c r="AEP18" s="159"/>
      <c r="AEQ18" s="159"/>
      <c r="AER18" s="159"/>
      <c r="AES18" s="159"/>
      <c r="AET18" s="159"/>
      <c r="AEU18" s="159"/>
      <c r="AEV18" s="159"/>
      <c r="AEW18" s="159"/>
      <c r="AEX18" s="159"/>
      <c r="AEY18" s="159"/>
      <c r="AEZ18" s="159"/>
      <c r="AFA18" s="159"/>
      <c r="AFB18" s="159"/>
      <c r="AFC18" s="159"/>
      <c r="AFD18" s="159"/>
      <c r="AFE18" s="159"/>
      <c r="AFF18" s="159"/>
      <c r="AFG18" s="159"/>
      <c r="AFH18" s="159"/>
      <c r="AFI18" s="159"/>
      <c r="AFJ18" s="159"/>
      <c r="AFK18" s="159"/>
      <c r="AFL18" s="159"/>
      <c r="AFM18" s="159"/>
      <c r="AFN18" s="159"/>
      <c r="AFO18" s="159"/>
      <c r="AFP18" s="159"/>
      <c r="AFQ18" s="159"/>
      <c r="AFR18" s="159"/>
      <c r="AFS18" s="159"/>
      <c r="AFT18" s="159"/>
      <c r="AFU18" s="159"/>
      <c r="AFV18" s="159"/>
      <c r="AFW18" s="159"/>
      <c r="AFX18" s="159"/>
      <c r="AFY18" s="159"/>
      <c r="AFZ18" s="159"/>
      <c r="AGA18" s="159"/>
      <c r="AGB18" s="159"/>
      <c r="AGC18" s="159"/>
      <c r="AGD18" s="159"/>
      <c r="AGE18" s="159"/>
      <c r="AGF18" s="159"/>
      <c r="AGG18" s="159"/>
      <c r="AGH18" s="159"/>
      <c r="AGI18" s="159"/>
      <c r="AGJ18" s="159"/>
      <c r="AGK18" s="159"/>
      <c r="AGL18" s="159"/>
      <c r="AGM18" s="159"/>
      <c r="AGN18" s="159"/>
      <c r="AGO18" s="159"/>
      <c r="AGP18" s="159"/>
      <c r="AGQ18" s="159"/>
      <c r="AGR18" s="159"/>
      <c r="AGS18" s="159"/>
      <c r="AGT18" s="159"/>
      <c r="AGU18" s="159"/>
      <c r="AGV18" s="159"/>
      <c r="AGW18" s="159"/>
      <c r="AGX18" s="159"/>
      <c r="AGY18" s="159"/>
      <c r="AGZ18" s="159"/>
      <c r="AHA18" s="159"/>
      <c r="AHB18" s="159"/>
      <c r="AHC18" s="159"/>
      <c r="AHD18" s="159"/>
      <c r="AHE18" s="159"/>
      <c r="AHF18" s="159"/>
      <c r="AHG18" s="159"/>
      <c r="AHH18" s="159"/>
      <c r="AHI18" s="159"/>
      <c r="AHJ18" s="159"/>
      <c r="AHK18" s="159"/>
      <c r="AHL18" s="159"/>
      <c r="AHM18" s="159"/>
      <c r="AHN18" s="159"/>
      <c r="AHO18" s="159"/>
      <c r="AHP18" s="159"/>
      <c r="AHQ18" s="159"/>
      <c r="AHR18" s="159"/>
      <c r="AHS18" s="159"/>
      <c r="AHT18" s="159"/>
      <c r="AHU18" s="159"/>
      <c r="AHV18" s="159"/>
      <c r="AHW18" s="159"/>
      <c r="AHX18" s="159"/>
      <c r="AHY18" s="159"/>
      <c r="AHZ18" s="159"/>
      <c r="AIA18" s="159"/>
      <c r="AIB18" s="159"/>
      <c r="AIC18" s="159"/>
      <c r="AID18" s="159"/>
      <c r="AIE18" s="159"/>
      <c r="AIF18" s="159"/>
      <c r="AIG18" s="159"/>
      <c r="AIH18" s="159"/>
      <c r="AII18" s="159"/>
      <c r="AIJ18" s="159"/>
      <c r="AIK18" s="159"/>
      <c r="AIL18" s="159"/>
      <c r="AIM18" s="159"/>
      <c r="AIN18" s="159"/>
      <c r="AIO18" s="159"/>
      <c r="AIP18" s="159"/>
      <c r="AIQ18" s="159"/>
      <c r="AIR18" s="159"/>
      <c r="AIS18" s="159"/>
      <c r="AIT18" s="159"/>
      <c r="AIU18" s="159"/>
      <c r="AIV18" s="159"/>
      <c r="AIW18" s="159"/>
      <c r="AIX18" s="159"/>
      <c r="AIY18" s="159"/>
      <c r="AIZ18" s="159"/>
      <c r="AJA18" s="159"/>
      <c r="AJB18" s="159"/>
      <c r="AJC18" s="159"/>
      <c r="AJD18" s="159"/>
      <c r="AJE18" s="159"/>
      <c r="AJF18" s="159"/>
      <c r="AJG18" s="159"/>
      <c r="AJH18" s="159"/>
      <c r="AJI18" s="159"/>
      <c r="AJJ18" s="159"/>
      <c r="AJK18" s="159"/>
      <c r="AJL18" s="159"/>
      <c r="AJM18" s="159"/>
      <c r="AJN18" s="159"/>
      <c r="AJO18" s="159"/>
      <c r="AJP18" s="159"/>
      <c r="AJQ18" s="159"/>
      <c r="AJR18" s="159"/>
      <c r="AJS18" s="159"/>
      <c r="AJT18" s="159"/>
      <c r="AJU18" s="159"/>
      <c r="AJV18" s="159"/>
      <c r="AJW18" s="159"/>
      <c r="AJX18" s="159"/>
      <c r="AJY18" s="159"/>
      <c r="AJZ18" s="159"/>
      <c r="AKA18" s="159"/>
      <c r="AKB18" s="159"/>
      <c r="AKC18" s="159"/>
      <c r="AKD18" s="159"/>
      <c r="AKE18" s="160"/>
      <c r="AKF18" s="159"/>
      <c r="AKG18" s="159"/>
      <c r="AKH18" s="159"/>
      <c r="AKI18" s="159"/>
      <c r="AKJ18" s="159"/>
      <c r="AKK18" s="159"/>
      <c r="AKL18" s="159"/>
      <c r="AKM18" s="159"/>
      <c r="AKN18" s="159"/>
      <c r="AKO18" s="159"/>
      <c r="AKP18" s="159"/>
      <c r="AKQ18" s="159"/>
      <c r="AKR18" s="159"/>
      <c r="AKS18" s="159"/>
      <c r="AKT18" s="159"/>
      <c r="AKU18" s="159"/>
      <c r="AKV18" s="159"/>
      <c r="AKW18" s="159"/>
      <c r="AKX18" s="159"/>
      <c r="AKY18" s="159"/>
      <c r="AKZ18" s="159"/>
      <c r="ALA18" s="159"/>
      <c r="ALB18" s="159"/>
      <c r="ALC18" s="159"/>
      <c r="ALD18" s="159"/>
      <c r="ALE18" s="159"/>
      <c r="ALF18" s="159"/>
      <c r="ALG18" s="159"/>
      <c r="ALH18" s="159"/>
      <c r="ALI18" s="159"/>
      <c r="ALJ18" s="159"/>
      <c r="ALK18" s="159"/>
      <c r="ALL18" s="159"/>
      <c r="ALM18" s="159"/>
      <c r="ALN18" s="159"/>
      <c r="ALO18" s="159"/>
      <c r="ALP18" s="159"/>
      <c r="ALQ18" s="159"/>
      <c r="ALR18" s="159"/>
      <c r="ALS18" s="159"/>
      <c r="ALT18" s="162"/>
      <c r="ALU18" s="162"/>
      <c r="ALV18" s="162"/>
      <c r="ALW18" s="162"/>
      <c r="ALX18" s="162"/>
      <c r="ALY18" s="162"/>
      <c r="ALZ18" s="162"/>
      <c r="AMA18" s="162"/>
      <c r="AMB18" s="162"/>
      <c r="AMC18" s="162"/>
      <c r="AMD18" s="162"/>
      <c r="AME18" s="162"/>
      <c r="AMF18" s="162"/>
      <c r="AMG18" s="162"/>
      <c r="AMH18" s="162"/>
      <c r="AMI18" s="162"/>
      <c r="AMJ18" s="162"/>
      <c r="AMK18" s="162"/>
      <c r="AML18" s="162"/>
      <c r="AMM18" s="162"/>
      <c r="AMN18" s="162"/>
      <c r="AMO18" s="162"/>
      <c r="AMP18" s="162"/>
      <c r="AMQ18" s="162"/>
      <c r="AMR18" s="162"/>
      <c r="AMS18" s="162"/>
      <c r="AMT18" s="162"/>
      <c r="AMU18" s="162"/>
      <c r="AMV18" s="162"/>
      <c r="AMW18" s="162"/>
      <c r="AMX18" s="162"/>
      <c r="AMY18" s="162"/>
      <c r="AMZ18" s="162"/>
      <c r="ANA18" s="162"/>
      <c r="ANB18" s="162"/>
      <c r="ANC18" s="162"/>
      <c r="AND18" s="162"/>
      <c r="ANE18" s="162"/>
      <c r="ANF18" s="162"/>
      <c r="ANG18" s="162"/>
      <c r="ANH18" s="162"/>
      <c r="ANI18" s="162"/>
      <c r="ANJ18" s="162"/>
      <c r="ANK18" s="162"/>
      <c r="ANL18" s="162"/>
      <c r="ANM18" s="162"/>
      <c r="ANN18" s="162"/>
      <c r="ANO18" s="162"/>
      <c r="ANP18" s="162"/>
      <c r="ANQ18" s="162"/>
      <c r="ANR18" s="162"/>
      <c r="ANS18" s="162"/>
      <c r="ANT18" s="162"/>
      <c r="ANU18" s="162"/>
      <c r="ANV18" s="162"/>
      <c r="ANW18" s="162"/>
      <c r="ANX18" s="162"/>
      <c r="ANY18" s="162"/>
      <c r="ANZ18" s="162"/>
      <c r="AOA18" s="162"/>
      <c r="AOB18" s="162"/>
      <c r="AOC18" s="162"/>
      <c r="AOD18" s="162"/>
      <c r="AOE18" s="162"/>
      <c r="AOF18" s="162"/>
      <c r="AOG18" s="162"/>
      <c r="AOH18" s="162"/>
      <c r="AOI18" s="162"/>
      <c r="AOJ18" s="162"/>
      <c r="AOK18" s="162"/>
      <c r="AOL18" s="162"/>
      <c r="AOM18" s="162"/>
      <c r="AON18" s="162"/>
      <c r="AOO18" s="162"/>
      <c r="AOP18" s="162"/>
      <c r="AOQ18" s="162"/>
      <c r="AOR18" s="162"/>
      <c r="AOS18" s="162"/>
      <c r="AOT18" s="162"/>
      <c r="AOU18" s="162"/>
      <c r="AOV18" s="162"/>
      <c r="AOW18" s="162"/>
      <c r="AOX18" s="162"/>
      <c r="AOY18" s="162"/>
      <c r="AOZ18" s="162"/>
      <c r="APA18" s="162"/>
      <c r="APB18" s="162"/>
      <c r="APC18" s="162"/>
      <c r="APD18" s="162"/>
      <c r="APE18" s="162"/>
      <c r="APF18" s="162"/>
      <c r="APG18" s="162"/>
      <c r="APH18" s="162"/>
      <c r="API18" s="162"/>
      <c r="APJ18" s="162"/>
      <c r="APK18" s="162"/>
      <c r="APL18" s="162"/>
      <c r="APM18" s="162"/>
      <c r="APN18" s="162"/>
      <c r="APO18" s="162"/>
      <c r="APP18" s="162"/>
      <c r="APQ18" s="162"/>
      <c r="APR18" s="162"/>
      <c r="APS18" s="162"/>
      <c r="APT18" s="162"/>
      <c r="APU18" s="162"/>
      <c r="APV18" s="162"/>
      <c r="APW18" s="162"/>
      <c r="APX18" s="162"/>
      <c r="APY18" s="162"/>
      <c r="APZ18" s="162"/>
      <c r="AQA18" s="162"/>
      <c r="AQB18" s="162"/>
      <c r="AQC18" s="162"/>
      <c r="AQD18" s="162"/>
      <c r="AQE18" s="162"/>
      <c r="AQF18" s="162"/>
      <c r="AQG18" s="162"/>
      <c r="AQH18" s="162"/>
      <c r="AQI18" s="162"/>
      <c r="AQJ18" s="162"/>
      <c r="AQK18" s="162"/>
      <c r="AQL18" s="162"/>
      <c r="AQM18" s="162"/>
      <c r="AQN18" s="162"/>
      <c r="AQO18" s="162"/>
      <c r="AQP18" s="162"/>
      <c r="AQQ18" s="162"/>
      <c r="AQR18" s="162"/>
      <c r="AQS18" s="162"/>
      <c r="AQT18" s="162"/>
      <c r="AQU18" s="162"/>
      <c r="AQV18" s="162"/>
      <c r="AQW18" s="162"/>
      <c r="AQX18" s="162"/>
      <c r="AQY18" s="162"/>
      <c r="AQZ18" s="162"/>
      <c r="ARA18" s="162"/>
      <c r="ARB18" s="162"/>
      <c r="ARC18" s="162"/>
      <c r="ARD18" s="162"/>
      <c r="ARE18" s="162"/>
      <c r="ARF18" s="162"/>
      <c r="ARG18" s="162"/>
      <c r="ARH18" s="162"/>
      <c r="ARI18" s="162"/>
      <c r="ARJ18" s="162"/>
      <c r="ARK18" s="162"/>
      <c r="ARL18" s="162"/>
      <c r="ARM18" s="162"/>
      <c r="ARN18" s="162"/>
      <c r="ARO18" s="162"/>
      <c r="ARP18" s="162"/>
      <c r="ARQ18" s="162"/>
      <c r="ARR18" s="162"/>
      <c r="ARS18" s="162"/>
      <c r="ART18" s="162"/>
      <c r="ARU18" s="162"/>
      <c r="ARV18" s="162"/>
      <c r="ARW18" s="162"/>
      <c r="ARX18" s="162"/>
      <c r="ARY18" s="162"/>
      <c r="ARZ18" s="162"/>
      <c r="ASA18" s="162"/>
      <c r="ASB18" s="162"/>
      <c r="ASC18" s="162"/>
      <c r="ASD18" s="162"/>
      <c r="ASE18" s="162"/>
      <c r="ASF18" s="162"/>
      <c r="ASG18" s="162"/>
      <c r="ASH18" s="162"/>
      <c r="ASI18" s="162"/>
      <c r="ASJ18" s="162"/>
      <c r="ASK18" s="162"/>
      <c r="ASL18" s="162"/>
      <c r="ASM18" s="164"/>
      <c r="ASN18" s="164"/>
      <c r="ASO18" s="164"/>
      <c r="ASP18" s="164"/>
      <c r="ASQ18" s="164"/>
      <c r="ASR18" s="164"/>
      <c r="ASS18" s="164"/>
      <c r="AST18" s="164"/>
      <c r="ASU18" s="164"/>
      <c r="ASV18" s="164"/>
      <c r="ASW18" s="164"/>
      <c r="ASX18" s="164"/>
      <c r="ASY18" s="164"/>
      <c r="ASZ18" s="164"/>
      <c r="ATA18" s="164"/>
      <c r="ATB18" s="164"/>
      <c r="ATC18" s="164"/>
      <c r="ATD18" s="164"/>
      <c r="ATE18" s="164"/>
      <c r="ATF18" s="164"/>
      <c r="ATG18" s="173"/>
      <c r="ATH18" s="165"/>
      <c r="ATI18" s="165"/>
      <c r="ATJ18" s="165"/>
      <c r="ATK18" s="165"/>
      <c r="ATL18" s="165"/>
      <c r="ATM18" s="165"/>
      <c r="ATN18" s="165"/>
      <c r="ATO18" s="165"/>
      <c r="ATP18" s="165"/>
    </row>
    <row r="19" spans="3:1212" ht="13.5" customHeight="1"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  <c r="IW19" s="159"/>
      <c r="IX19" s="159"/>
      <c r="IY19" s="159"/>
      <c r="IZ19" s="159"/>
      <c r="JA19" s="159"/>
      <c r="JB19" s="159"/>
      <c r="JC19" s="159"/>
      <c r="JD19" s="159"/>
      <c r="JE19" s="159"/>
      <c r="JF19" s="159"/>
      <c r="JG19" s="159"/>
      <c r="JH19" s="159"/>
      <c r="JI19" s="159"/>
      <c r="JJ19" s="159"/>
      <c r="JK19" s="159"/>
      <c r="JL19" s="159"/>
      <c r="JM19" s="159"/>
      <c r="JN19" s="159"/>
      <c r="JO19" s="159"/>
      <c r="JP19" s="159"/>
      <c r="JQ19" s="159"/>
      <c r="JR19" s="159"/>
      <c r="JS19" s="159"/>
      <c r="JT19" s="159"/>
      <c r="JU19" s="159"/>
      <c r="JV19" s="159"/>
      <c r="JW19" s="159"/>
      <c r="JX19" s="159"/>
      <c r="JY19" s="159"/>
      <c r="JZ19" s="159"/>
      <c r="KA19" s="159"/>
      <c r="KB19" s="159"/>
      <c r="KC19" s="159"/>
      <c r="KD19" s="159"/>
      <c r="KE19" s="159"/>
      <c r="KF19" s="159"/>
      <c r="KG19" s="159"/>
      <c r="KH19" s="159"/>
      <c r="KI19" s="159"/>
      <c r="KJ19" s="159"/>
      <c r="KK19" s="159"/>
      <c r="KL19" s="159"/>
      <c r="KM19" s="159"/>
      <c r="KN19" s="159"/>
      <c r="KO19" s="159"/>
      <c r="KP19" s="159"/>
      <c r="KQ19" s="159"/>
      <c r="KR19" s="159"/>
      <c r="KS19" s="159"/>
      <c r="KT19" s="159"/>
      <c r="KU19" s="159"/>
      <c r="KV19" s="159"/>
      <c r="KW19" s="159"/>
      <c r="KX19" s="159"/>
      <c r="KY19" s="159"/>
      <c r="KZ19" s="159"/>
      <c r="LA19" s="159"/>
      <c r="LB19" s="159"/>
      <c r="LC19" s="159"/>
      <c r="LD19" s="159"/>
      <c r="LE19" s="159"/>
      <c r="LF19" s="159"/>
      <c r="LG19" s="159"/>
      <c r="LH19" s="159"/>
      <c r="LI19" s="159"/>
      <c r="LJ19" s="159"/>
      <c r="LK19" s="159"/>
      <c r="LL19" s="159"/>
      <c r="LM19" s="159"/>
      <c r="LN19" s="159"/>
      <c r="LO19" s="159"/>
      <c r="LP19" s="159"/>
      <c r="LQ19" s="159"/>
      <c r="LR19" s="159"/>
      <c r="LS19" s="159"/>
      <c r="LT19" s="159"/>
      <c r="LU19" s="159"/>
      <c r="LV19" s="159"/>
      <c r="LW19" s="159"/>
      <c r="LX19" s="159"/>
      <c r="LY19" s="159"/>
      <c r="LZ19" s="159"/>
      <c r="MA19" s="159"/>
      <c r="MB19" s="159"/>
      <c r="MC19" s="159"/>
      <c r="MD19" s="159"/>
      <c r="ME19" s="159"/>
      <c r="MF19" s="159"/>
      <c r="MG19" s="159"/>
      <c r="MH19" s="159"/>
      <c r="MI19" s="159"/>
      <c r="MJ19" s="159"/>
      <c r="MK19" s="159"/>
      <c r="ML19" s="159"/>
      <c r="MM19" s="159"/>
      <c r="MN19" s="159"/>
      <c r="MO19" s="159"/>
      <c r="MP19" s="159"/>
      <c r="MQ19" s="159"/>
      <c r="MR19" s="159"/>
      <c r="MS19" s="159"/>
      <c r="MT19" s="159"/>
      <c r="MU19" s="159"/>
      <c r="MV19" s="159"/>
      <c r="MW19" s="159"/>
      <c r="MX19" s="159"/>
      <c r="MY19" s="159"/>
      <c r="MZ19" s="159"/>
      <c r="NA19" s="159"/>
      <c r="NB19" s="159"/>
      <c r="NC19" s="159"/>
      <c r="ND19" s="159"/>
      <c r="NE19" s="159"/>
      <c r="NF19" s="159"/>
      <c r="NG19" s="159"/>
      <c r="NH19" s="159"/>
      <c r="NI19" s="159"/>
      <c r="NJ19" s="159"/>
      <c r="NK19" s="159"/>
      <c r="NL19" s="159"/>
      <c r="NM19" s="159"/>
      <c r="NN19" s="159"/>
      <c r="NO19" s="159"/>
      <c r="NP19" s="159"/>
      <c r="NQ19" s="159"/>
      <c r="NR19" s="159"/>
      <c r="NS19" s="159"/>
      <c r="NT19" s="159"/>
      <c r="NU19" s="159"/>
      <c r="NV19" s="159"/>
      <c r="NW19" s="159"/>
      <c r="NX19" s="159"/>
      <c r="NY19" s="159"/>
      <c r="NZ19" s="159"/>
      <c r="OA19" s="159"/>
      <c r="OB19" s="159"/>
      <c r="OC19" s="159"/>
      <c r="OD19" s="159"/>
      <c r="OE19" s="159"/>
      <c r="OF19" s="159"/>
      <c r="OG19" s="159"/>
      <c r="OH19" s="159"/>
      <c r="OI19" s="159"/>
      <c r="OJ19" s="159"/>
      <c r="OK19" s="159"/>
      <c r="OL19" s="159"/>
      <c r="OM19" s="159"/>
      <c r="ON19" s="159"/>
      <c r="OO19" s="159"/>
      <c r="OP19" s="159"/>
      <c r="OQ19" s="159"/>
      <c r="OR19" s="159"/>
      <c r="OS19" s="159"/>
      <c r="OT19" s="159"/>
      <c r="OU19" s="159"/>
      <c r="OV19" s="159"/>
      <c r="OW19" s="159"/>
      <c r="OX19" s="159"/>
      <c r="OY19" s="159"/>
      <c r="OZ19" s="159"/>
      <c r="PA19" s="159"/>
      <c r="PB19" s="159"/>
      <c r="PC19" s="159"/>
      <c r="PD19" s="159"/>
      <c r="PE19" s="159"/>
      <c r="PF19" s="159"/>
      <c r="PG19" s="159"/>
      <c r="PH19" s="159"/>
      <c r="PI19" s="159"/>
      <c r="PJ19" s="159"/>
      <c r="PK19" s="159"/>
      <c r="PL19" s="159"/>
      <c r="PM19" s="159"/>
      <c r="PN19" s="159"/>
      <c r="PO19" s="159"/>
      <c r="PP19" s="159"/>
      <c r="PQ19" s="159"/>
      <c r="PR19" s="159"/>
      <c r="PS19" s="159"/>
      <c r="PT19" s="159"/>
      <c r="PU19" s="159"/>
      <c r="PV19" s="159"/>
      <c r="PW19" s="159"/>
      <c r="PX19" s="159"/>
      <c r="PY19" s="159"/>
      <c r="PZ19" s="159"/>
      <c r="QA19" s="159"/>
      <c r="QB19" s="159"/>
      <c r="QC19" s="159"/>
      <c r="QD19" s="159"/>
      <c r="QE19" s="159"/>
      <c r="QF19" s="159"/>
      <c r="QG19" s="159"/>
      <c r="QH19" s="159"/>
      <c r="QI19" s="159"/>
      <c r="QJ19" s="159"/>
      <c r="QK19" s="159"/>
      <c r="QL19" s="159"/>
      <c r="QM19" s="159"/>
      <c r="QN19" s="159"/>
      <c r="QO19" s="159"/>
      <c r="QP19" s="159"/>
      <c r="QQ19" s="159"/>
      <c r="QR19" s="159"/>
      <c r="QS19" s="159"/>
      <c r="QT19" s="159"/>
      <c r="QU19" s="159"/>
      <c r="QV19" s="159"/>
      <c r="QW19" s="159"/>
      <c r="QX19" s="159"/>
      <c r="QY19" s="159"/>
      <c r="QZ19" s="159"/>
      <c r="RA19" s="159"/>
      <c r="RB19" s="159"/>
      <c r="RC19" s="159"/>
      <c r="RD19" s="159"/>
      <c r="RE19" s="159"/>
      <c r="RF19" s="159"/>
      <c r="RG19" s="159"/>
      <c r="RH19" s="159"/>
      <c r="RI19" s="159"/>
      <c r="RJ19" s="159"/>
      <c r="RK19" s="159"/>
      <c r="RL19" s="159"/>
      <c r="RM19" s="159"/>
      <c r="RN19" s="159"/>
      <c r="RO19" s="159"/>
      <c r="RP19" s="159"/>
      <c r="RQ19" s="159"/>
      <c r="RR19" s="159"/>
      <c r="RS19" s="159"/>
      <c r="RT19" s="159"/>
      <c r="RU19" s="159"/>
      <c r="RV19" s="159"/>
      <c r="RW19" s="159"/>
      <c r="RX19" s="159"/>
      <c r="RY19" s="159"/>
      <c r="RZ19" s="159"/>
      <c r="SA19" s="159"/>
      <c r="SB19" s="159"/>
      <c r="SC19" s="159"/>
      <c r="SD19" s="159"/>
      <c r="SE19" s="159"/>
      <c r="SF19" s="159"/>
      <c r="SG19" s="159"/>
      <c r="SH19" s="159"/>
      <c r="SI19" s="159"/>
      <c r="SJ19" s="159"/>
      <c r="SK19" s="159"/>
      <c r="SL19" s="159"/>
      <c r="SM19" s="159"/>
      <c r="SN19" s="159"/>
      <c r="SO19" s="159"/>
      <c r="SP19" s="159"/>
      <c r="SQ19" s="159"/>
      <c r="SR19" s="159"/>
      <c r="SS19" s="159"/>
      <c r="ST19" s="159"/>
      <c r="SU19" s="159"/>
      <c r="SV19" s="159"/>
      <c r="SW19" s="159"/>
      <c r="SX19" s="159"/>
      <c r="SY19" s="159"/>
      <c r="SZ19" s="159"/>
      <c r="TA19" s="159"/>
      <c r="TB19" s="159"/>
      <c r="TC19" s="159"/>
      <c r="TD19" s="159"/>
      <c r="TE19" s="159"/>
      <c r="TF19" s="159"/>
      <c r="TG19" s="159"/>
      <c r="TH19" s="159"/>
      <c r="TI19" s="159"/>
      <c r="TJ19" s="159"/>
      <c r="TK19" s="159"/>
      <c r="TL19" s="159"/>
      <c r="TM19" s="159"/>
      <c r="TN19" s="159"/>
      <c r="TO19" s="159"/>
      <c r="TP19" s="159"/>
      <c r="TQ19" s="159"/>
      <c r="TR19" s="159"/>
      <c r="TS19" s="159"/>
      <c r="TT19" s="159"/>
      <c r="TU19" s="159"/>
      <c r="TV19" s="159"/>
      <c r="TW19" s="159"/>
      <c r="TX19" s="159"/>
      <c r="TY19" s="159"/>
      <c r="TZ19" s="159"/>
      <c r="UA19" s="159"/>
      <c r="UB19" s="159"/>
      <c r="UC19" s="159"/>
      <c r="UD19" s="159"/>
      <c r="UE19" s="159"/>
      <c r="UF19" s="159"/>
      <c r="UG19" s="159"/>
      <c r="UH19" s="159"/>
      <c r="UI19" s="159"/>
      <c r="UJ19" s="159"/>
      <c r="UK19" s="159"/>
      <c r="UL19" s="159"/>
      <c r="UM19" s="159"/>
      <c r="UN19" s="159"/>
      <c r="UO19" s="159"/>
      <c r="UP19" s="159"/>
      <c r="UQ19" s="159"/>
      <c r="UR19" s="159"/>
      <c r="US19" s="159"/>
      <c r="UT19" s="159"/>
      <c r="UU19" s="159"/>
      <c r="UV19" s="159"/>
      <c r="UW19" s="159"/>
      <c r="UX19" s="159"/>
      <c r="UY19" s="159"/>
      <c r="UZ19" s="159"/>
      <c r="VA19" s="159"/>
      <c r="VB19" s="159"/>
      <c r="VC19" s="159"/>
      <c r="VD19" s="159"/>
      <c r="VE19" s="159"/>
      <c r="VF19" s="159"/>
      <c r="VG19" s="159"/>
      <c r="VH19" s="159"/>
      <c r="VI19" s="159"/>
      <c r="VJ19" s="159"/>
      <c r="VK19" s="159"/>
      <c r="VL19" s="159"/>
      <c r="VM19" s="159"/>
      <c r="VN19" s="159"/>
      <c r="VO19" s="159"/>
      <c r="VP19" s="159"/>
      <c r="VQ19" s="159"/>
      <c r="VR19" s="159"/>
      <c r="VS19" s="159"/>
      <c r="VT19" s="159"/>
      <c r="VU19" s="159"/>
      <c r="VV19" s="159"/>
      <c r="VW19" s="159"/>
      <c r="VX19" s="159"/>
      <c r="VY19" s="159"/>
      <c r="VZ19" s="159"/>
      <c r="WA19" s="159"/>
      <c r="WB19" s="159"/>
      <c r="WC19" s="159"/>
      <c r="WD19" s="159"/>
      <c r="WE19" s="159"/>
      <c r="WF19" s="159"/>
      <c r="WG19" s="159"/>
      <c r="WH19" s="159"/>
      <c r="WI19" s="159"/>
      <c r="WJ19" s="159"/>
      <c r="WK19" s="159"/>
      <c r="WL19" s="159"/>
      <c r="WM19" s="159"/>
      <c r="WN19" s="159"/>
      <c r="WO19" s="159"/>
      <c r="WP19" s="159"/>
      <c r="WQ19" s="159"/>
      <c r="WR19" s="159"/>
      <c r="WS19" s="159"/>
      <c r="WT19" s="159"/>
      <c r="WU19" s="159"/>
      <c r="WV19" s="159"/>
      <c r="WW19" s="159"/>
      <c r="WX19" s="159"/>
      <c r="WY19" s="159"/>
      <c r="WZ19" s="159"/>
      <c r="XA19" s="159"/>
      <c r="XB19" s="159"/>
      <c r="XC19" s="159"/>
      <c r="XD19" s="159"/>
      <c r="XE19" s="159"/>
      <c r="XF19" s="159"/>
      <c r="XG19" s="159"/>
      <c r="XH19" s="159"/>
      <c r="XI19" s="159"/>
      <c r="XJ19" s="159"/>
      <c r="XK19" s="159"/>
      <c r="XL19" s="159"/>
      <c r="XM19" s="159"/>
      <c r="XN19" s="159"/>
      <c r="XO19" s="159"/>
      <c r="XP19" s="159"/>
      <c r="XQ19" s="159"/>
      <c r="XR19" s="159"/>
      <c r="XS19" s="159"/>
      <c r="XT19" s="159"/>
      <c r="XU19" s="159"/>
      <c r="XV19" s="159"/>
      <c r="XW19" s="159"/>
      <c r="XX19" s="159"/>
      <c r="XY19" s="159"/>
      <c r="XZ19" s="159"/>
      <c r="YA19" s="159"/>
      <c r="YB19" s="159"/>
      <c r="YC19" s="159"/>
      <c r="YD19" s="159"/>
      <c r="YE19" s="159"/>
      <c r="YF19" s="159"/>
      <c r="YG19" s="159"/>
      <c r="YH19" s="159"/>
      <c r="YI19" s="159"/>
      <c r="YJ19" s="159"/>
      <c r="YK19" s="159"/>
      <c r="YL19" s="159"/>
      <c r="YM19" s="159"/>
      <c r="YN19" s="159"/>
      <c r="YO19" s="159"/>
      <c r="YP19" s="159"/>
      <c r="YQ19" s="159"/>
      <c r="YR19" s="159"/>
      <c r="YS19" s="159"/>
      <c r="YT19" s="159"/>
      <c r="YU19" s="159"/>
      <c r="YV19" s="159"/>
      <c r="YW19" s="159"/>
      <c r="YX19" s="159"/>
      <c r="YY19" s="159"/>
      <c r="YZ19" s="159"/>
      <c r="ZA19" s="159"/>
      <c r="ZB19" s="159"/>
      <c r="ZC19" s="159"/>
      <c r="ZD19" s="159"/>
      <c r="ZE19" s="159"/>
      <c r="ZF19" s="159"/>
      <c r="ZG19" s="159"/>
      <c r="ZH19" s="159"/>
      <c r="ZI19" s="159"/>
      <c r="ZJ19" s="159"/>
      <c r="ZK19" s="159"/>
      <c r="ZL19" s="159"/>
      <c r="ZM19" s="159"/>
      <c r="ZN19" s="159"/>
      <c r="ZO19" s="159"/>
      <c r="ZP19" s="159"/>
      <c r="ZQ19" s="159"/>
      <c r="ZR19" s="159"/>
      <c r="ZS19" s="159"/>
      <c r="ZT19" s="159"/>
      <c r="ZU19" s="159"/>
      <c r="ZV19" s="159"/>
      <c r="ZW19" s="159"/>
      <c r="ZX19" s="159"/>
      <c r="ZY19" s="159"/>
      <c r="ZZ19" s="159"/>
      <c r="AAA19" s="159"/>
      <c r="AAB19" s="159"/>
      <c r="AAC19" s="159"/>
      <c r="AAD19" s="159"/>
      <c r="AAE19" s="159"/>
      <c r="AAF19" s="159"/>
      <c r="AAG19" s="159"/>
      <c r="AAH19" s="159"/>
      <c r="AAI19" s="159"/>
      <c r="AAJ19" s="159"/>
      <c r="AAK19" s="159"/>
      <c r="AAL19" s="159"/>
      <c r="AAM19" s="159"/>
      <c r="AAN19" s="159"/>
      <c r="AAO19" s="159"/>
      <c r="AAP19" s="159"/>
      <c r="AAQ19" s="159"/>
      <c r="AAR19" s="159"/>
      <c r="AAS19" s="159"/>
      <c r="AAT19" s="159"/>
      <c r="AAU19" s="159"/>
      <c r="AAV19" s="159"/>
      <c r="AAW19" s="159"/>
      <c r="AAX19" s="159"/>
      <c r="AAY19" s="159"/>
      <c r="AAZ19" s="159"/>
      <c r="ABA19" s="159"/>
      <c r="ABB19" s="159"/>
      <c r="ABC19" s="159"/>
      <c r="ABD19" s="159"/>
      <c r="ABE19" s="159"/>
      <c r="ABF19" s="159"/>
      <c r="ABG19" s="159"/>
      <c r="ABH19" s="159"/>
      <c r="ABI19" s="159"/>
      <c r="ABJ19" s="159"/>
      <c r="ABK19" s="159"/>
      <c r="ABL19" s="159"/>
      <c r="ABM19" s="159"/>
      <c r="ABN19" s="159"/>
      <c r="ABO19" s="159"/>
      <c r="ABP19" s="159"/>
      <c r="ABQ19" s="159"/>
      <c r="ABR19" s="159"/>
      <c r="ABS19" s="159"/>
      <c r="ABT19" s="159"/>
      <c r="ABU19" s="159"/>
      <c r="ABV19" s="159"/>
      <c r="ABW19" s="159"/>
      <c r="ABX19" s="159"/>
      <c r="ABY19" s="159"/>
      <c r="ABZ19" s="159"/>
      <c r="ACA19" s="159"/>
      <c r="ACB19" s="159"/>
      <c r="ACC19" s="159"/>
      <c r="ACD19" s="159"/>
      <c r="ACE19" s="159"/>
      <c r="ACF19" s="159"/>
      <c r="ACG19" s="159"/>
      <c r="ACH19" s="159"/>
      <c r="ACI19" s="159"/>
      <c r="ACJ19" s="159"/>
      <c r="ACK19" s="159"/>
      <c r="ACL19" s="159"/>
      <c r="ACM19" s="159"/>
      <c r="ACN19" s="159"/>
      <c r="ACO19" s="159"/>
      <c r="ACP19" s="159"/>
      <c r="ACQ19" s="159"/>
      <c r="ACR19" s="159"/>
      <c r="ACS19" s="159"/>
      <c r="ACT19" s="159"/>
      <c r="ACU19" s="159"/>
      <c r="ACV19" s="159"/>
      <c r="ACW19" s="159"/>
      <c r="ACX19" s="159"/>
      <c r="ACY19" s="159"/>
      <c r="ACZ19" s="159"/>
      <c r="ADA19" s="159"/>
      <c r="ADB19" s="159"/>
      <c r="ADC19" s="159"/>
      <c r="ADD19" s="159"/>
      <c r="ADE19" s="159"/>
      <c r="ADF19" s="159"/>
      <c r="ADG19" s="159"/>
      <c r="ADH19" s="159"/>
      <c r="ADI19" s="159"/>
      <c r="ADJ19" s="159"/>
      <c r="ADK19" s="159"/>
      <c r="ADL19" s="159"/>
      <c r="ADM19" s="159"/>
      <c r="ADN19" s="159"/>
      <c r="ADO19" s="159"/>
      <c r="ADP19" s="159"/>
      <c r="ADQ19" s="159"/>
      <c r="ADR19" s="159"/>
      <c r="ADS19" s="159"/>
      <c r="ADT19" s="159"/>
      <c r="ADU19" s="159"/>
      <c r="ADV19" s="159"/>
      <c r="ADW19" s="159"/>
      <c r="ADX19" s="159"/>
      <c r="ADY19" s="159"/>
      <c r="ADZ19" s="159"/>
      <c r="AEA19" s="159"/>
      <c r="AEB19" s="159"/>
      <c r="AEC19" s="159"/>
      <c r="AED19" s="159"/>
      <c r="AEE19" s="159"/>
      <c r="AEF19" s="159"/>
      <c r="AEG19" s="159"/>
      <c r="AEH19" s="159"/>
      <c r="AEI19" s="159"/>
      <c r="AEJ19" s="159"/>
      <c r="AEK19" s="159"/>
      <c r="AEL19" s="159"/>
      <c r="AEM19" s="159"/>
      <c r="AEN19" s="159"/>
      <c r="AEO19" s="159"/>
      <c r="AEP19" s="159"/>
      <c r="AEQ19" s="159"/>
      <c r="AER19" s="159"/>
      <c r="AES19" s="159"/>
      <c r="AET19" s="159"/>
      <c r="AEU19" s="159"/>
      <c r="AEV19" s="159"/>
      <c r="AEW19" s="159"/>
      <c r="AEX19" s="159"/>
      <c r="AEY19" s="159"/>
      <c r="AEZ19" s="159"/>
      <c r="AFA19" s="159"/>
      <c r="AFB19" s="159"/>
      <c r="AFC19" s="159"/>
      <c r="AFD19" s="159"/>
      <c r="AFE19" s="159"/>
      <c r="AFF19" s="159"/>
      <c r="AFG19" s="159"/>
      <c r="AFH19" s="159"/>
      <c r="AFI19" s="159"/>
      <c r="AFJ19" s="159"/>
      <c r="AFK19" s="159"/>
      <c r="AFL19" s="159"/>
      <c r="AFM19" s="159"/>
      <c r="AFN19" s="159"/>
      <c r="AFO19" s="159"/>
      <c r="AFP19" s="159"/>
      <c r="AFQ19" s="159"/>
      <c r="AFR19" s="159"/>
      <c r="AFS19" s="159"/>
      <c r="AFT19" s="159"/>
      <c r="AFU19" s="159"/>
      <c r="AFV19" s="159"/>
      <c r="AFW19" s="159"/>
      <c r="AFX19" s="159"/>
      <c r="AFY19" s="159"/>
      <c r="AFZ19" s="159"/>
      <c r="AGA19" s="159"/>
      <c r="AGB19" s="159"/>
      <c r="AGC19" s="159"/>
      <c r="AGD19" s="159"/>
      <c r="AGE19" s="159"/>
      <c r="AGF19" s="159"/>
      <c r="AGG19" s="159"/>
      <c r="AGH19" s="159"/>
      <c r="AGI19" s="159"/>
      <c r="AGJ19" s="159"/>
      <c r="AGK19" s="159"/>
      <c r="AGL19" s="159"/>
      <c r="AGM19" s="159"/>
      <c r="AGN19" s="159"/>
      <c r="AGO19" s="159"/>
      <c r="AGP19" s="159"/>
      <c r="AGQ19" s="159"/>
      <c r="AGR19" s="159"/>
      <c r="AGS19" s="159"/>
      <c r="AGT19" s="159"/>
      <c r="AGU19" s="159"/>
      <c r="AGV19" s="159"/>
      <c r="AGW19" s="159"/>
      <c r="AGX19" s="159"/>
      <c r="AGY19" s="159"/>
      <c r="AGZ19" s="159"/>
      <c r="AHA19" s="159"/>
      <c r="AHB19" s="159"/>
      <c r="AHC19" s="159"/>
      <c r="AHD19" s="159"/>
      <c r="AHE19" s="159"/>
      <c r="AHF19" s="159"/>
      <c r="AHG19" s="159"/>
      <c r="AHH19" s="159"/>
      <c r="AHI19" s="159"/>
      <c r="AHJ19" s="159"/>
      <c r="AHK19" s="159"/>
      <c r="AHL19" s="159"/>
      <c r="AHM19" s="159"/>
      <c r="AHN19" s="159"/>
      <c r="AHO19" s="159"/>
      <c r="AHP19" s="159"/>
      <c r="AHQ19" s="159"/>
      <c r="AHR19" s="159"/>
      <c r="AHS19" s="159"/>
      <c r="AHT19" s="159"/>
      <c r="AHU19" s="159"/>
      <c r="AHV19" s="159"/>
      <c r="AHW19" s="159"/>
      <c r="AHX19" s="159"/>
      <c r="AHY19" s="159"/>
      <c r="AHZ19" s="159"/>
      <c r="AIA19" s="159"/>
      <c r="AIB19" s="159"/>
      <c r="AIC19" s="159"/>
      <c r="AID19" s="159"/>
      <c r="AIE19" s="159"/>
      <c r="AIF19" s="159"/>
      <c r="AIG19" s="159"/>
      <c r="AIH19" s="159"/>
      <c r="AII19" s="159"/>
      <c r="AIJ19" s="159"/>
      <c r="AIK19" s="159"/>
      <c r="AIL19" s="159"/>
      <c r="AIM19" s="159"/>
      <c r="AIN19" s="159"/>
      <c r="AIO19" s="159"/>
      <c r="AIP19" s="159"/>
      <c r="AIQ19" s="159"/>
      <c r="AIR19" s="159"/>
      <c r="AIS19" s="159"/>
      <c r="AIT19" s="159"/>
      <c r="AIU19" s="159"/>
      <c r="AIV19" s="159"/>
      <c r="AIW19" s="159"/>
      <c r="AIX19" s="159"/>
      <c r="AIY19" s="159"/>
      <c r="AIZ19" s="159"/>
      <c r="AJA19" s="159"/>
      <c r="AJB19" s="159"/>
      <c r="AJC19" s="159"/>
      <c r="AJD19" s="159"/>
      <c r="AJE19" s="159"/>
      <c r="AJF19" s="159"/>
      <c r="AJG19" s="159"/>
      <c r="AJH19" s="159"/>
      <c r="AJI19" s="159"/>
      <c r="AJJ19" s="159"/>
      <c r="AJK19" s="159"/>
      <c r="AJL19" s="159"/>
      <c r="AJM19" s="159"/>
      <c r="AJN19" s="159"/>
      <c r="AJO19" s="159"/>
      <c r="AJP19" s="159"/>
      <c r="AJQ19" s="159"/>
      <c r="AJR19" s="159"/>
      <c r="AJS19" s="159"/>
      <c r="AJT19" s="159"/>
      <c r="AJU19" s="159"/>
      <c r="AJV19" s="159"/>
      <c r="AJW19" s="159"/>
      <c r="AJX19" s="159"/>
      <c r="AJY19" s="159"/>
      <c r="AJZ19" s="159"/>
      <c r="AKA19" s="159"/>
      <c r="AKB19" s="159"/>
      <c r="AKC19" s="159"/>
      <c r="AKD19" s="159"/>
      <c r="AKE19" s="160"/>
      <c r="AKF19" s="159"/>
      <c r="AKG19" s="159"/>
      <c r="AKH19" s="159"/>
      <c r="AKI19" s="159"/>
      <c r="AKJ19" s="159"/>
      <c r="AKK19" s="159"/>
      <c r="AKL19" s="159"/>
      <c r="AKM19" s="159"/>
      <c r="AKN19" s="159"/>
      <c r="AKO19" s="159"/>
      <c r="AKP19" s="159"/>
      <c r="AKQ19" s="159"/>
      <c r="AKR19" s="159"/>
      <c r="AKS19" s="159"/>
      <c r="AKT19" s="159"/>
      <c r="AKU19" s="159"/>
      <c r="AKV19" s="159"/>
      <c r="AKW19" s="159"/>
      <c r="AKX19" s="159"/>
      <c r="AKY19" s="159"/>
      <c r="AKZ19" s="159"/>
      <c r="ALA19" s="159"/>
      <c r="ALB19" s="159"/>
      <c r="ALC19" s="159"/>
      <c r="ALD19" s="159"/>
      <c r="ALE19" s="159"/>
      <c r="ALF19" s="159"/>
      <c r="ALG19" s="159"/>
      <c r="ALH19" s="159"/>
      <c r="ALI19" s="159"/>
      <c r="ALJ19" s="159"/>
      <c r="ALK19" s="159"/>
      <c r="ALL19" s="159"/>
      <c r="ALM19" s="159"/>
      <c r="ALN19" s="159"/>
      <c r="ALO19" s="159"/>
      <c r="ALP19" s="159"/>
      <c r="ALQ19" s="159"/>
      <c r="ALR19" s="159"/>
      <c r="ALS19" s="159"/>
      <c r="ALT19" s="162"/>
      <c r="ALU19" s="162"/>
      <c r="ALV19" s="162"/>
      <c r="ALW19" s="162"/>
      <c r="ALX19" s="162"/>
      <c r="ALY19" s="162"/>
      <c r="ALZ19" s="162"/>
      <c r="AMA19" s="162"/>
      <c r="AMB19" s="162"/>
      <c r="AMC19" s="162"/>
      <c r="AMD19" s="162"/>
      <c r="AME19" s="162"/>
      <c r="AMF19" s="162"/>
      <c r="AMG19" s="162"/>
      <c r="AMH19" s="162"/>
      <c r="AMI19" s="162"/>
      <c r="AMJ19" s="162"/>
      <c r="AMK19" s="162"/>
      <c r="AML19" s="162"/>
      <c r="AMM19" s="162"/>
      <c r="AMN19" s="162"/>
      <c r="AMO19" s="162"/>
      <c r="AMP19" s="162"/>
      <c r="AMQ19" s="162"/>
      <c r="AMR19" s="162"/>
      <c r="AMS19" s="162"/>
      <c r="AMT19" s="162"/>
      <c r="AMU19" s="162"/>
      <c r="AMV19" s="162"/>
      <c r="AMW19" s="162"/>
      <c r="AMX19" s="162"/>
      <c r="AMY19" s="162"/>
      <c r="AMZ19" s="162"/>
      <c r="ANA19" s="162"/>
      <c r="ANB19" s="162"/>
      <c r="ANC19" s="162"/>
      <c r="AND19" s="162"/>
      <c r="ANE19" s="162"/>
      <c r="ANF19" s="162"/>
      <c r="ANG19" s="162"/>
      <c r="ANH19" s="162"/>
      <c r="ANI19" s="162"/>
      <c r="ANJ19" s="162"/>
      <c r="ANK19" s="162"/>
      <c r="ANL19" s="162"/>
      <c r="ANM19" s="162"/>
      <c r="ANN19" s="162"/>
      <c r="ANO19" s="162"/>
      <c r="ANP19" s="162"/>
      <c r="ANQ19" s="162"/>
      <c r="ANR19" s="162"/>
      <c r="ANS19" s="162"/>
      <c r="ANT19" s="162"/>
      <c r="ANU19" s="162"/>
      <c r="ANV19" s="162"/>
      <c r="ANW19" s="162"/>
      <c r="ANX19" s="162"/>
      <c r="ANY19" s="162"/>
      <c r="ANZ19" s="162"/>
      <c r="AOA19" s="162"/>
      <c r="AOB19" s="162"/>
      <c r="AOC19" s="162"/>
      <c r="AOD19" s="162"/>
      <c r="AOE19" s="162"/>
      <c r="AOF19" s="162"/>
      <c r="AOG19" s="162"/>
      <c r="AOH19" s="162"/>
      <c r="AOI19" s="162"/>
      <c r="AOJ19" s="162"/>
      <c r="AOK19" s="162"/>
      <c r="AOL19" s="162"/>
      <c r="AOM19" s="162"/>
      <c r="AON19" s="162"/>
      <c r="AOO19" s="162"/>
      <c r="AOP19" s="162"/>
      <c r="AOQ19" s="162"/>
      <c r="AOR19" s="162"/>
      <c r="AOS19" s="162"/>
      <c r="AOT19" s="162"/>
      <c r="AOU19" s="162"/>
      <c r="AOV19" s="162"/>
      <c r="AOW19" s="162"/>
      <c r="AOX19" s="162"/>
      <c r="AOY19" s="162"/>
      <c r="AOZ19" s="162"/>
      <c r="APA19" s="162"/>
      <c r="APB19" s="162"/>
      <c r="APC19" s="162"/>
      <c r="APD19" s="162"/>
      <c r="APE19" s="162"/>
      <c r="APF19" s="162"/>
      <c r="APG19" s="162"/>
      <c r="APH19" s="162"/>
      <c r="API19" s="162"/>
      <c r="APJ19" s="162"/>
      <c r="APK19" s="162"/>
      <c r="APL19" s="162"/>
      <c r="APM19" s="162"/>
      <c r="APN19" s="162"/>
      <c r="APO19" s="162"/>
      <c r="APP19" s="162"/>
      <c r="APQ19" s="162"/>
      <c r="APR19" s="162"/>
      <c r="APS19" s="162"/>
      <c r="APT19" s="162"/>
      <c r="APU19" s="162"/>
      <c r="APV19" s="162"/>
      <c r="APW19" s="162"/>
      <c r="APX19" s="162"/>
      <c r="APY19" s="162"/>
      <c r="APZ19" s="162"/>
      <c r="AQA19" s="162"/>
      <c r="AQB19" s="162"/>
      <c r="AQC19" s="162"/>
      <c r="AQD19" s="162"/>
      <c r="AQE19" s="162"/>
      <c r="AQF19" s="162"/>
      <c r="AQG19" s="162"/>
      <c r="AQH19" s="162"/>
      <c r="AQI19" s="162"/>
      <c r="AQJ19" s="162"/>
      <c r="AQK19" s="162"/>
      <c r="AQL19" s="162"/>
      <c r="AQM19" s="162"/>
      <c r="AQN19" s="162"/>
      <c r="AQO19" s="162"/>
      <c r="AQP19" s="162"/>
      <c r="AQQ19" s="162"/>
      <c r="AQR19" s="162"/>
      <c r="AQS19" s="162"/>
      <c r="AQT19" s="162"/>
      <c r="AQU19" s="162"/>
      <c r="AQV19" s="162"/>
      <c r="AQW19" s="162"/>
      <c r="AQX19" s="162"/>
      <c r="AQY19" s="162"/>
      <c r="AQZ19" s="162"/>
      <c r="ARA19" s="162"/>
      <c r="ARB19" s="162"/>
      <c r="ARC19" s="162"/>
      <c r="ARD19" s="162"/>
      <c r="ARE19" s="162"/>
      <c r="ARF19" s="162"/>
      <c r="ARG19" s="162"/>
      <c r="ARH19" s="162"/>
      <c r="ARI19" s="162"/>
      <c r="ARJ19" s="162"/>
      <c r="ARK19" s="162"/>
      <c r="ARL19" s="162"/>
      <c r="ARM19" s="162"/>
      <c r="ARN19" s="162"/>
      <c r="ARO19" s="162"/>
      <c r="ARP19" s="162"/>
      <c r="ARQ19" s="162"/>
      <c r="ARR19" s="162"/>
      <c r="ARS19" s="162"/>
      <c r="ART19" s="162"/>
      <c r="ARU19" s="162"/>
      <c r="ARV19" s="162"/>
      <c r="ARW19" s="162"/>
      <c r="ARX19" s="162"/>
      <c r="ARY19" s="162"/>
      <c r="ARZ19" s="162"/>
      <c r="ASA19" s="162"/>
      <c r="ASB19" s="162"/>
      <c r="ASC19" s="162"/>
      <c r="ASD19" s="162"/>
      <c r="ASE19" s="162"/>
      <c r="ASF19" s="162"/>
      <c r="ASG19" s="162"/>
      <c r="ASH19" s="162"/>
      <c r="ASI19" s="162"/>
      <c r="ASJ19" s="162"/>
      <c r="ASK19" s="162"/>
      <c r="ASL19" s="162"/>
      <c r="ASM19" s="164"/>
      <c r="ASN19" s="164"/>
      <c r="ASO19" s="164"/>
      <c r="ASP19" s="164"/>
      <c r="ASQ19" s="164"/>
      <c r="ASR19" s="164"/>
      <c r="ASS19" s="164"/>
      <c r="AST19" s="164"/>
      <c r="ASU19" s="164"/>
      <c r="ASV19" s="164"/>
      <c r="ASW19" s="164"/>
      <c r="ASX19" s="164"/>
      <c r="ASY19" s="164"/>
      <c r="ASZ19" s="164"/>
      <c r="ATA19" s="164"/>
      <c r="ATB19" s="164"/>
      <c r="ATC19" s="164"/>
      <c r="ATD19" s="164"/>
      <c r="ATE19" s="164"/>
      <c r="ATF19" s="164"/>
      <c r="ATG19" s="173"/>
      <c r="ATH19" s="165"/>
      <c r="ATI19" s="165"/>
      <c r="ATJ19" s="165"/>
      <c r="ATK19" s="165"/>
      <c r="ATL19" s="165"/>
      <c r="ATM19" s="165"/>
      <c r="ATN19" s="165"/>
      <c r="ATO19" s="165"/>
      <c r="ATP19" s="165"/>
    </row>
    <row r="20" spans="3:1212" ht="13.5" customHeight="1"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  <c r="IW20" s="159"/>
      <c r="IX20" s="159"/>
      <c r="IY20" s="159"/>
      <c r="IZ20" s="159"/>
      <c r="JA20" s="159"/>
      <c r="JB20" s="159"/>
      <c r="JC20" s="159"/>
      <c r="JD20" s="159"/>
      <c r="JE20" s="159"/>
      <c r="JF20" s="159"/>
      <c r="JG20" s="159"/>
      <c r="JH20" s="159"/>
      <c r="JI20" s="159"/>
      <c r="JJ20" s="159"/>
      <c r="JK20" s="159"/>
      <c r="JL20" s="159"/>
      <c r="JM20" s="159"/>
      <c r="JN20" s="159"/>
      <c r="JO20" s="159"/>
      <c r="JP20" s="159"/>
      <c r="JQ20" s="159"/>
      <c r="JR20" s="159"/>
      <c r="JS20" s="159"/>
      <c r="JT20" s="159"/>
      <c r="JU20" s="159"/>
      <c r="JV20" s="159"/>
      <c r="JW20" s="159"/>
      <c r="JX20" s="159"/>
      <c r="JY20" s="159"/>
      <c r="JZ20" s="159"/>
      <c r="KA20" s="159"/>
      <c r="KB20" s="159"/>
      <c r="KC20" s="159"/>
      <c r="KD20" s="159"/>
      <c r="KE20" s="159"/>
      <c r="KF20" s="159"/>
      <c r="KG20" s="159"/>
      <c r="KH20" s="159"/>
      <c r="KI20" s="159"/>
      <c r="KJ20" s="159"/>
      <c r="KK20" s="159"/>
      <c r="KL20" s="159"/>
      <c r="KM20" s="159"/>
      <c r="KN20" s="159"/>
      <c r="KO20" s="159"/>
      <c r="KP20" s="159"/>
      <c r="KQ20" s="159"/>
      <c r="KR20" s="159"/>
      <c r="KS20" s="159"/>
      <c r="KT20" s="159"/>
      <c r="KU20" s="159"/>
      <c r="KV20" s="159"/>
      <c r="KW20" s="159"/>
      <c r="KX20" s="159"/>
      <c r="KY20" s="159"/>
      <c r="KZ20" s="159"/>
      <c r="LA20" s="159"/>
      <c r="LB20" s="159"/>
      <c r="LC20" s="159"/>
      <c r="LD20" s="159"/>
      <c r="LE20" s="159"/>
      <c r="LF20" s="159"/>
      <c r="LG20" s="159"/>
      <c r="LH20" s="159"/>
      <c r="LI20" s="159"/>
      <c r="LJ20" s="159"/>
      <c r="LK20" s="159"/>
      <c r="LL20" s="159"/>
      <c r="LM20" s="159"/>
      <c r="LN20" s="159"/>
      <c r="LO20" s="159"/>
      <c r="LP20" s="159"/>
      <c r="LQ20" s="159"/>
      <c r="LR20" s="159"/>
      <c r="LS20" s="159"/>
      <c r="LT20" s="159"/>
      <c r="LU20" s="159"/>
      <c r="LV20" s="159"/>
      <c r="LW20" s="159"/>
      <c r="LX20" s="159"/>
      <c r="LY20" s="159"/>
      <c r="LZ20" s="159"/>
      <c r="MA20" s="159"/>
      <c r="MB20" s="159"/>
      <c r="MC20" s="159"/>
      <c r="MD20" s="159"/>
      <c r="ME20" s="159"/>
      <c r="MF20" s="159"/>
      <c r="MG20" s="159"/>
      <c r="MH20" s="159"/>
      <c r="MI20" s="159"/>
      <c r="MJ20" s="159"/>
      <c r="MK20" s="159"/>
      <c r="ML20" s="159"/>
      <c r="MM20" s="159"/>
      <c r="MN20" s="159"/>
      <c r="MO20" s="159"/>
      <c r="MP20" s="159"/>
      <c r="MQ20" s="159"/>
      <c r="MR20" s="159"/>
      <c r="MS20" s="159"/>
      <c r="MT20" s="159"/>
      <c r="MU20" s="159"/>
      <c r="MV20" s="159"/>
      <c r="MW20" s="159"/>
      <c r="MX20" s="159"/>
      <c r="MY20" s="159"/>
      <c r="MZ20" s="159"/>
      <c r="NA20" s="159"/>
      <c r="NB20" s="159"/>
      <c r="NC20" s="159"/>
      <c r="ND20" s="159"/>
      <c r="NE20" s="159"/>
      <c r="NF20" s="159"/>
      <c r="NG20" s="159"/>
      <c r="NH20" s="159"/>
      <c r="NI20" s="159"/>
      <c r="NJ20" s="159"/>
      <c r="NK20" s="159"/>
      <c r="NL20" s="159"/>
      <c r="NM20" s="159"/>
      <c r="NN20" s="159"/>
      <c r="NO20" s="159"/>
      <c r="NP20" s="159"/>
      <c r="NQ20" s="159"/>
      <c r="NR20" s="159"/>
      <c r="NS20" s="159"/>
      <c r="NT20" s="159"/>
      <c r="NU20" s="159"/>
      <c r="NV20" s="159"/>
      <c r="NW20" s="159"/>
      <c r="NX20" s="159"/>
      <c r="NY20" s="159"/>
      <c r="NZ20" s="159"/>
      <c r="OA20" s="159"/>
      <c r="OB20" s="159"/>
      <c r="OC20" s="159"/>
      <c r="OD20" s="159"/>
      <c r="OE20" s="159"/>
      <c r="OF20" s="159"/>
      <c r="OG20" s="159"/>
      <c r="OH20" s="159"/>
      <c r="OI20" s="159"/>
      <c r="OJ20" s="159"/>
      <c r="OK20" s="159"/>
      <c r="OL20" s="159"/>
      <c r="OM20" s="159"/>
      <c r="ON20" s="159"/>
      <c r="OO20" s="159"/>
      <c r="OP20" s="159"/>
      <c r="OQ20" s="159"/>
      <c r="OR20" s="159"/>
      <c r="OS20" s="159"/>
      <c r="OT20" s="159"/>
      <c r="OU20" s="159"/>
      <c r="OV20" s="159"/>
      <c r="OW20" s="159"/>
      <c r="OX20" s="159"/>
      <c r="OY20" s="159"/>
      <c r="OZ20" s="159"/>
      <c r="PA20" s="159"/>
      <c r="PB20" s="159"/>
      <c r="PC20" s="159"/>
      <c r="PD20" s="159"/>
      <c r="PE20" s="159"/>
      <c r="PF20" s="159"/>
      <c r="PG20" s="159"/>
      <c r="PH20" s="159"/>
      <c r="PI20" s="159"/>
      <c r="PJ20" s="159"/>
      <c r="PK20" s="159"/>
      <c r="PL20" s="159"/>
      <c r="PM20" s="159"/>
      <c r="PN20" s="159"/>
      <c r="PO20" s="159"/>
      <c r="PP20" s="159"/>
      <c r="PQ20" s="159"/>
      <c r="PR20" s="159"/>
      <c r="PS20" s="159"/>
      <c r="PT20" s="159"/>
      <c r="PU20" s="159"/>
      <c r="PV20" s="159"/>
      <c r="PW20" s="159"/>
      <c r="PX20" s="159"/>
      <c r="PY20" s="159"/>
      <c r="PZ20" s="159"/>
      <c r="QA20" s="159"/>
      <c r="QB20" s="159"/>
      <c r="QC20" s="159"/>
      <c r="QD20" s="159"/>
      <c r="QE20" s="159"/>
      <c r="QF20" s="159"/>
      <c r="QG20" s="159"/>
      <c r="QH20" s="159"/>
      <c r="QI20" s="159"/>
      <c r="QJ20" s="159"/>
      <c r="QK20" s="159"/>
      <c r="QL20" s="159"/>
      <c r="QM20" s="159"/>
      <c r="QN20" s="159"/>
      <c r="QO20" s="159"/>
      <c r="QP20" s="159"/>
      <c r="QQ20" s="159"/>
      <c r="QR20" s="159"/>
      <c r="QS20" s="159"/>
      <c r="QT20" s="159"/>
      <c r="QU20" s="159"/>
      <c r="QV20" s="159"/>
      <c r="QW20" s="159"/>
      <c r="QX20" s="159"/>
      <c r="QY20" s="159"/>
      <c r="QZ20" s="159"/>
      <c r="RA20" s="159"/>
      <c r="RB20" s="159"/>
      <c r="RC20" s="159"/>
      <c r="RD20" s="159"/>
      <c r="RE20" s="159"/>
      <c r="RF20" s="159"/>
      <c r="RG20" s="159"/>
      <c r="RH20" s="159"/>
      <c r="RI20" s="159"/>
      <c r="RJ20" s="159"/>
      <c r="RK20" s="159"/>
      <c r="RL20" s="159"/>
      <c r="RM20" s="159"/>
      <c r="RN20" s="159"/>
      <c r="RO20" s="159"/>
      <c r="RP20" s="159"/>
      <c r="RQ20" s="159"/>
      <c r="RR20" s="159"/>
      <c r="RS20" s="159"/>
      <c r="RT20" s="159"/>
      <c r="RU20" s="159"/>
      <c r="RV20" s="159"/>
      <c r="RW20" s="159"/>
      <c r="RX20" s="159"/>
      <c r="RY20" s="159"/>
      <c r="RZ20" s="159"/>
      <c r="SA20" s="159"/>
      <c r="SB20" s="159"/>
      <c r="SC20" s="159"/>
      <c r="SD20" s="159"/>
      <c r="SE20" s="159"/>
      <c r="SF20" s="159"/>
      <c r="SG20" s="159"/>
      <c r="SH20" s="159"/>
      <c r="SI20" s="159"/>
      <c r="SJ20" s="159"/>
      <c r="SK20" s="159"/>
      <c r="SL20" s="159"/>
      <c r="SM20" s="159"/>
      <c r="SN20" s="159"/>
      <c r="SO20" s="159"/>
      <c r="SP20" s="159"/>
      <c r="SQ20" s="159"/>
      <c r="SR20" s="159"/>
      <c r="SS20" s="159"/>
      <c r="ST20" s="159"/>
      <c r="SU20" s="159"/>
      <c r="SV20" s="159"/>
      <c r="SW20" s="159"/>
      <c r="SX20" s="159"/>
      <c r="SY20" s="159"/>
      <c r="SZ20" s="159"/>
      <c r="TA20" s="159"/>
      <c r="TB20" s="159"/>
      <c r="TC20" s="159"/>
      <c r="TD20" s="159"/>
      <c r="TE20" s="159"/>
      <c r="TF20" s="159"/>
      <c r="TG20" s="159"/>
      <c r="TH20" s="159"/>
      <c r="TI20" s="159"/>
      <c r="TJ20" s="159"/>
      <c r="TK20" s="159"/>
      <c r="TL20" s="159"/>
      <c r="TM20" s="159"/>
      <c r="TN20" s="159"/>
      <c r="TO20" s="159"/>
      <c r="TP20" s="159"/>
      <c r="TQ20" s="159"/>
      <c r="TR20" s="159"/>
      <c r="TS20" s="159"/>
      <c r="TT20" s="159"/>
      <c r="TU20" s="159"/>
      <c r="TV20" s="159"/>
      <c r="TW20" s="159"/>
      <c r="TX20" s="159"/>
      <c r="TY20" s="159"/>
      <c r="TZ20" s="159"/>
      <c r="UA20" s="159"/>
      <c r="UB20" s="159"/>
      <c r="UC20" s="159"/>
      <c r="UD20" s="159"/>
      <c r="UE20" s="159"/>
      <c r="UF20" s="159"/>
      <c r="UG20" s="159"/>
      <c r="UH20" s="159"/>
      <c r="UI20" s="159"/>
      <c r="UJ20" s="159"/>
      <c r="UK20" s="159"/>
      <c r="UL20" s="159"/>
      <c r="UM20" s="159"/>
      <c r="UN20" s="159"/>
      <c r="UO20" s="159"/>
      <c r="UP20" s="159"/>
      <c r="UQ20" s="159"/>
      <c r="UR20" s="159"/>
      <c r="US20" s="159"/>
      <c r="UT20" s="159"/>
      <c r="UU20" s="159"/>
      <c r="UV20" s="159"/>
      <c r="UW20" s="159"/>
      <c r="UX20" s="159"/>
      <c r="UY20" s="159"/>
      <c r="UZ20" s="159"/>
      <c r="VA20" s="159"/>
      <c r="VB20" s="159"/>
      <c r="VC20" s="159"/>
      <c r="VD20" s="159"/>
      <c r="VE20" s="159"/>
      <c r="VF20" s="159"/>
      <c r="VG20" s="159"/>
      <c r="VH20" s="159"/>
      <c r="VI20" s="159"/>
      <c r="VJ20" s="159"/>
      <c r="VK20" s="159"/>
      <c r="VL20" s="159"/>
      <c r="VM20" s="159"/>
      <c r="VN20" s="159"/>
      <c r="VO20" s="159"/>
      <c r="VP20" s="159"/>
      <c r="VQ20" s="159"/>
      <c r="VR20" s="159"/>
      <c r="VS20" s="159"/>
      <c r="VT20" s="159"/>
      <c r="VU20" s="159"/>
      <c r="VV20" s="159"/>
      <c r="VW20" s="159"/>
      <c r="VX20" s="159"/>
      <c r="VY20" s="159"/>
      <c r="VZ20" s="159"/>
      <c r="WA20" s="159"/>
      <c r="WB20" s="159"/>
      <c r="WC20" s="159"/>
      <c r="WD20" s="159"/>
      <c r="WE20" s="159"/>
      <c r="WF20" s="159"/>
      <c r="WG20" s="159"/>
      <c r="WH20" s="159"/>
      <c r="WI20" s="159"/>
      <c r="WJ20" s="159"/>
      <c r="WK20" s="159"/>
      <c r="WL20" s="159"/>
      <c r="WM20" s="159"/>
      <c r="WN20" s="159"/>
      <c r="WO20" s="159"/>
      <c r="WP20" s="159"/>
      <c r="WQ20" s="159"/>
      <c r="WR20" s="159"/>
      <c r="WS20" s="159"/>
      <c r="WT20" s="159"/>
      <c r="WU20" s="159"/>
      <c r="WV20" s="159"/>
      <c r="WW20" s="159"/>
      <c r="WX20" s="159"/>
      <c r="WY20" s="159"/>
      <c r="WZ20" s="159"/>
      <c r="XA20" s="159"/>
      <c r="XB20" s="159"/>
      <c r="XC20" s="159"/>
      <c r="XD20" s="159"/>
      <c r="XE20" s="159"/>
      <c r="XF20" s="159"/>
      <c r="XG20" s="159"/>
      <c r="XH20" s="159"/>
      <c r="XI20" s="159"/>
      <c r="XJ20" s="159"/>
      <c r="XK20" s="159"/>
      <c r="XL20" s="159"/>
      <c r="XM20" s="159"/>
      <c r="XN20" s="159"/>
      <c r="XO20" s="159"/>
      <c r="XP20" s="159"/>
      <c r="XQ20" s="159"/>
      <c r="XR20" s="159"/>
      <c r="XS20" s="159"/>
      <c r="XT20" s="159"/>
      <c r="XU20" s="159"/>
      <c r="XV20" s="159"/>
      <c r="XW20" s="159"/>
      <c r="XX20" s="159"/>
      <c r="XY20" s="159"/>
      <c r="XZ20" s="159"/>
      <c r="YA20" s="159"/>
      <c r="YB20" s="159"/>
      <c r="YC20" s="159"/>
      <c r="YD20" s="159"/>
      <c r="YE20" s="159"/>
      <c r="YF20" s="159"/>
      <c r="YG20" s="159"/>
      <c r="YH20" s="159"/>
      <c r="YI20" s="159"/>
      <c r="YJ20" s="159"/>
      <c r="YK20" s="159"/>
      <c r="YL20" s="159"/>
      <c r="YM20" s="159"/>
      <c r="YN20" s="159"/>
      <c r="YO20" s="159"/>
      <c r="YP20" s="159"/>
      <c r="YQ20" s="159"/>
      <c r="YR20" s="159"/>
      <c r="YS20" s="159"/>
      <c r="YT20" s="159"/>
      <c r="YU20" s="159"/>
      <c r="YV20" s="159"/>
      <c r="YW20" s="159"/>
      <c r="YX20" s="159"/>
      <c r="YY20" s="159"/>
      <c r="YZ20" s="159"/>
      <c r="ZA20" s="159"/>
      <c r="ZB20" s="159"/>
      <c r="ZC20" s="159"/>
      <c r="ZD20" s="159"/>
      <c r="ZE20" s="159"/>
      <c r="ZF20" s="159"/>
      <c r="ZG20" s="159"/>
      <c r="ZH20" s="159"/>
      <c r="ZI20" s="159"/>
      <c r="ZJ20" s="159"/>
      <c r="ZK20" s="159"/>
      <c r="ZL20" s="159"/>
      <c r="ZM20" s="159"/>
      <c r="ZN20" s="159"/>
      <c r="ZO20" s="159"/>
      <c r="ZP20" s="159"/>
      <c r="ZQ20" s="159"/>
      <c r="ZR20" s="159"/>
      <c r="ZS20" s="159"/>
      <c r="ZT20" s="159"/>
      <c r="ZU20" s="159"/>
      <c r="ZV20" s="159"/>
      <c r="ZW20" s="159"/>
      <c r="ZX20" s="159"/>
      <c r="ZY20" s="159"/>
      <c r="ZZ20" s="159"/>
      <c r="AAA20" s="159"/>
      <c r="AAB20" s="159"/>
      <c r="AAC20" s="159"/>
      <c r="AAD20" s="159"/>
      <c r="AAE20" s="159"/>
      <c r="AAF20" s="159"/>
      <c r="AAG20" s="159"/>
      <c r="AAH20" s="159"/>
      <c r="AAI20" s="159"/>
      <c r="AAJ20" s="159"/>
      <c r="AAK20" s="159"/>
      <c r="AAL20" s="159"/>
      <c r="AAM20" s="159"/>
      <c r="AAN20" s="159"/>
      <c r="AAO20" s="159"/>
      <c r="AAP20" s="159"/>
      <c r="AAQ20" s="159"/>
      <c r="AAR20" s="159"/>
      <c r="AAS20" s="159"/>
      <c r="AAT20" s="159"/>
      <c r="AAU20" s="159"/>
      <c r="AAV20" s="159"/>
      <c r="AAW20" s="159"/>
      <c r="AAX20" s="159"/>
      <c r="AAY20" s="159"/>
      <c r="AAZ20" s="159"/>
      <c r="ABA20" s="159"/>
      <c r="ABB20" s="159"/>
      <c r="ABC20" s="159"/>
      <c r="ABD20" s="159"/>
      <c r="ABE20" s="159"/>
      <c r="ABF20" s="159"/>
      <c r="ABG20" s="159"/>
      <c r="ABH20" s="159"/>
      <c r="ABI20" s="159"/>
      <c r="ABJ20" s="159"/>
      <c r="ABK20" s="159"/>
      <c r="ABL20" s="159"/>
      <c r="ABM20" s="159"/>
      <c r="ABN20" s="159"/>
      <c r="ABO20" s="159"/>
      <c r="ABP20" s="159"/>
      <c r="ABQ20" s="159"/>
      <c r="ABR20" s="159"/>
      <c r="ABS20" s="159"/>
      <c r="ABT20" s="159"/>
      <c r="ABU20" s="159"/>
      <c r="ABV20" s="159"/>
      <c r="ABW20" s="159"/>
      <c r="ABX20" s="159"/>
      <c r="ABY20" s="159"/>
      <c r="ABZ20" s="159"/>
      <c r="ACA20" s="159"/>
      <c r="ACB20" s="159"/>
      <c r="ACC20" s="159"/>
      <c r="ACD20" s="159"/>
      <c r="ACE20" s="159"/>
      <c r="ACF20" s="159"/>
      <c r="ACG20" s="159"/>
      <c r="ACH20" s="159"/>
      <c r="ACI20" s="159"/>
      <c r="ACJ20" s="159"/>
      <c r="ACK20" s="159"/>
      <c r="ACL20" s="159"/>
      <c r="ACM20" s="159"/>
      <c r="ACN20" s="159"/>
      <c r="ACO20" s="159"/>
      <c r="ACP20" s="159"/>
      <c r="ACQ20" s="159"/>
      <c r="ACR20" s="159"/>
      <c r="ACS20" s="159"/>
      <c r="ACT20" s="159"/>
      <c r="ACU20" s="159"/>
      <c r="ACV20" s="159"/>
      <c r="ACW20" s="159"/>
      <c r="ACX20" s="159"/>
      <c r="ACY20" s="159"/>
      <c r="ACZ20" s="159"/>
      <c r="ADA20" s="159"/>
      <c r="ADB20" s="159"/>
      <c r="ADC20" s="159"/>
      <c r="ADD20" s="159"/>
      <c r="ADE20" s="159"/>
      <c r="ADF20" s="159"/>
      <c r="ADG20" s="159"/>
      <c r="ADH20" s="159"/>
      <c r="ADI20" s="159"/>
      <c r="ADJ20" s="159"/>
      <c r="ADK20" s="159"/>
      <c r="ADL20" s="159"/>
      <c r="ADM20" s="159"/>
      <c r="ADN20" s="159"/>
      <c r="ADO20" s="159"/>
      <c r="ADP20" s="159"/>
      <c r="ADQ20" s="159"/>
      <c r="ADR20" s="159"/>
      <c r="ADS20" s="159"/>
      <c r="ADT20" s="159"/>
      <c r="ADU20" s="159"/>
      <c r="ADV20" s="159"/>
      <c r="ADW20" s="159"/>
      <c r="ADX20" s="159"/>
      <c r="ADY20" s="159"/>
      <c r="ADZ20" s="159"/>
      <c r="AEA20" s="159"/>
      <c r="AEB20" s="159"/>
      <c r="AEC20" s="159"/>
      <c r="AED20" s="159"/>
      <c r="AEE20" s="159"/>
      <c r="AEF20" s="159"/>
      <c r="AEG20" s="159"/>
      <c r="AEH20" s="159"/>
      <c r="AEI20" s="159"/>
      <c r="AEJ20" s="159"/>
      <c r="AEK20" s="159"/>
      <c r="AEL20" s="159"/>
      <c r="AEM20" s="159"/>
      <c r="AEN20" s="159"/>
      <c r="AEO20" s="159"/>
      <c r="AEP20" s="159"/>
      <c r="AEQ20" s="159"/>
      <c r="AER20" s="159"/>
      <c r="AES20" s="159"/>
      <c r="AET20" s="159"/>
      <c r="AEU20" s="159"/>
      <c r="AEV20" s="159"/>
      <c r="AEW20" s="159"/>
      <c r="AEX20" s="159"/>
      <c r="AEY20" s="159"/>
      <c r="AEZ20" s="159"/>
      <c r="AFA20" s="159"/>
      <c r="AFB20" s="159"/>
      <c r="AFC20" s="159"/>
      <c r="AFD20" s="159"/>
      <c r="AFE20" s="159"/>
      <c r="AFF20" s="159"/>
      <c r="AFG20" s="159"/>
      <c r="AFH20" s="159"/>
      <c r="AFI20" s="159"/>
      <c r="AFJ20" s="159"/>
      <c r="AFK20" s="159"/>
      <c r="AFL20" s="159"/>
      <c r="AFM20" s="159"/>
      <c r="AFN20" s="159"/>
      <c r="AFO20" s="159"/>
      <c r="AFP20" s="159"/>
      <c r="AFQ20" s="159"/>
      <c r="AFR20" s="159"/>
      <c r="AFS20" s="159"/>
      <c r="AFT20" s="159"/>
      <c r="AFU20" s="159"/>
      <c r="AFV20" s="159"/>
      <c r="AFW20" s="159"/>
      <c r="AFX20" s="159"/>
      <c r="AFY20" s="159"/>
      <c r="AFZ20" s="159"/>
      <c r="AGA20" s="159"/>
      <c r="AGB20" s="159"/>
      <c r="AGC20" s="159"/>
      <c r="AGD20" s="159"/>
      <c r="AGE20" s="159"/>
      <c r="AGF20" s="159"/>
      <c r="AGG20" s="159"/>
      <c r="AGH20" s="159"/>
      <c r="AGI20" s="159"/>
      <c r="AGJ20" s="159"/>
      <c r="AGK20" s="159"/>
      <c r="AGL20" s="159"/>
      <c r="AGM20" s="159"/>
      <c r="AGN20" s="159"/>
      <c r="AGO20" s="159"/>
      <c r="AGP20" s="159"/>
      <c r="AGQ20" s="159"/>
      <c r="AGR20" s="159"/>
      <c r="AGS20" s="159"/>
      <c r="AGT20" s="159"/>
      <c r="AGU20" s="159"/>
      <c r="AGV20" s="159"/>
      <c r="AGW20" s="159"/>
      <c r="AGX20" s="159"/>
      <c r="AGY20" s="159"/>
      <c r="AGZ20" s="159"/>
      <c r="AHA20" s="159"/>
      <c r="AHB20" s="159"/>
      <c r="AHC20" s="159"/>
      <c r="AHD20" s="159"/>
      <c r="AHE20" s="159"/>
      <c r="AHF20" s="159"/>
      <c r="AHG20" s="159"/>
      <c r="AHH20" s="159"/>
      <c r="AHI20" s="159"/>
      <c r="AHJ20" s="159"/>
      <c r="AHK20" s="159"/>
      <c r="AHL20" s="159"/>
      <c r="AHM20" s="159"/>
      <c r="AHN20" s="159"/>
      <c r="AHO20" s="159"/>
      <c r="AHP20" s="159"/>
      <c r="AHQ20" s="159"/>
      <c r="AHR20" s="159"/>
      <c r="AHS20" s="159"/>
      <c r="AHT20" s="159"/>
      <c r="AHU20" s="159"/>
      <c r="AHV20" s="159"/>
      <c r="AHW20" s="159"/>
      <c r="AHX20" s="159"/>
      <c r="AHY20" s="159"/>
      <c r="AHZ20" s="159"/>
      <c r="AIA20" s="159"/>
      <c r="AIB20" s="159"/>
      <c r="AIC20" s="159"/>
      <c r="AID20" s="159"/>
      <c r="AIE20" s="159"/>
      <c r="AIF20" s="159"/>
      <c r="AIG20" s="159"/>
      <c r="AIH20" s="159"/>
      <c r="AII20" s="159"/>
      <c r="AIJ20" s="159"/>
      <c r="AIK20" s="159"/>
      <c r="AIL20" s="159"/>
      <c r="AIM20" s="159"/>
      <c r="AIN20" s="159"/>
      <c r="AIO20" s="159"/>
      <c r="AIP20" s="159"/>
      <c r="AIQ20" s="159"/>
      <c r="AIR20" s="159"/>
      <c r="AIS20" s="159"/>
      <c r="AIT20" s="159"/>
      <c r="AIU20" s="159"/>
      <c r="AIV20" s="159"/>
      <c r="AIW20" s="159"/>
      <c r="AIX20" s="159"/>
      <c r="AIY20" s="159"/>
      <c r="AIZ20" s="159"/>
      <c r="AJA20" s="159"/>
      <c r="AJB20" s="159"/>
      <c r="AJC20" s="159"/>
      <c r="AJD20" s="159"/>
      <c r="AJE20" s="159"/>
      <c r="AJF20" s="159"/>
      <c r="AJG20" s="159"/>
      <c r="AJH20" s="159"/>
      <c r="AJI20" s="159"/>
      <c r="AJJ20" s="159"/>
      <c r="AJK20" s="159"/>
      <c r="AJL20" s="159"/>
      <c r="AJM20" s="159"/>
      <c r="AJN20" s="159"/>
      <c r="AJO20" s="159"/>
      <c r="AJP20" s="159"/>
      <c r="AJQ20" s="159"/>
      <c r="AJR20" s="159"/>
      <c r="AJS20" s="159"/>
      <c r="AJT20" s="159"/>
      <c r="AJU20" s="159"/>
      <c r="AJV20" s="159"/>
      <c r="AJW20" s="159"/>
      <c r="AJX20" s="159"/>
      <c r="AJY20" s="159"/>
      <c r="AJZ20" s="159"/>
      <c r="AKA20" s="159"/>
      <c r="AKB20" s="159"/>
      <c r="AKC20" s="159"/>
      <c r="AKD20" s="159"/>
      <c r="AKE20" s="160"/>
      <c r="AKF20" s="159"/>
      <c r="AKG20" s="159"/>
      <c r="AKH20" s="159"/>
      <c r="AKI20" s="159"/>
      <c r="AKJ20" s="159"/>
      <c r="AKK20" s="159"/>
      <c r="AKL20" s="159"/>
      <c r="AKM20" s="159"/>
      <c r="AKN20" s="159"/>
      <c r="AKO20" s="159"/>
      <c r="AKP20" s="159"/>
      <c r="AKQ20" s="159"/>
      <c r="AKR20" s="159"/>
      <c r="AKS20" s="159"/>
      <c r="AKT20" s="159"/>
      <c r="AKU20" s="159"/>
      <c r="AKV20" s="159"/>
      <c r="AKW20" s="159"/>
      <c r="AKX20" s="159"/>
      <c r="AKY20" s="159"/>
      <c r="AKZ20" s="159"/>
      <c r="ALA20" s="159"/>
      <c r="ALB20" s="159"/>
      <c r="ALC20" s="159"/>
      <c r="ALD20" s="159"/>
      <c r="ALE20" s="159"/>
      <c r="ALF20" s="159"/>
      <c r="ALG20" s="159"/>
      <c r="ALH20" s="159"/>
      <c r="ALI20" s="159"/>
      <c r="ALJ20" s="159"/>
      <c r="ALK20" s="159"/>
      <c r="ALL20" s="159"/>
      <c r="ALM20" s="159"/>
      <c r="ALN20" s="159"/>
      <c r="ALO20" s="159"/>
      <c r="ALP20" s="159"/>
      <c r="ALQ20" s="159"/>
      <c r="ALR20" s="159"/>
      <c r="ALS20" s="159"/>
      <c r="ALT20" s="162"/>
      <c r="ALU20" s="162"/>
      <c r="ALV20" s="162"/>
      <c r="ALW20" s="162"/>
      <c r="ALX20" s="162"/>
      <c r="ALY20" s="162"/>
      <c r="ALZ20" s="162"/>
      <c r="AMA20" s="162"/>
      <c r="AMB20" s="162"/>
      <c r="AMC20" s="162"/>
      <c r="AMD20" s="162"/>
      <c r="AME20" s="162"/>
      <c r="AMF20" s="162"/>
      <c r="AMG20" s="162"/>
      <c r="AMH20" s="162"/>
      <c r="AMI20" s="162"/>
      <c r="AMJ20" s="162"/>
      <c r="AMK20" s="162"/>
      <c r="AML20" s="162"/>
      <c r="AMM20" s="162"/>
      <c r="AMN20" s="162"/>
      <c r="AMO20" s="162"/>
      <c r="AMP20" s="162"/>
      <c r="AMQ20" s="162"/>
      <c r="AMR20" s="162"/>
      <c r="AMS20" s="162"/>
      <c r="AMT20" s="162"/>
      <c r="AMU20" s="162"/>
      <c r="AMV20" s="162"/>
      <c r="AMW20" s="162"/>
      <c r="AMX20" s="162"/>
      <c r="AMY20" s="162"/>
      <c r="AMZ20" s="162"/>
      <c r="ANA20" s="162"/>
      <c r="ANB20" s="162"/>
      <c r="ANC20" s="162"/>
      <c r="AND20" s="162"/>
      <c r="ANE20" s="162"/>
      <c r="ANF20" s="162"/>
      <c r="ANG20" s="162"/>
      <c r="ANH20" s="162"/>
      <c r="ANI20" s="162"/>
      <c r="ANJ20" s="162"/>
      <c r="ANK20" s="162"/>
      <c r="ANL20" s="162"/>
      <c r="ANM20" s="162"/>
      <c r="ANN20" s="162"/>
      <c r="ANO20" s="162"/>
      <c r="ANP20" s="162"/>
      <c r="ANQ20" s="162"/>
      <c r="ANR20" s="162"/>
      <c r="ANS20" s="162"/>
      <c r="ANT20" s="162"/>
      <c r="ANU20" s="162"/>
      <c r="ANV20" s="162"/>
      <c r="ANW20" s="162"/>
      <c r="ANX20" s="162"/>
      <c r="ANY20" s="162"/>
      <c r="ANZ20" s="162"/>
      <c r="AOA20" s="162"/>
      <c r="AOB20" s="162"/>
      <c r="AOC20" s="162"/>
      <c r="AOD20" s="162"/>
      <c r="AOE20" s="162"/>
      <c r="AOF20" s="162"/>
      <c r="AOG20" s="162"/>
      <c r="AOH20" s="162"/>
      <c r="AOI20" s="162"/>
      <c r="AOJ20" s="162"/>
      <c r="AOK20" s="162"/>
      <c r="AOL20" s="162"/>
      <c r="AOM20" s="162"/>
      <c r="AON20" s="162"/>
      <c r="AOO20" s="162"/>
      <c r="AOP20" s="162"/>
      <c r="AOQ20" s="162"/>
      <c r="AOR20" s="162"/>
      <c r="AOS20" s="162"/>
      <c r="AOT20" s="162"/>
      <c r="AOU20" s="162"/>
      <c r="AOV20" s="162"/>
      <c r="AOW20" s="162"/>
      <c r="AOX20" s="162"/>
      <c r="AOY20" s="162"/>
      <c r="AOZ20" s="162"/>
      <c r="APA20" s="162"/>
      <c r="APB20" s="162"/>
      <c r="APC20" s="162"/>
      <c r="APD20" s="162"/>
      <c r="APE20" s="162"/>
      <c r="APF20" s="162"/>
      <c r="APG20" s="162"/>
      <c r="APH20" s="162"/>
      <c r="API20" s="162"/>
      <c r="APJ20" s="162"/>
      <c r="APK20" s="162"/>
      <c r="APL20" s="162"/>
      <c r="APM20" s="162"/>
      <c r="APN20" s="162"/>
      <c r="APO20" s="162"/>
      <c r="APP20" s="162"/>
      <c r="APQ20" s="162"/>
      <c r="APR20" s="162"/>
      <c r="APS20" s="162"/>
      <c r="APT20" s="162"/>
      <c r="APU20" s="162"/>
      <c r="APV20" s="162"/>
      <c r="APW20" s="162"/>
      <c r="APX20" s="162"/>
      <c r="APY20" s="162"/>
      <c r="APZ20" s="162"/>
      <c r="AQA20" s="162"/>
      <c r="AQB20" s="162"/>
      <c r="AQC20" s="162"/>
      <c r="AQD20" s="162"/>
      <c r="AQE20" s="162"/>
      <c r="AQF20" s="162"/>
      <c r="AQG20" s="162"/>
      <c r="AQH20" s="162"/>
      <c r="AQI20" s="162"/>
      <c r="AQJ20" s="162"/>
      <c r="AQK20" s="162"/>
      <c r="AQL20" s="162"/>
      <c r="AQM20" s="162"/>
      <c r="AQN20" s="162"/>
      <c r="AQO20" s="162"/>
      <c r="AQP20" s="162"/>
      <c r="AQQ20" s="162"/>
      <c r="AQR20" s="162"/>
      <c r="AQS20" s="162"/>
      <c r="AQT20" s="162"/>
      <c r="AQU20" s="162"/>
      <c r="AQV20" s="162"/>
      <c r="AQW20" s="162"/>
      <c r="AQX20" s="162"/>
      <c r="AQY20" s="162"/>
      <c r="AQZ20" s="162"/>
      <c r="ARA20" s="162"/>
      <c r="ARB20" s="162"/>
      <c r="ARC20" s="162"/>
      <c r="ARD20" s="162"/>
      <c r="ARE20" s="162"/>
      <c r="ARF20" s="162"/>
      <c r="ARG20" s="162"/>
      <c r="ARH20" s="162"/>
      <c r="ARI20" s="162"/>
      <c r="ARJ20" s="162"/>
      <c r="ARK20" s="162"/>
      <c r="ARL20" s="162"/>
      <c r="ARM20" s="162"/>
      <c r="ARN20" s="162"/>
      <c r="ARO20" s="162"/>
      <c r="ARP20" s="162"/>
      <c r="ARQ20" s="162"/>
      <c r="ARR20" s="162"/>
      <c r="ARS20" s="162"/>
      <c r="ART20" s="162"/>
      <c r="ARU20" s="162"/>
      <c r="ARV20" s="162"/>
      <c r="ARW20" s="162"/>
      <c r="ARX20" s="162"/>
      <c r="ARY20" s="162"/>
      <c r="ARZ20" s="162"/>
      <c r="ASA20" s="162"/>
      <c r="ASB20" s="162"/>
      <c r="ASC20" s="162"/>
      <c r="ASD20" s="162"/>
      <c r="ASE20" s="162"/>
      <c r="ASF20" s="162"/>
      <c r="ASG20" s="162"/>
      <c r="ASH20" s="162"/>
      <c r="ASI20" s="162"/>
      <c r="ASJ20" s="162"/>
      <c r="ASK20" s="162"/>
      <c r="ASL20" s="162"/>
      <c r="ASM20" s="164"/>
      <c r="ASN20" s="164"/>
      <c r="ASO20" s="164"/>
      <c r="ASP20" s="164"/>
      <c r="ASQ20" s="164"/>
      <c r="ASR20" s="164"/>
      <c r="ASS20" s="164"/>
      <c r="AST20" s="164"/>
      <c r="ASU20" s="164"/>
      <c r="ASV20" s="164"/>
      <c r="ASW20" s="164"/>
      <c r="ASX20" s="164"/>
      <c r="ASY20" s="164"/>
      <c r="ASZ20" s="164"/>
      <c r="ATA20" s="164"/>
      <c r="ATB20" s="164"/>
      <c r="ATC20" s="164"/>
      <c r="ATD20" s="164"/>
      <c r="ATE20" s="164"/>
      <c r="ATF20" s="164"/>
      <c r="ATG20" s="173"/>
      <c r="ATH20" s="165"/>
      <c r="ATI20" s="165"/>
      <c r="ATJ20" s="165"/>
      <c r="ATK20" s="165"/>
      <c r="ATL20" s="165"/>
      <c r="ATM20" s="165"/>
      <c r="ATN20" s="165"/>
      <c r="ATO20" s="165"/>
      <c r="ATP20" s="165"/>
    </row>
    <row r="21" spans="3:1212" ht="13.5" customHeight="1"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  <c r="IW21" s="159"/>
      <c r="IX21" s="159"/>
      <c r="IY21" s="159"/>
      <c r="IZ21" s="159"/>
      <c r="JA21" s="159"/>
      <c r="JB21" s="159"/>
      <c r="JC21" s="159"/>
      <c r="JD21" s="159"/>
      <c r="JE21" s="159"/>
      <c r="JF21" s="159"/>
      <c r="JG21" s="159"/>
      <c r="JH21" s="159"/>
      <c r="JI21" s="159"/>
      <c r="JJ21" s="159"/>
      <c r="JK21" s="159"/>
      <c r="JL21" s="159"/>
      <c r="JM21" s="159"/>
      <c r="JN21" s="159"/>
      <c r="JO21" s="159"/>
      <c r="JP21" s="159"/>
      <c r="JQ21" s="159"/>
      <c r="JR21" s="159"/>
      <c r="JS21" s="159"/>
      <c r="JT21" s="159"/>
      <c r="JU21" s="159"/>
      <c r="JV21" s="159"/>
      <c r="JW21" s="159"/>
      <c r="JX21" s="159"/>
      <c r="JY21" s="159"/>
      <c r="JZ21" s="159"/>
      <c r="KA21" s="159"/>
      <c r="KB21" s="159"/>
      <c r="KC21" s="159"/>
      <c r="KD21" s="159"/>
      <c r="KE21" s="159"/>
      <c r="KF21" s="159"/>
      <c r="KG21" s="159"/>
      <c r="KH21" s="159"/>
      <c r="KI21" s="159"/>
      <c r="KJ21" s="159"/>
      <c r="KK21" s="159"/>
      <c r="KL21" s="159"/>
      <c r="KM21" s="159"/>
      <c r="KN21" s="159"/>
      <c r="KO21" s="159"/>
      <c r="KP21" s="159"/>
      <c r="KQ21" s="159"/>
      <c r="KR21" s="159"/>
      <c r="KS21" s="159"/>
      <c r="KT21" s="159"/>
      <c r="KU21" s="159"/>
      <c r="KV21" s="159"/>
      <c r="KW21" s="159"/>
      <c r="KX21" s="159"/>
      <c r="KY21" s="159"/>
      <c r="KZ21" s="159"/>
      <c r="LA21" s="159"/>
      <c r="LB21" s="159"/>
      <c r="LC21" s="159"/>
      <c r="LD21" s="159"/>
      <c r="LE21" s="159"/>
      <c r="LF21" s="159"/>
      <c r="LG21" s="159"/>
      <c r="LH21" s="159"/>
      <c r="LI21" s="159"/>
      <c r="LJ21" s="159"/>
      <c r="LK21" s="159"/>
      <c r="LL21" s="159"/>
      <c r="LM21" s="159"/>
      <c r="LN21" s="159"/>
      <c r="LO21" s="159"/>
      <c r="LP21" s="159"/>
      <c r="LQ21" s="159"/>
      <c r="LR21" s="159"/>
      <c r="LS21" s="159"/>
      <c r="LT21" s="159"/>
      <c r="LU21" s="159"/>
      <c r="LV21" s="159"/>
      <c r="LW21" s="159"/>
      <c r="LX21" s="159"/>
      <c r="LY21" s="159"/>
      <c r="LZ21" s="159"/>
      <c r="MA21" s="159"/>
      <c r="MB21" s="159"/>
      <c r="MC21" s="159"/>
      <c r="MD21" s="159"/>
      <c r="ME21" s="159"/>
      <c r="MF21" s="159"/>
      <c r="MG21" s="159"/>
      <c r="MH21" s="159"/>
      <c r="MI21" s="159"/>
      <c r="MJ21" s="159"/>
      <c r="MK21" s="159"/>
      <c r="ML21" s="159"/>
      <c r="MM21" s="159"/>
      <c r="MN21" s="159"/>
      <c r="MO21" s="159"/>
      <c r="MP21" s="159"/>
      <c r="MQ21" s="159"/>
      <c r="MR21" s="159"/>
      <c r="MS21" s="159"/>
      <c r="MT21" s="159"/>
      <c r="MU21" s="159"/>
      <c r="MV21" s="159"/>
      <c r="MW21" s="159"/>
      <c r="MX21" s="159"/>
      <c r="MY21" s="159"/>
      <c r="MZ21" s="159"/>
      <c r="NA21" s="159"/>
      <c r="NB21" s="159"/>
      <c r="NC21" s="159"/>
      <c r="ND21" s="159"/>
      <c r="NE21" s="159"/>
      <c r="NF21" s="159"/>
      <c r="NG21" s="159"/>
      <c r="NH21" s="159"/>
      <c r="NI21" s="159"/>
      <c r="NJ21" s="159"/>
      <c r="NK21" s="159"/>
      <c r="NL21" s="159"/>
      <c r="NM21" s="159"/>
      <c r="NN21" s="159"/>
      <c r="NO21" s="159"/>
      <c r="NP21" s="159"/>
      <c r="NQ21" s="159"/>
      <c r="NR21" s="159"/>
      <c r="NS21" s="159"/>
      <c r="NT21" s="159"/>
      <c r="NU21" s="159"/>
      <c r="NV21" s="159"/>
      <c r="NW21" s="159"/>
      <c r="NX21" s="159"/>
      <c r="NY21" s="159"/>
      <c r="NZ21" s="159"/>
      <c r="OA21" s="159"/>
      <c r="OB21" s="159"/>
      <c r="OC21" s="159"/>
      <c r="OD21" s="159"/>
      <c r="OE21" s="159"/>
      <c r="OF21" s="159"/>
      <c r="OG21" s="159"/>
      <c r="OH21" s="159"/>
      <c r="OI21" s="159"/>
      <c r="OJ21" s="159"/>
      <c r="OK21" s="159"/>
      <c r="OL21" s="159"/>
      <c r="OM21" s="159"/>
      <c r="ON21" s="159"/>
      <c r="OO21" s="159"/>
      <c r="OP21" s="159"/>
      <c r="OQ21" s="159"/>
      <c r="OR21" s="159"/>
      <c r="OS21" s="159"/>
      <c r="OT21" s="159"/>
      <c r="OU21" s="159"/>
      <c r="OV21" s="159"/>
      <c r="OW21" s="159"/>
      <c r="OX21" s="159"/>
      <c r="OY21" s="159"/>
      <c r="OZ21" s="159"/>
      <c r="PA21" s="159"/>
      <c r="PB21" s="159"/>
      <c r="PC21" s="159"/>
      <c r="PD21" s="159"/>
      <c r="PE21" s="159"/>
      <c r="PF21" s="159"/>
      <c r="PG21" s="159"/>
      <c r="PH21" s="159"/>
      <c r="PI21" s="159"/>
      <c r="PJ21" s="159"/>
      <c r="PK21" s="159"/>
      <c r="PL21" s="159"/>
      <c r="PM21" s="159"/>
      <c r="PN21" s="159"/>
      <c r="PO21" s="159"/>
      <c r="PP21" s="159"/>
      <c r="PQ21" s="159"/>
      <c r="PR21" s="159"/>
      <c r="PS21" s="159"/>
      <c r="PT21" s="159"/>
      <c r="PU21" s="159"/>
      <c r="PV21" s="159"/>
      <c r="PW21" s="159"/>
      <c r="PX21" s="159"/>
      <c r="PY21" s="159"/>
      <c r="PZ21" s="159"/>
      <c r="QA21" s="159"/>
      <c r="QB21" s="159"/>
      <c r="QC21" s="159"/>
      <c r="QD21" s="159"/>
      <c r="QE21" s="159"/>
      <c r="QF21" s="159"/>
      <c r="QG21" s="159"/>
      <c r="QH21" s="159"/>
      <c r="QI21" s="159"/>
      <c r="QJ21" s="159"/>
      <c r="QK21" s="159"/>
      <c r="QL21" s="159"/>
      <c r="QM21" s="159"/>
      <c r="QN21" s="159"/>
      <c r="QO21" s="159"/>
      <c r="QP21" s="159"/>
      <c r="QQ21" s="159"/>
      <c r="QR21" s="159"/>
      <c r="QS21" s="159"/>
      <c r="QT21" s="159"/>
      <c r="QU21" s="159"/>
      <c r="QV21" s="159"/>
      <c r="QW21" s="159"/>
      <c r="QX21" s="159"/>
      <c r="QY21" s="159"/>
      <c r="QZ21" s="159"/>
      <c r="RA21" s="159"/>
      <c r="RB21" s="159"/>
      <c r="RC21" s="159"/>
      <c r="RD21" s="159"/>
      <c r="RE21" s="159"/>
      <c r="RF21" s="159"/>
      <c r="RG21" s="159"/>
      <c r="RH21" s="159"/>
      <c r="RI21" s="159"/>
      <c r="RJ21" s="159"/>
      <c r="RK21" s="159"/>
      <c r="RL21" s="159"/>
      <c r="RM21" s="159"/>
      <c r="RN21" s="159"/>
      <c r="RO21" s="159"/>
      <c r="RP21" s="159"/>
      <c r="RQ21" s="159"/>
      <c r="RR21" s="159"/>
      <c r="RS21" s="159"/>
      <c r="RT21" s="159"/>
      <c r="RU21" s="159"/>
      <c r="RV21" s="159"/>
      <c r="RW21" s="159"/>
      <c r="RX21" s="159"/>
      <c r="RY21" s="159"/>
      <c r="RZ21" s="159"/>
      <c r="SA21" s="159"/>
      <c r="SB21" s="159"/>
      <c r="SC21" s="159"/>
      <c r="SD21" s="159"/>
      <c r="SE21" s="159"/>
      <c r="SF21" s="159"/>
      <c r="SG21" s="159"/>
      <c r="SH21" s="159"/>
      <c r="SI21" s="159"/>
      <c r="SJ21" s="159"/>
      <c r="SK21" s="159"/>
      <c r="SL21" s="159"/>
      <c r="SM21" s="159"/>
      <c r="SN21" s="159"/>
      <c r="SO21" s="159"/>
      <c r="SP21" s="159"/>
      <c r="SQ21" s="159"/>
      <c r="SR21" s="159"/>
      <c r="SS21" s="159"/>
      <c r="ST21" s="159"/>
      <c r="SU21" s="159"/>
      <c r="SV21" s="159"/>
      <c r="SW21" s="159"/>
      <c r="SX21" s="159"/>
      <c r="SY21" s="159"/>
      <c r="SZ21" s="159"/>
      <c r="TA21" s="159"/>
      <c r="TB21" s="159"/>
      <c r="TC21" s="159"/>
      <c r="TD21" s="159"/>
      <c r="TE21" s="159"/>
      <c r="TF21" s="159"/>
      <c r="TG21" s="159"/>
      <c r="TH21" s="159"/>
      <c r="TI21" s="159"/>
      <c r="TJ21" s="159"/>
      <c r="TK21" s="159"/>
      <c r="TL21" s="159"/>
      <c r="TM21" s="159"/>
      <c r="TN21" s="159"/>
      <c r="TO21" s="159"/>
      <c r="TP21" s="159"/>
      <c r="TQ21" s="159"/>
      <c r="TR21" s="159"/>
      <c r="TS21" s="159"/>
      <c r="TT21" s="159"/>
      <c r="TU21" s="159"/>
      <c r="TV21" s="159"/>
      <c r="TW21" s="159"/>
      <c r="TX21" s="159"/>
      <c r="TY21" s="159"/>
      <c r="TZ21" s="159"/>
      <c r="UA21" s="159"/>
      <c r="UB21" s="159"/>
      <c r="UC21" s="159"/>
      <c r="UD21" s="159"/>
      <c r="UE21" s="159"/>
      <c r="UF21" s="159"/>
      <c r="UG21" s="159"/>
      <c r="UH21" s="159"/>
      <c r="UI21" s="159"/>
      <c r="UJ21" s="159"/>
      <c r="UK21" s="159"/>
      <c r="UL21" s="159"/>
      <c r="UM21" s="159"/>
      <c r="UN21" s="159"/>
      <c r="UO21" s="159"/>
      <c r="UP21" s="159"/>
      <c r="UQ21" s="159"/>
      <c r="UR21" s="159"/>
      <c r="US21" s="159"/>
      <c r="UT21" s="159"/>
      <c r="UU21" s="159"/>
      <c r="UV21" s="159"/>
      <c r="UW21" s="159"/>
      <c r="UX21" s="159"/>
      <c r="UY21" s="159"/>
      <c r="UZ21" s="159"/>
      <c r="VA21" s="159"/>
      <c r="VB21" s="159"/>
      <c r="VC21" s="159"/>
      <c r="VD21" s="159"/>
      <c r="VE21" s="159"/>
      <c r="VF21" s="159"/>
      <c r="VG21" s="159"/>
      <c r="VH21" s="159"/>
      <c r="VI21" s="159"/>
      <c r="VJ21" s="159"/>
      <c r="VK21" s="159"/>
      <c r="VL21" s="159"/>
      <c r="VM21" s="159"/>
      <c r="VN21" s="159"/>
      <c r="VO21" s="159"/>
      <c r="VP21" s="159"/>
      <c r="VQ21" s="159"/>
      <c r="VR21" s="159"/>
      <c r="VS21" s="159"/>
      <c r="VT21" s="159"/>
      <c r="VU21" s="159"/>
      <c r="VV21" s="159"/>
      <c r="VW21" s="159"/>
      <c r="VX21" s="159"/>
      <c r="VY21" s="159"/>
      <c r="VZ21" s="159"/>
      <c r="WA21" s="159"/>
      <c r="WB21" s="159"/>
      <c r="WC21" s="159"/>
      <c r="WD21" s="159"/>
      <c r="WE21" s="159"/>
      <c r="WF21" s="159"/>
      <c r="WG21" s="159"/>
      <c r="WH21" s="159"/>
      <c r="WI21" s="159"/>
      <c r="WJ21" s="159"/>
      <c r="WK21" s="159"/>
      <c r="WL21" s="159"/>
      <c r="WM21" s="159"/>
      <c r="WN21" s="159"/>
      <c r="WO21" s="159"/>
      <c r="WP21" s="159"/>
      <c r="WQ21" s="159"/>
      <c r="WR21" s="159"/>
      <c r="WS21" s="159"/>
      <c r="WT21" s="159"/>
      <c r="WU21" s="159"/>
      <c r="WV21" s="159"/>
      <c r="WW21" s="159"/>
      <c r="WX21" s="159"/>
      <c r="WY21" s="159"/>
      <c r="WZ21" s="159"/>
      <c r="XA21" s="159"/>
      <c r="XB21" s="159"/>
      <c r="XC21" s="159"/>
      <c r="XD21" s="159"/>
      <c r="XE21" s="159"/>
      <c r="XF21" s="159"/>
      <c r="XG21" s="159"/>
      <c r="XH21" s="159"/>
      <c r="XI21" s="159"/>
      <c r="XJ21" s="159"/>
      <c r="XK21" s="159"/>
      <c r="XL21" s="159"/>
      <c r="XM21" s="159"/>
      <c r="XN21" s="159"/>
      <c r="XO21" s="159"/>
      <c r="XP21" s="159"/>
      <c r="XQ21" s="159"/>
      <c r="XR21" s="159"/>
      <c r="XS21" s="159"/>
      <c r="XT21" s="159"/>
      <c r="XU21" s="159"/>
      <c r="XV21" s="159"/>
      <c r="XW21" s="159"/>
      <c r="XX21" s="159"/>
      <c r="XY21" s="159"/>
      <c r="XZ21" s="159"/>
      <c r="YA21" s="159"/>
      <c r="YB21" s="159"/>
      <c r="YC21" s="159"/>
      <c r="YD21" s="159"/>
      <c r="YE21" s="159"/>
      <c r="YF21" s="159"/>
      <c r="YG21" s="159"/>
      <c r="YH21" s="159"/>
      <c r="YI21" s="159"/>
      <c r="YJ21" s="159"/>
      <c r="YK21" s="159"/>
      <c r="YL21" s="159"/>
      <c r="YM21" s="159"/>
      <c r="YN21" s="159"/>
      <c r="YO21" s="159"/>
      <c r="YP21" s="159"/>
      <c r="YQ21" s="159"/>
      <c r="YR21" s="159"/>
      <c r="YS21" s="159"/>
      <c r="YT21" s="159"/>
      <c r="YU21" s="159"/>
      <c r="YV21" s="159"/>
      <c r="YW21" s="159"/>
      <c r="YX21" s="159"/>
      <c r="YY21" s="159"/>
      <c r="YZ21" s="159"/>
      <c r="ZA21" s="159"/>
      <c r="ZB21" s="159"/>
      <c r="ZC21" s="159"/>
      <c r="ZD21" s="159"/>
      <c r="ZE21" s="159"/>
      <c r="ZF21" s="159"/>
      <c r="ZG21" s="159"/>
      <c r="ZH21" s="159"/>
      <c r="ZI21" s="159"/>
      <c r="ZJ21" s="159"/>
      <c r="ZK21" s="159"/>
      <c r="ZL21" s="159"/>
      <c r="ZM21" s="159"/>
      <c r="ZN21" s="159"/>
      <c r="ZO21" s="159"/>
      <c r="ZP21" s="159"/>
      <c r="ZQ21" s="159"/>
      <c r="ZR21" s="159"/>
      <c r="ZS21" s="159"/>
      <c r="ZT21" s="159"/>
      <c r="ZU21" s="159"/>
      <c r="ZV21" s="159"/>
      <c r="ZW21" s="159"/>
      <c r="ZX21" s="159"/>
      <c r="ZY21" s="159"/>
      <c r="ZZ21" s="159"/>
      <c r="AAA21" s="159"/>
      <c r="AAB21" s="159"/>
      <c r="AAC21" s="159"/>
      <c r="AAD21" s="159"/>
      <c r="AAE21" s="159"/>
      <c r="AAF21" s="159"/>
      <c r="AAG21" s="159"/>
      <c r="AAH21" s="159"/>
      <c r="AAI21" s="159"/>
      <c r="AAJ21" s="159"/>
      <c r="AAK21" s="159"/>
      <c r="AAL21" s="159"/>
      <c r="AAM21" s="159"/>
      <c r="AAN21" s="159"/>
      <c r="AAO21" s="159"/>
      <c r="AAP21" s="159"/>
      <c r="AAQ21" s="159"/>
      <c r="AAR21" s="159"/>
      <c r="AAS21" s="159"/>
      <c r="AAT21" s="159"/>
      <c r="AAU21" s="159"/>
      <c r="AAV21" s="159"/>
      <c r="AAW21" s="159"/>
      <c r="AAX21" s="159"/>
      <c r="AAY21" s="159"/>
      <c r="AAZ21" s="159"/>
      <c r="ABA21" s="159"/>
      <c r="ABB21" s="159"/>
      <c r="ABC21" s="159"/>
      <c r="ABD21" s="159"/>
      <c r="ABE21" s="159"/>
      <c r="ABF21" s="159"/>
      <c r="ABG21" s="159"/>
      <c r="ABH21" s="159"/>
      <c r="ABI21" s="159"/>
      <c r="ABJ21" s="159"/>
      <c r="ABK21" s="159"/>
      <c r="ABL21" s="159"/>
      <c r="ABM21" s="159"/>
      <c r="ABN21" s="159"/>
      <c r="ABO21" s="159"/>
      <c r="ABP21" s="159"/>
      <c r="ABQ21" s="159"/>
      <c r="ABR21" s="159"/>
      <c r="ABS21" s="159"/>
      <c r="ABT21" s="159"/>
      <c r="ABU21" s="159"/>
      <c r="ABV21" s="159"/>
      <c r="ABW21" s="159"/>
      <c r="ABX21" s="159"/>
      <c r="ABY21" s="159"/>
      <c r="ABZ21" s="159"/>
      <c r="ACA21" s="159"/>
      <c r="ACB21" s="159"/>
      <c r="ACC21" s="159"/>
      <c r="ACD21" s="159"/>
      <c r="ACE21" s="159"/>
      <c r="ACF21" s="159"/>
      <c r="ACG21" s="159"/>
      <c r="ACH21" s="159"/>
      <c r="ACI21" s="159"/>
      <c r="ACJ21" s="159"/>
      <c r="ACK21" s="159"/>
      <c r="ACL21" s="159"/>
      <c r="ACM21" s="159"/>
      <c r="ACN21" s="159"/>
      <c r="ACO21" s="159"/>
      <c r="ACP21" s="159"/>
      <c r="ACQ21" s="159"/>
      <c r="ACR21" s="159"/>
      <c r="ACS21" s="159"/>
      <c r="ACT21" s="159"/>
      <c r="ACU21" s="159"/>
      <c r="ACV21" s="159"/>
      <c r="ACW21" s="159"/>
      <c r="ACX21" s="159"/>
      <c r="ACY21" s="159"/>
      <c r="ACZ21" s="159"/>
      <c r="ADA21" s="159"/>
      <c r="ADB21" s="159"/>
      <c r="ADC21" s="159"/>
      <c r="ADD21" s="159"/>
      <c r="ADE21" s="159"/>
      <c r="ADF21" s="159"/>
      <c r="ADG21" s="159"/>
      <c r="ADH21" s="159"/>
      <c r="ADI21" s="159"/>
      <c r="ADJ21" s="159"/>
      <c r="ADK21" s="159"/>
      <c r="ADL21" s="159"/>
      <c r="ADM21" s="159"/>
      <c r="ADN21" s="159"/>
      <c r="ADO21" s="159"/>
      <c r="ADP21" s="159"/>
      <c r="ADQ21" s="159"/>
      <c r="ADR21" s="159"/>
      <c r="ADS21" s="159"/>
      <c r="ADT21" s="159"/>
      <c r="ADU21" s="159"/>
      <c r="ADV21" s="159"/>
      <c r="ADW21" s="159"/>
      <c r="ADX21" s="159"/>
      <c r="ADY21" s="159"/>
      <c r="ADZ21" s="159"/>
      <c r="AEA21" s="159"/>
      <c r="AEB21" s="159"/>
      <c r="AEC21" s="159"/>
      <c r="AED21" s="159"/>
      <c r="AEE21" s="159"/>
      <c r="AEF21" s="159"/>
      <c r="AEG21" s="159"/>
      <c r="AEH21" s="159"/>
      <c r="AEI21" s="159"/>
      <c r="AEJ21" s="159"/>
      <c r="AEK21" s="159"/>
      <c r="AEL21" s="159"/>
      <c r="AEM21" s="159"/>
      <c r="AEN21" s="159"/>
      <c r="AEO21" s="159"/>
      <c r="AEP21" s="159"/>
      <c r="AEQ21" s="159"/>
      <c r="AER21" s="159"/>
      <c r="AES21" s="159"/>
      <c r="AET21" s="159"/>
      <c r="AEU21" s="159"/>
      <c r="AEV21" s="159"/>
      <c r="AEW21" s="159"/>
      <c r="AEX21" s="159"/>
      <c r="AEY21" s="159"/>
      <c r="AEZ21" s="159"/>
      <c r="AFA21" s="159"/>
      <c r="AFB21" s="159"/>
      <c r="AFC21" s="159"/>
      <c r="AFD21" s="159"/>
      <c r="AFE21" s="159"/>
      <c r="AFF21" s="159"/>
      <c r="AFG21" s="159"/>
      <c r="AFH21" s="159"/>
      <c r="AFI21" s="159"/>
      <c r="AFJ21" s="159"/>
      <c r="AFK21" s="159"/>
      <c r="AFL21" s="159"/>
      <c r="AFM21" s="159"/>
      <c r="AFN21" s="159"/>
      <c r="AFO21" s="159"/>
      <c r="AFP21" s="159"/>
      <c r="AFQ21" s="159"/>
      <c r="AFR21" s="159"/>
      <c r="AFS21" s="159"/>
      <c r="AFT21" s="159"/>
      <c r="AFU21" s="159"/>
      <c r="AFV21" s="159"/>
      <c r="AFW21" s="159"/>
      <c r="AFX21" s="159"/>
      <c r="AFY21" s="159"/>
      <c r="AFZ21" s="159"/>
      <c r="AGA21" s="159"/>
      <c r="AGB21" s="159"/>
      <c r="AGC21" s="159"/>
      <c r="AGD21" s="159"/>
      <c r="AGE21" s="159"/>
      <c r="AGF21" s="159"/>
      <c r="AGG21" s="159"/>
      <c r="AGH21" s="159"/>
      <c r="AGI21" s="159"/>
      <c r="AGJ21" s="159"/>
      <c r="AGK21" s="159"/>
      <c r="AGL21" s="159"/>
      <c r="AGM21" s="159"/>
      <c r="AGN21" s="159"/>
      <c r="AGO21" s="159"/>
      <c r="AGP21" s="159"/>
      <c r="AGQ21" s="159"/>
      <c r="AGR21" s="159"/>
      <c r="AGS21" s="159"/>
      <c r="AGT21" s="159"/>
      <c r="AGU21" s="159"/>
      <c r="AGV21" s="159"/>
      <c r="AGW21" s="159"/>
      <c r="AGX21" s="159"/>
      <c r="AGY21" s="159"/>
      <c r="AGZ21" s="159"/>
      <c r="AHA21" s="159"/>
      <c r="AHB21" s="159"/>
      <c r="AHC21" s="159"/>
      <c r="AHD21" s="159"/>
      <c r="AHE21" s="159"/>
      <c r="AHF21" s="159"/>
      <c r="AHG21" s="159"/>
      <c r="AHH21" s="159"/>
      <c r="AHI21" s="159"/>
      <c r="AHJ21" s="159"/>
      <c r="AHK21" s="159"/>
      <c r="AHL21" s="159"/>
      <c r="AHM21" s="159"/>
      <c r="AHN21" s="159"/>
      <c r="AHO21" s="159"/>
      <c r="AHP21" s="159"/>
      <c r="AHQ21" s="159"/>
      <c r="AHR21" s="159"/>
      <c r="AHS21" s="159"/>
      <c r="AHT21" s="159"/>
      <c r="AHU21" s="159"/>
      <c r="AHV21" s="159"/>
      <c r="AHW21" s="159"/>
      <c r="AHX21" s="159"/>
      <c r="AHY21" s="159"/>
      <c r="AHZ21" s="159"/>
      <c r="AIA21" s="159"/>
      <c r="AIB21" s="159"/>
      <c r="AIC21" s="159"/>
      <c r="AID21" s="159"/>
      <c r="AIE21" s="159"/>
      <c r="AIF21" s="159"/>
      <c r="AIG21" s="159"/>
      <c r="AIH21" s="159"/>
      <c r="AII21" s="159"/>
      <c r="AIJ21" s="159"/>
      <c r="AIK21" s="159"/>
      <c r="AIL21" s="159"/>
      <c r="AIM21" s="159"/>
      <c r="AIN21" s="159"/>
      <c r="AIO21" s="159"/>
      <c r="AIP21" s="159"/>
      <c r="AIQ21" s="159"/>
      <c r="AIR21" s="159"/>
      <c r="AIS21" s="159"/>
      <c r="AIT21" s="159"/>
      <c r="AIU21" s="159"/>
      <c r="AIV21" s="159"/>
      <c r="AIW21" s="159"/>
      <c r="AIX21" s="159"/>
      <c r="AIY21" s="159"/>
      <c r="AIZ21" s="159"/>
      <c r="AJA21" s="159"/>
      <c r="AJB21" s="159"/>
      <c r="AJC21" s="159"/>
      <c r="AJD21" s="159"/>
      <c r="AJE21" s="159"/>
      <c r="AJF21" s="159"/>
      <c r="AJG21" s="159"/>
      <c r="AJH21" s="159"/>
      <c r="AJI21" s="159"/>
      <c r="AJJ21" s="159"/>
      <c r="AJK21" s="159"/>
      <c r="AJL21" s="159"/>
      <c r="AJM21" s="159"/>
      <c r="AJN21" s="159"/>
      <c r="AJO21" s="159"/>
      <c r="AJP21" s="159"/>
      <c r="AJQ21" s="159"/>
      <c r="AJR21" s="159"/>
      <c r="AJS21" s="159"/>
      <c r="AJT21" s="159"/>
      <c r="AJU21" s="159"/>
      <c r="AJV21" s="159"/>
      <c r="AJW21" s="159"/>
      <c r="AJX21" s="159"/>
      <c r="AJY21" s="159"/>
      <c r="AJZ21" s="159"/>
      <c r="AKA21" s="159"/>
      <c r="AKB21" s="159"/>
      <c r="AKC21" s="159"/>
      <c r="AKD21" s="159"/>
      <c r="AKE21" s="160"/>
      <c r="AKF21" s="159"/>
      <c r="AKG21" s="159"/>
      <c r="AKH21" s="159"/>
      <c r="AKI21" s="159"/>
      <c r="AKJ21" s="159"/>
      <c r="AKK21" s="159"/>
      <c r="AKL21" s="159"/>
      <c r="AKM21" s="159"/>
      <c r="AKN21" s="159"/>
      <c r="AKO21" s="159"/>
      <c r="AKP21" s="159"/>
      <c r="AKQ21" s="159"/>
      <c r="AKR21" s="159"/>
      <c r="AKS21" s="159"/>
      <c r="AKT21" s="159"/>
      <c r="AKU21" s="159"/>
      <c r="AKV21" s="159"/>
      <c r="AKW21" s="159"/>
      <c r="AKX21" s="159"/>
      <c r="AKY21" s="159"/>
      <c r="AKZ21" s="159"/>
      <c r="ALA21" s="159"/>
      <c r="ALB21" s="159"/>
      <c r="ALC21" s="159"/>
      <c r="ALD21" s="159"/>
      <c r="ALE21" s="159"/>
      <c r="ALF21" s="159"/>
      <c r="ALG21" s="159"/>
      <c r="ALH21" s="159"/>
      <c r="ALI21" s="159"/>
      <c r="ALJ21" s="159"/>
      <c r="ALK21" s="159"/>
      <c r="ALL21" s="159"/>
      <c r="ALM21" s="159"/>
      <c r="ALN21" s="159"/>
      <c r="ALO21" s="159"/>
      <c r="ALP21" s="159"/>
      <c r="ALQ21" s="159"/>
      <c r="ALR21" s="159"/>
      <c r="ALS21" s="159"/>
      <c r="ALT21" s="162"/>
      <c r="ALU21" s="162"/>
      <c r="ALV21" s="162"/>
      <c r="ALW21" s="162"/>
      <c r="ALX21" s="162"/>
      <c r="ALY21" s="162"/>
      <c r="ALZ21" s="162"/>
      <c r="AMA21" s="162"/>
      <c r="AMB21" s="162"/>
      <c r="AMC21" s="162"/>
      <c r="AMD21" s="162"/>
      <c r="AME21" s="162"/>
      <c r="AMF21" s="162"/>
      <c r="AMG21" s="162"/>
      <c r="AMH21" s="162"/>
      <c r="AMI21" s="162"/>
      <c r="AMJ21" s="162"/>
      <c r="AMK21" s="162"/>
      <c r="AML21" s="162"/>
      <c r="AMM21" s="162"/>
      <c r="AMN21" s="162"/>
      <c r="AMO21" s="162"/>
      <c r="AMP21" s="162"/>
      <c r="AMQ21" s="162"/>
      <c r="AMR21" s="162"/>
      <c r="AMS21" s="162"/>
      <c r="AMT21" s="162"/>
      <c r="AMU21" s="162"/>
      <c r="AMV21" s="162"/>
      <c r="AMW21" s="162"/>
      <c r="AMX21" s="162"/>
      <c r="AMY21" s="162"/>
      <c r="AMZ21" s="162"/>
      <c r="ANA21" s="162"/>
      <c r="ANB21" s="162"/>
      <c r="ANC21" s="162"/>
      <c r="AND21" s="162"/>
      <c r="ANE21" s="162"/>
      <c r="ANF21" s="162"/>
      <c r="ANG21" s="162"/>
      <c r="ANH21" s="162"/>
      <c r="ANI21" s="162"/>
      <c r="ANJ21" s="162"/>
      <c r="ANK21" s="162"/>
      <c r="ANL21" s="162"/>
      <c r="ANM21" s="162"/>
      <c r="ANN21" s="162"/>
      <c r="ANO21" s="162"/>
      <c r="ANP21" s="162"/>
      <c r="ANQ21" s="162"/>
      <c r="ANR21" s="162"/>
      <c r="ANS21" s="162"/>
      <c r="ANT21" s="162"/>
      <c r="ANU21" s="162"/>
      <c r="ANV21" s="162"/>
      <c r="ANW21" s="162"/>
      <c r="ANX21" s="162"/>
      <c r="ANY21" s="162"/>
      <c r="ANZ21" s="162"/>
      <c r="AOA21" s="162"/>
      <c r="AOB21" s="162"/>
      <c r="AOC21" s="162"/>
      <c r="AOD21" s="162"/>
      <c r="AOE21" s="162"/>
      <c r="AOF21" s="162"/>
      <c r="AOG21" s="162"/>
      <c r="AOH21" s="162"/>
      <c r="AOI21" s="162"/>
      <c r="AOJ21" s="162"/>
      <c r="AOK21" s="162"/>
      <c r="AOL21" s="162"/>
      <c r="AOM21" s="162"/>
      <c r="AON21" s="162"/>
      <c r="AOO21" s="162"/>
      <c r="AOP21" s="162"/>
      <c r="AOQ21" s="162"/>
      <c r="AOR21" s="162"/>
      <c r="AOS21" s="162"/>
      <c r="AOT21" s="162"/>
      <c r="AOU21" s="162"/>
      <c r="AOV21" s="162"/>
      <c r="AOW21" s="162"/>
      <c r="AOX21" s="162"/>
      <c r="AOY21" s="162"/>
      <c r="AOZ21" s="162"/>
      <c r="APA21" s="162"/>
      <c r="APB21" s="162"/>
      <c r="APC21" s="162"/>
      <c r="APD21" s="162"/>
      <c r="APE21" s="162"/>
      <c r="APF21" s="162"/>
      <c r="APG21" s="162"/>
      <c r="APH21" s="162"/>
      <c r="API21" s="162"/>
      <c r="APJ21" s="162"/>
      <c r="APK21" s="162"/>
      <c r="APL21" s="162"/>
      <c r="APM21" s="162"/>
      <c r="APN21" s="162"/>
      <c r="APO21" s="162"/>
      <c r="APP21" s="162"/>
      <c r="APQ21" s="162"/>
      <c r="APR21" s="162"/>
      <c r="APS21" s="162"/>
      <c r="APT21" s="162"/>
      <c r="APU21" s="162"/>
      <c r="APV21" s="162"/>
      <c r="APW21" s="162"/>
      <c r="APX21" s="162"/>
      <c r="APY21" s="162"/>
      <c r="APZ21" s="162"/>
      <c r="AQA21" s="162"/>
      <c r="AQB21" s="162"/>
      <c r="AQC21" s="162"/>
      <c r="AQD21" s="162"/>
      <c r="AQE21" s="162"/>
      <c r="AQF21" s="162"/>
      <c r="AQG21" s="162"/>
      <c r="AQH21" s="162"/>
      <c r="AQI21" s="162"/>
      <c r="AQJ21" s="162"/>
      <c r="AQK21" s="162"/>
      <c r="AQL21" s="162"/>
      <c r="AQM21" s="162"/>
      <c r="AQN21" s="162"/>
      <c r="AQO21" s="162"/>
      <c r="AQP21" s="162"/>
      <c r="AQQ21" s="162"/>
      <c r="AQR21" s="162"/>
      <c r="AQS21" s="162"/>
      <c r="AQT21" s="162"/>
      <c r="AQU21" s="162"/>
      <c r="AQV21" s="162"/>
      <c r="AQW21" s="162"/>
      <c r="AQX21" s="162"/>
      <c r="AQY21" s="162"/>
      <c r="AQZ21" s="162"/>
      <c r="ARA21" s="162"/>
      <c r="ARB21" s="162"/>
      <c r="ARC21" s="162"/>
      <c r="ARD21" s="162"/>
      <c r="ARE21" s="162"/>
      <c r="ARF21" s="162"/>
      <c r="ARG21" s="162"/>
      <c r="ARH21" s="162"/>
      <c r="ARI21" s="162"/>
      <c r="ARJ21" s="162"/>
      <c r="ARK21" s="162"/>
      <c r="ARL21" s="162"/>
      <c r="ARM21" s="162"/>
      <c r="ARN21" s="162"/>
      <c r="ARO21" s="162"/>
      <c r="ARP21" s="162"/>
      <c r="ARQ21" s="162"/>
      <c r="ARR21" s="162"/>
      <c r="ARS21" s="162"/>
      <c r="ART21" s="162"/>
      <c r="ARU21" s="162"/>
      <c r="ARV21" s="162"/>
      <c r="ARW21" s="162"/>
      <c r="ARX21" s="162"/>
      <c r="ARY21" s="162"/>
      <c r="ARZ21" s="162"/>
      <c r="ASA21" s="162"/>
      <c r="ASB21" s="162"/>
      <c r="ASC21" s="162"/>
      <c r="ASD21" s="162"/>
      <c r="ASE21" s="162"/>
      <c r="ASF21" s="162"/>
      <c r="ASG21" s="162"/>
      <c r="ASH21" s="162"/>
      <c r="ASI21" s="162"/>
      <c r="ASJ21" s="162"/>
      <c r="ASK21" s="162"/>
      <c r="ASL21" s="162"/>
      <c r="ASM21" s="164"/>
      <c r="ASN21" s="164"/>
      <c r="ASO21" s="164"/>
      <c r="ASP21" s="164"/>
      <c r="ASQ21" s="164"/>
      <c r="ASR21" s="164"/>
      <c r="ASS21" s="164"/>
      <c r="AST21" s="164"/>
      <c r="ASU21" s="164"/>
      <c r="ASV21" s="164"/>
      <c r="ASW21" s="164"/>
      <c r="ASX21" s="164"/>
      <c r="ASY21" s="164"/>
      <c r="ASZ21" s="164"/>
      <c r="ATA21" s="164"/>
      <c r="ATB21" s="164"/>
      <c r="ATC21" s="164"/>
      <c r="ATD21" s="164"/>
      <c r="ATE21" s="164"/>
      <c r="ATF21" s="164"/>
      <c r="ATG21" s="173"/>
      <c r="ATH21" s="165"/>
      <c r="ATI21" s="165"/>
      <c r="ATJ21" s="165"/>
      <c r="ATK21" s="165"/>
      <c r="ATL21" s="165"/>
      <c r="ATM21" s="165"/>
      <c r="ATN21" s="165"/>
      <c r="ATO21" s="165"/>
      <c r="ATP21" s="165"/>
    </row>
    <row r="22" spans="3:1212" ht="13.5" customHeight="1"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  <c r="IX22" s="159"/>
      <c r="IY22" s="159"/>
      <c r="IZ22" s="159"/>
      <c r="JA22" s="159"/>
      <c r="JB22" s="159"/>
      <c r="JC22" s="159"/>
      <c r="JD22" s="159"/>
      <c r="JE22" s="159"/>
      <c r="JF22" s="159"/>
      <c r="JG22" s="159"/>
      <c r="JH22" s="159"/>
      <c r="JI22" s="159"/>
      <c r="JJ22" s="159"/>
      <c r="JK22" s="159"/>
      <c r="JL22" s="159"/>
      <c r="JM22" s="159"/>
      <c r="JN22" s="159"/>
      <c r="JO22" s="159"/>
      <c r="JP22" s="159"/>
      <c r="JQ22" s="159"/>
      <c r="JR22" s="159"/>
      <c r="JS22" s="159"/>
      <c r="JT22" s="159"/>
      <c r="JU22" s="159"/>
      <c r="JV22" s="159"/>
      <c r="JW22" s="159"/>
      <c r="JX22" s="159"/>
      <c r="JY22" s="159"/>
      <c r="JZ22" s="159"/>
      <c r="KA22" s="159"/>
      <c r="KB22" s="159"/>
      <c r="KC22" s="159"/>
      <c r="KD22" s="159"/>
      <c r="KE22" s="159"/>
      <c r="KF22" s="159"/>
      <c r="KG22" s="159"/>
      <c r="KH22" s="159"/>
      <c r="KI22" s="159"/>
      <c r="KJ22" s="159"/>
      <c r="KK22" s="159"/>
      <c r="KL22" s="159"/>
      <c r="KM22" s="159"/>
      <c r="KN22" s="159"/>
      <c r="KO22" s="159"/>
      <c r="KP22" s="159"/>
      <c r="KQ22" s="159"/>
      <c r="KR22" s="159"/>
      <c r="KS22" s="159"/>
      <c r="KT22" s="159"/>
      <c r="KU22" s="159"/>
      <c r="KV22" s="159"/>
      <c r="KW22" s="159"/>
      <c r="KX22" s="159"/>
      <c r="KY22" s="159"/>
      <c r="KZ22" s="159"/>
      <c r="LA22" s="159"/>
      <c r="LB22" s="159"/>
      <c r="LC22" s="159"/>
      <c r="LD22" s="159"/>
      <c r="LE22" s="159"/>
      <c r="LF22" s="159"/>
      <c r="LG22" s="159"/>
      <c r="LH22" s="159"/>
      <c r="LI22" s="159"/>
      <c r="LJ22" s="159"/>
      <c r="LK22" s="159"/>
      <c r="LL22" s="159"/>
      <c r="LM22" s="159"/>
      <c r="LN22" s="159"/>
      <c r="LO22" s="159"/>
      <c r="LP22" s="159"/>
      <c r="LQ22" s="159"/>
      <c r="LR22" s="159"/>
      <c r="LS22" s="159"/>
      <c r="LT22" s="159"/>
      <c r="LU22" s="159"/>
      <c r="LV22" s="159"/>
      <c r="LW22" s="159"/>
      <c r="LX22" s="159"/>
      <c r="LY22" s="159"/>
      <c r="LZ22" s="159"/>
      <c r="MA22" s="159"/>
      <c r="MB22" s="159"/>
      <c r="MC22" s="159"/>
      <c r="MD22" s="159"/>
      <c r="ME22" s="159"/>
      <c r="MF22" s="159"/>
      <c r="MG22" s="159"/>
      <c r="MH22" s="159"/>
      <c r="MI22" s="159"/>
      <c r="MJ22" s="159"/>
      <c r="MK22" s="159"/>
      <c r="ML22" s="159"/>
      <c r="MM22" s="159"/>
      <c r="MN22" s="159"/>
      <c r="MO22" s="159"/>
      <c r="MP22" s="159"/>
      <c r="MQ22" s="159"/>
      <c r="MR22" s="159"/>
      <c r="MS22" s="159"/>
      <c r="MT22" s="159"/>
      <c r="MU22" s="159"/>
      <c r="MV22" s="159"/>
      <c r="MW22" s="159"/>
      <c r="MX22" s="159"/>
      <c r="MY22" s="159"/>
      <c r="MZ22" s="159"/>
      <c r="NA22" s="159"/>
      <c r="NB22" s="159"/>
      <c r="NC22" s="159"/>
      <c r="ND22" s="159"/>
      <c r="NE22" s="159"/>
      <c r="NF22" s="159"/>
      <c r="NG22" s="159"/>
      <c r="NH22" s="159"/>
      <c r="NI22" s="159"/>
      <c r="NJ22" s="159"/>
      <c r="NK22" s="159"/>
      <c r="NL22" s="159"/>
      <c r="NM22" s="159"/>
      <c r="NN22" s="159"/>
      <c r="NO22" s="159"/>
      <c r="NP22" s="159"/>
      <c r="NQ22" s="159"/>
      <c r="NR22" s="159"/>
      <c r="NS22" s="159"/>
      <c r="NT22" s="159"/>
      <c r="NU22" s="159"/>
      <c r="NV22" s="159"/>
      <c r="NW22" s="159"/>
      <c r="NX22" s="159"/>
      <c r="NY22" s="159"/>
      <c r="NZ22" s="159"/>
      <c r="OA22" s="159"/>
      <c r="OB22" s="159"/>
      <c r="OC22" s="159"/>
      <c r="OD22" s="159"/>
      <c r="OE22" s="159"/>
      <c r="OF22" s="159"/>
      <c r="OG22" s="159"/>
      <c r="OH22" s="159"/>
      <c r="OI22" s="159"/>
      <c r="OJ22" s="159"/>
      <c r="OK22" s="159"/>
      <c r="OL22" s="159"/>
      <c r="OM22" s="159"/>
      <c r="ON22" s="159"/>
      <c r="OO22" s="159"/>
      <c r="OP22" s="159"/>
      <c r="OQ22" s="159"/>
      <c r="OR22" s="159"/>
      <c r="OS22" s="159"/>
      <c r="OT22" s="159"/>
      <c r="OU22" s="159"/>
      <c r="OV22" s="159"/>
      <c r="OW22" s="159"/>
      <c r="OX22" s="159"/>
      <c r="OY22" s="159"/>
      <c r="OZ22" s="159"/>
      <c r="PA22" s="159"/>
      <c r="PB22" s="159"/>
      <c r="PC22" s="159"/>
      <c r="PD22" s="159"/>
      <c r="PE22" s="159"/>
      <c r="PF22" s="159"/>
      <c r="PG22" s="159"/>
      <c r="PH22" s="159"/>
      <c r="PI22" s="159"/>
      <c r="PJ22" s="159"/>
      <c r="PK22" s="159"/>
      <c r="PL22" s="159"/>
      <c r="PM22" s="159"/>
      <c r="PN22" s="159"/>
      <c r="PO22" s="159"/>
      <c r="PP22" s="159"/>
      <c r="PQ22" s="159"/>
      <c r="PR22" s="159"/>
      <c r="PS22" s="159"/>
      <c r="PT22" s="159"/>
      <c r="PU22" s="159"/>
      <c r="PV22" s="159"/>
      <c r="PW22" s="159"/>
      <c r="PX22" s="159"/>
      <c r="PY22" s="159"/>
      <c r="PZ22" s="159"/>
      <c r="QA22" s="159"/>
      <c r="QB22" s="159"/>
      <c r="QC22" s="159"/>
      <c r="QD22" s="159"/>
      <c r="QE22" s="159"/>
      <c r="QF22" s="159"/>
      <c r="QG22" s="159"/>
      <c r="QH22" s="159"/>
      <c r="QI22" s="159"/>
      <c r="QJ22" s="159"/>
      <c r="QK22" s="159"/>
      <c r="QL22" s="159"/>
      <c r="QM22" s="159"/>
      <c r="QN22" s="159"/>
      <c r="QO22" s="159"/>
      <c r="QP22" s="159"/>
      <c r="QQ22" s="159"/>
      <c r="QR22" s="159"/>
      <c r="QS22" s="159"/>
      <c r="QT22" s="159"/>
      <c r="QU22" s="159"/>
      <c r="QV22" s="159"/>
      <c r="QW22" s="159"/>
      <c r="QX22" s="159"/>
      <c r="QY22" s="159"/>
      <c r="QZ22" s="159"/>
      <c r="RA22" s="159"/>
      <c r="RB22" s="159"/>
      <c r="RC22" s="159"/>
      <c r="RD22" s="159"/>
      <c r="RE22" s="159"/>
      <c r="RF22" s="159"/>
      <c r="RG22" s="159"/>
      <c r="RH22" s="159"/>
      <c r="RI22" s="159"/>
      <c r="RJ22" s="159"/>
      <c r="RK22" s="159"/>
      <c r="RL22" s="159"/>
      <c r="RM22" s="159"/>
      <c r="RN22" s="159"/>
      <c r="RO22" s="159"/>
      <c r="RP22" s="159"/>
      <c r="RQ22" s="159"/>
      <c r="RR22" s="159"/>
      <c r="RS22" s="159"/>
      <c r="RT22" s="159"/>
      <c r="RU22" s="159"/>
      <c r="RV22" s="159"/>
      <c r="RW22" s="159"/>
      <c r="RX22" s="159"/>
      <c r="RY22" s="159"/>
      <c r="RZ22" s="159"/>
      <c r="SA22" s="159"/>
      <c r="SB22" s="159"/>
      <c r="SC22" s="159"/>
      <c r="SD22" s="159"/>
      <c r="SE22" s="159"/>
      <c r="SF22" s="159"/>
      <c r="SG22" s="159"/>
      <c r="SH22" s="159"/>
      <c r="SI22" s="159"/>
      <c r="SJ22" s="159"/>
      <c r="SK22" s="159"/>
      <c r="SL22" s="159"/>
      <c r="SM22" s="159"/>
      <c r="SN22" s="159"/>
      <c r="SO22" s="159"/>
      <c r="SP22" s="159"/>
      <c r="SQ22" s="159"/>
      <c r="SR22" s="159"/>
      <c r="SS22" s="159"/>
      <c r="ST22" s="159"/>
      <c r="SU22" s="159"/>
      <c r="SV22" s="159"/>
      <c r="SW22" s="159"/>
      <c r="SX22" s="159"/>
      <c r="SY22" s="159"/>
      <c r="SZ22" s="159"/>
      <c r="TA22" s="159"/>
      <c r="TB22" s="159"/>
      <c r="TC22" s="159"/>
      <c r="TD22" s="159"/>
      <c r="TE22" s="159"/>
      <c r="TF22" s="159"/>
      <c r="TG22" s="159"/>
      <c r="TH22" s="159"/>
      <c r="TI22" s="159"/>
      <c r="TJ22" s="159"/>
      <c r="TK22" s="159"/>
      <c r="TL22" s="159"/>
      <c r="TM22" s="159"/>
      <c r="TN22" s="159"/>
      <c r="TO22" s="159"/>
      <c r="TP22" s="159"/>
      <c r="TQ22" s="159"/>
      <c r="TR22" s="159"/>
      <c r="TS22" s="159"/>
      <c r="TT22" s="159"/>
      <c r="TU22" s="159"/>
      <c r="TV22" s="159"/>
      <c r="TW22" s="159"/>
      <c r="TX22" s="159"/>
      <c r="TY22" s="159"/>
      <c r="TZ22" s="159"/>
      <c r="UA22" s="159"/>
      <c r="UB22" s="159"/>
      <c r="UC22" s="159"/>
      <c r="UD22" s="159"/>
      <c r="UE22" s="159"/>
      <c r="UF22" s="159"/>
      <c r="UG22" s="159"/>
      <c r="UH22" s="159"/>
      <c r="UI22" s="159"/>
      <c r="UJ22" s="159"/>
      <c r="UK22" s="159"/>
      <c r="UL22" s="159"/>
      <c r="UM22" s="159"/>
      <c r="UN22" s="159"/>
      <c r="UO22" s="159"/>
      <c r="UP22" s="159"/>
      <c r="UQ22" s="159"/>
      <c r="UR22" s="159"/>
      <c r="US22" s="159"/>
      <c r="UT22" s="159"/>
      <c r="UU22" s="159"/>
      <c r="UV22" s="159"/>
      <c r="UW22" s="159"/>
      <c r="UX22" s="159"/>
      <c r="UY22" s="159"/>
      <c r="UZ22" s="159"/>
      <c r="VA22" s="159"/>
      <c r="VB22" s="159"/>
      <c r="VC22" s="159"/>
      <c r="VD22" s="159"/>
      <c r="VE22" s="159"/>
      <c r="VF22" s="159"/>
      <c r="VG22" s="159"/>
      <c r="VH22" s="159"/>
      <c r="VI22" s="159"/>
      <c r="VJ22" s="159"/>
      <c r="VK22" s="159"/>
      <c r="VL22" s="159"/>
      <c r="VM22" s="159"/>
      <c r="VN22" s="159"/>
      <c r="VO22" s="159"/>
      <c r="VP22" s="159"/>
      <c r="VQ22" s="159"/>
      <c r="VR22" s="159"/>
      <c r="VS22" s="159"/>
      <c r="VT22" s="159"/>
      <c r="VU22" s="159"/>
      <c r="VV22" s="159"/>
      <c r="VW22" s="159"/>
      <c r="VX22" s="159"/>
      <c r="VY22" s="159"/>
      <c r="VZ22" s="159"/>
      <c r="WA22" s="159"/>
      <c r="WB22" s="159"/>
      <c r="WC22" s="159"/>
      <c r="WD22" s="159"/>
      <c r="WE22" s="159"/>
      <c r="WF22" s="159"/>
      <c r="WG22" s="159"/>
      <c r="WH22" s="159"/>
      <c r="WI22" s="159"/>
      <c r="WJ22" s="159"/>
      <c r="WK22" s="159"/>
      <c r="WL22" s="159"/>
      <c r="WM22" s="159"/>
      <c r="WN22" s="159"/>
      <c r="WO22" s="159"/>
      <c r="WP22" s="159"/>
      <c r="WQ22" s="159"/>
      <c r="WR22" s="159"/>
      <c r="WS22" s="159"/>
      <c r="WT22" s="159"/>
      <c r="WU22" s="159"/>
      <c r="WV22" s="159"/>
      <c r="WW22" s="159"/>
      <c r="WX22" s="159"/>
      <c r="WY22" s="159"/>
      <c r="WZ22" s="159"/>
      <c r="XA22" s="159"/>
      <c r="XB22" s="159"/>
      <c r="XC22" s="159"/>
      <c r="XD22" s="159"/>
      <c r="XE22" s="159"/>
      <c r="XF22" s="159"/>
      <c r="XG22" s="159"/>
      <c r="XH22" s="159"/>
      <c r="XI22" s="159"/>
      <c r="XJ22" s="159"/>
      <c r="XK22" s="159"/>
      <c r="XL22" s="159"/>
      <c r="XM22" s="159"/>
      <c r="XN22" s="159"/>
      <c r="XO22" s="159"/>
      <c r="XP22" s="159"/>
      <c r="XQ22" s="159"/>
      <c r="XR22" s="159"/>
      <c r="XS22" s="159"/>
      <c r="XT22" s="159"/>
      <c r="XU22" s="159"/>
      <c r="XV22" s="159"/>
      <c r="XW22" s="159"/>
      <c r="XX22" s="159"/>
      <c r="XY22" s="159"/>
      <c r="XZ22" s="159"/>
      <c r="YA22" s="159"/>
      <c r="YB22" s="159"/>
      <c r="YC22" s="159"/>
      <c r="YD22" s="159"/>
      <c r="YE22" s="159"/>
      <c r="YF22" s="159"/>
      <c r="YG22" s="159"/>
      <c r="YH22" s="159"/>
      <c r="YI22" s="159"/>
      <c r="YJ22" s="159"/>
      <c r="YK22" s="159"/>
      <c r="YL22" s="159"/>
      <c r="YM22" s="159"/>
      <c r="YN22" s="159"/>
      <c r="YO22" s="159"/>
      <c r="YP22" s="159"/>
      <c r="YQ22" s="159"/>
      <c r="YR22" s="159"/>
      <c r="YS22" s="159"/>
      <c r="YT22" s="159"/>
      <c r="YU22" s="159"/>
      <c r="YV22" s="159"/>
      <c r="YW22" s="159"/>
      <c r="YX22" s="159"/>
      <c r="YY22" s="159"/>
      <c r="YZ22" s="159"/>
      <c r="ZA22" s="159"/>
      <c r="ZB22" s="159"/>
      <c r="ZC22" s="159"/>
      <c r="ZD22" s="159"/>
      <c r="ZE22" s="159"/>
      <c r="ZF22" s="159"/>
      <c r="ZG22" s="159"/>
      <c r="ZH22" s="159"/>
      <c r="ZI22" s="159"/>
      <c r="ZJ22" s="159"/>
      <c r="ZK22" s="159"/>
      <c r="ZL22" s="159"/>
      <c r="ZM22" s="159"/>
      <c r="ZN22" s="159"/>
      <c r="ZO22" s="159"/>
      <c r="ZP22" s="159"/>
      <c r="ZQ22" s="159"/>
      <c r="ZR22" s="159"/>
      <c r="ZS22" s="159"/>
      <c r="ZT22" s="159"/>
      <c r="ZU22" s="159"/>
      <c r="ZV22" s="159"/>
      <c r="ZW22" s="159"/>
      <c r="ZX22" s="159"/>
      <c r="ZY22" s="159"/>
      <c r="ZZ22" s="159"/>
      <c r="AAA22" s="159"/>
      <c r="AAB22" s="159"/>
      <c r="AAC22" s="159"/>
      <c r="AAD22" s="159"/>
      <c r="AAE22" s="159"/>
      <c r="AAF22" s="159"/>
      <c r="AAG22" s="159"/>
      <c r="AAH22" s="159"/>
      <c r="AAI22" s="159"/>
      <c r="AAJ22" s="159"/>
      <c r="AAK22" s="159"/>
      <c r="AAL22" s="159"/>
      <c r="AAM22" s="159"/>
      <c r="AAN22" s="159"/>
      <c r="AAO22" s="159"/>
      <c r="AAP22" s="159"/>
      <c r="AAQ22" s="159"/>
      <c r="AAR22" s="159"/>
      <c r="AAS22" s="159"/>
      <c r="AAT22" s="159"/>
      <c r="AAU22" s="159"/>
      <c r="AAV22" s="159"/>
      <c r="AAW22" s="159"/>
      <c r="AAX22" s="159"/>
      <c r="AAY22" s="159"/>
      <c r="AAZ22" s="159"/>
      <c r="ABA22" s="159"/>
      <c r="ABB22" s="159"/>
      <c r="ABC22" s="159"/>
      <c r="ABD22" s="159"/>
      <c r="ABE22" s="159"/>
      <c r="ABF22" s="159"/>
      <c r="ABG22" s="159"/>
      <c r="ABH22" s="159"/>
      <c r="ABI22" s="159"/>
      <c r="ABJ22" s="159"/>
      <c r="ABK22" s="159"/>
      <c r="ABL22" s="159"/>
      <c r="ABM22" s="159"/>
      <c r="ABN22" s="159"/>
      <c r="ABO22" s="159"/>
      <c r="ABP22" s="159"/>
      <c r="ABQ22" s="159"/>
      <c r="ABR22" s="159"/>
      <c r="ABS22" s="159"/>
      <c r="ABT22" s="159"/>
      <c r="ABU22" s="159"/>
      <c r="ABV22" s="159"/>
      <c r="ABW22" s="159"/>
      <c r="ABX22" s="159"/>
      <c r="ABY22" s="159"/>
      <c r="ABZ22" s="159"/>
      <c r="ACA22" s="159"/>
      <c r="ACB22" s="159"/>
      <c r="ACC22" s="159"/>
      <c r="ACD22" s="159"/>
      <c r="ACE22" s="159"/>
      <c r="ACF22" s="159"/>
      <c r="ACG22" s="159"/>
      <c r="ACH22" s="159"/>
      <c r="ACI22" s="159"/>
      <c r="ACJ22" s="159"/>
      <c r="ACK22" s="159"/>
      <c r="ACL22" s="159"/>
      <c r="ACM22" s="159"/>
      <c r="ACN22" s="159"/>
      <c r="ACO22" s="159"/>
      <c r="ACP22" s="159"/>
      <c r="ACQ22" s="159"/>
      <c r="ACR22" s="159"/>
      <c r="ACS22" s="159"/>
      <c r="ACT22" s="159"/>
      <c r="ACU22" s="159"/>
      <c r="ACV22" s="159"/>
      <c r="ACW22" s="159"/>
      <c r="ACX22" s="159"/>
      <c r="ACY22" s="159"/>
      <c r="ACZ22" s="159"/>
      <c r="ADA22" s="159"/>
      <c r="ADB22" s="159"/>
      <c r="ADC22" s="159"/>
      <c r="ADD22" s="159"/>
      <c r="ADE22" s="159"/>
      <c r="ADF22" s="159"/>
      <c r="ADG22" s="159"/>
      <c r="ADH22" s="159"/>
      <c r="ADI22" s="159"/>
      <c r="ADJ22" s="159"/>
      <c r="ADK22" s="159"/>
      <c r="ADL22" s="159"/>
      <c r="ADM22" s="159"/>
      <c r="ADN22" s="159"/>
      <c r="ADO22" s="159"/>
      <c r="ADP22" s="159"/>
      <c r="ADQ22" s="159"/>
      <c r="ADR22" s="159"/>
      <c r="ADS22" s="159"/>
      <c r="ADT22" s="159"/>
      <c r="ADU22" s="159"/>
      <c r="ADV22" s="159"/>
      <c r="ADW22" s="159"/>
      <c r="ADX22" s="159"/>
      <c r="ADY22" s="159"/>
      <c r="ADZ22" s="159"/>
      <c r="AEA22" s="159"/>
      <c r="AEB22" s="159"/>
      <c r="AEC22" s="159"/>
      <c r="AED22" s="159"/>
      <c r="AEE22" s="159"/>
      <c r="AEF22" s="159"/>
      <c r="AEG22" s="159"/>
      <c r="AEH22" s="159"/>
      <c r="AEI22" s="159"/>
      <c r="AEJ22" s="159"/>
      <c r="AEK22" s="159"/>
      <c r="AEL22" s="159"/>
      <c r="AEM22" s="159"/>
      <c r="AEN22" s="159"/>
      <c r="AEO22" s="159"/>
      <c r="AEP22" s="159"/>
      <c r="AEQ22" s="159"/>
      <c r="AER22" s="159"/>
      <c r="AES22" s="159"/>
      <c r="AET22" s="159"/>
      <c r="AEU22" s="159"/>
      <c r="AEV22" s="159"/>
      <c r="AEW22" s="159"/>
      <c r="AEX22" s="159"/>
      <c r="AEY22" s="159"/>
      <c r="AEZ22" s="159"/>
      <c r="AFA22" s="159"/>
      <c r="AFB22" s="159"/>
      <c r="AFC22" s="159"/>
      <c r="AFD22" s="159"/>
      <c r="AFE22" s="159"/>
      <c r="AFF22" s="159"/>
      <c r="AFG22" s="159"/>
      <c r="AFH22" s="159"/>
      <c r="AFI22" s="159"/>
      <c r="AFJ22" s="159"/>
      <c r="AFK22" s="159"/>
      <c r="AFL22" s="159"/>
      <c r="AFM22" s="159"/>
      <c r="AFN22" s="159"/>
      <c r="AFO22" s="159"/>
      <c r="AFP22" s="159"/>
      <c r="AFQ22" s="159"/>
      <c r="AFR22" s="159"/>
      <c r="AFS22" s="159"/>
      <c r="AFT22" s="159"/>
      <c r="AFU22" s="159"/>
      <c r="AFV22" s="159"/>
      <c r="AFW22" s="159"/>
      <c r="AFX22" s="159"/>
      <c r="AFY22" s="159"/>
      <c r="AFZ22" s="159"/>
      <c r="AGA22" s="159"/>
      <c r="AGB22" s="159"/>
      <c r="AGC22" s="159"/>
      <c r="AGD22" s="159"/>
      <c r="AGE22" s="159"/>
      <c r="AGF22" s="159"/>
      <c r="AGG22" s="159"/>
      <c r="AGH22" s="159"/>
      <c r="AGI22" s="159"/>
      <c r="AGJ22" s="159"/>
      <c r="AGK22" s="159"/>
      <c r="AGL22" s="159"/>
      <c r="AGM22" s="159"/>
      <c r="AGN22" s="159"/>
      <c r="AGO22" s="159"/>
      <c r="AGP22" s="159"/>
      <c r="AGQ22" s="159"/>
      <c r="AGR22" s="159"/>
      <c r="AGS22" s="159"/>
      <c r="AGT22" s="159"/>
      <c r="AGU22" s="159"/>
      <c r="AGV22" s="159"/>
      <c r="AGW22" s="159"/>
      <c r="AGX22" s="159"/>
      <c r="AGY22" s="159"/>
      <c r="AGZ22" s="159"/>
      <c r="AHA22" s="159"/>
      <c r="AHB22" s="159"/>
      <c r="AHC22" s="159"/>
      <c r="AHD22" s="159"/>
      <c r="AHE22" s="159"/>
      <c r="AHF22" s="159"/>
      <c r="AHG22" s="159"/>
      <c r="AHH22" s="159"/>
      <c r="AHI22" s="159"/>
      <c r="AHJ22" s="159"/>
      <c r="AHK22" s="159"/>
      <c r="AHL22" s="159"/>
      <c r="AHM22" s="159"/>
      <c r="AHN22" s="159"/>
      <c r="AHO22" s="159"/>
      <c r="AHP22" s="159"/>
      <c r="AHQ22" s="159"/>
      <c r="AHR22" s="159"/>
      <c r="AHS22" s="159"/>
      <c r="AHT22" s="159"/>
      <c r="AHU22" s="159"/>
      <c r="AHV22" s="159"/>
      <c r="AHW22" s="159"/>
      <c r="AHX22" s="159"/>
      <c r="AHY22" s="159"/>
      <c r="AHZ22" s="159"/>
      <c r="AIA22" s="159"/>
      <c r="AIB22" s="159"/>
      <c r="AIC22" s="159"/>
      <c r="AID22" s="159"/>
      <c r="AIE22" s="159"/>
      <c r="AIF22" s="159"/>
      <c r="AIG22" s="159"/>
      <c r="AIH22" s="159"/>
      <c r="AII22" s="159"/>
      <c r="AIJ22" s="159"/>
      <c r="AIK22" s="159"/>
      <c r="AIL22" s="159"/>
      <c r="AIM22" s="159"/>
      <c r="AIN22" s="159"/>
      <c r="AIO22" s="159"/>
      <c r="AIP22" s="159"/>
      <c r="AIQ22" s="159"/>
      <c r="AIR22" s="159"/>
      <c r="AIS22" s="159"/>
      <c r="AIT22" s="159"/>
      <c r="AIU22" s="159"/>
      <c r="AIV22" s="159"/>
      <c r="AIW22" s="159"/>
      <c r="AIX22" s="159"/>
      <c r="AIY22" s="159"/>
      <c r="AIZ22" s="159"/>
      <c r="AJA22" s="159"/>
      <c r="AJB22" s="159"/>
      <c r="AJC22" s="159"/>
      <c r="AJD22" s="159"/>
      <c r="AJE22" s="159"/>
      <c r="AJF22" s="159"/>
      <c r="AJG22" s="159"/>
      <c r="AJH22" s="159"/>
      <c r="AJI22" s="159"/>
      <c r="AJJ22" s="159"/>
      <c r="AJK22" s="159"/>
      <c r="AJL22" s="159"/>
      <c r="AJM22" s="159"/>
      <c r="AJN22" s="159"/>
      <c r="AJO22" s="159"/>
      <c r="AJP22" s="159"/>
      <c r="AJQ22" s="159"/>
      <c r="AJR22" s="159"/>
      <c r="AJS22" s="159"/>
      <c r="AJT22" s="159"/>
      <c r="AJU22" s="159"/>
      <c r="AJV22" s="159"/>
      <c r="AJW22" s="159"/>
      <c r="AJX22" s="159"/>
      <c r="AJY22" s="159"/>
      <c r="AJZ22" s="159"/>
      <c r="AKA22" s="159"/>
      <c r="AKB22" s="159"/>
      <c r="AKC22" s="159"/>
      <c r="AKD22" s="159"/>
      <c r="AKE22" s="160"/>
      <c r="AKF22" s="159"/>
      <c r="AKG22" s="159"/>
      <c r="AKH22" s="159"/>
      <c r="AKI22" s="159"/>
      <c r="AKJ22" s="159"/>
      <c r="AKK22" s="159"/>
      <c r="AKL22" s="159"/>
      <c r="AKM22" s="159"/>
      <c r="AKN22" s="159"/>
      <c r="AKO22" s="159"/>
      <c r="AKP22" s="159"/>
      <c r="AKQ22" s="159"/>
      <c r="AKR22" s="159"/>
      <c r="AKS22" s="159"/>
      <c r="AKT22" s="159"/>
      <c r="AKU22" s="159"/>
      <c r="AKV22" s="159"/>
      <c r="AKW22" s="159"/>
      <c r="AKX22" s="159"/>
      <c r="AKY22" s="159"/>
      <c r="AKZ22" s="159"/>
      <c r="ALA22" s="159"/>
      <c r="ALB22" s="159"/>
      <c r="ALC22" s="159"/>
      <c r="ALD22" s="159"/>
      <c r="ALE22" s="159"/>
      <c r="ALF22" s="159"/>
      <c r="ALG22" s="159"/>
      <c r="ALH22" s="159"/>
      <c r="ALI22" s="159"/>
      <c r="ALJ22" s="159"/>
      <c r="ALK22" s="159"/>
      <c r="ALL22" s="159"/>
      <c r="ALM22" s="159"/>
      <c r="ALN22" s="159"/>
      <c r="ALO22" s="159"/>
      <c r="ALP22" s="159"/>
      <c r="ALQ22" s="159"/>
      <c r="ALR22" s="159"/>
      <c r="ALS22" s="159"/>
      <c r="ALT22" s="162"/>
      <c r="ALU22" s="162"/>
      <c r="ALV22" s="162"/>
      <c r="ALW22" s="162"/>
      <c r="ALX22" s="162"/>
      <c r="ALY22" s="162"/>
      <c r="ALZ22" s="162"/>
      <c r="AMA22" s="162"/>
      <c r="AMB22" s="162"/>
      <c r="AMC22" s="162"/>
      <c r="AMD22" s="162"/>
      <c r="AME22" s="162"/>
      <c r="AMF22" s="162"/>
      <c r="AMG22" s="162"/>
      <c r="AMH22" s="162"/>
      <c r="AMI22" s="162"/>
      <c r="AMJ22" s="162"/>
      <c r="AMK22" s="162"/>
      <c r="AML22" s="162"/>
      <c r="AMM22" s="162"/>
      <c r="AMN22" s="162"/>
      <c r="AMO22" s="162"/>
      <c r="AMP22" s="162"/>
      <c r="AMQ22" s="162"/>
      <c r="AMR22" s="162"/>
      <c r="AMS22" s="162"/>
      <c r="AMT22" s="162"/>
      <c r="AMU22" s="162"/>
      <c r="AMV22" s="162"/>
      <c r="AMW22" s="162"/>
      <c r="AMX22" s="162"/>
      <c r="AMY22" s="162"/>
      <c r="AMZ22" s="162"/>
      <c r="ANA22" s="162"/>
      <c r="ANB22" s="162"/>
      <c r="ANC22" s="162"/>
      <c r="AND22" s="162"/>
      <c r="ANE22" s="162"/>
      <c r="ANF22" s="162"/>
      <c r="ANG22" s="162"/>
      <c r="ANH22" s="162"/>
      <c r="ANI22" s="162"/>
      <c r="ANJ22" s="162"/>
      <c r="ANK22" s="162"/>
      <c r="ANL22" s="162"/>
      <c r="ANM22" s="162"/>
      <c r="ANN22" s="162"/>
      <c r="ANO22" s="162"/>
      <c r="ANP22" s="162"/>
      <c r="ANQ22" s="162"/>
      <c r="ANR22" s="162"/>
      <c r="ANS22" s="162"/>
      <c r="ANT22" s="162"/>
      <c r="ANU22" s="162"/>
      <c r="ANV22" s="162"/>
      <c r="ANW22" s="162"/>
      <c r="ANX22" s="162"/>
      <c r="ANY22" s="162"/>
      <c r="ANZ22" s="162"/>
      <c r="AOA22" s="162"/>
      <c r="AOB22" s="162"/>
      <c r="AOC22" s="162"/>
      <c r="AOD22" s="162"/>
      <c r="AOE22" s="162"/>
      <c r="AOF22" s="162"/>
      <c r="AOG22" s="162"/>
      <c r="AOH22" s="162"/>
      <c r="AOI22" s="162"/>
      <c r="AOJ22" s="162"/>
      <c r="AOK22" s="162"/>
      <c r="AOL22" s="162"/>
      <c r="AOM22" s="162"/>
      <c r="AON22" s="162"/>
      <c r="AOO22" s="162"/>
      <c r="AOP22" s="162"/>
      <c r="AOQ22" s="162"/>
      <c r="AOR22" s="162"/>
      <c r="AOS22" s="162"/>
      <c r="AOT22" s="162"/>
      <c r="AOU22" s="162"/>
      <c r="AOV22" s="162"/>
      <c r="AOW22" s="162"/>
      <c r="AOX22" s="162"/>
      <c r="AOY22" s="162"/>
      <c r="AOZ22" s="162"/>
      <c r="APA22" s="162"/>
      <c r="APB22" s="162"/>
      <c r="APC22" s="162"/>
      <c r="APD22" s="162"/>
      <c r="APE22" s="162"/>
      <c r="APF22" s="162"/>
      <c r="APG22" s="162"/>
      <c r="APH22" s="162"/>
      <c r="API22" s="162"/>
      <c r="APJ22" s="162"/>
      <c r="APK22" s="162"/>
      <c r="APL22" s="162"/>
      <c r="APM22" s="162"/>
      <c r="APN22" s="162"/>
      <c r="APO22" s="162"/>
      <c r="APP22" s="162"/>
      <c r="APQ22" s="162"/>
      <c r="APR22" s="162"/>
      <c r="APS22" s="162"/>
      <c r="APT22" s="162"/>
      <c r="APU22" s="162"/>
      <c r="APV22" s="162"/>
      <c r="APW22" s="162"/>
      <c r="APX22" s="162"/>
      <c r="APY22" s="162"/>
      <c r="APZ22" s="162"/>
      <c r="AQA22" s="162"/>
      <c r="AQB22" s="162"/>
      <c r="AQC22" s="162"/>
      <c r="AQD22" s="162"/>
      <c r="AQE22" s="162"/>
      <c r="AQF22" s="162"/>
      <c r="AQG22" s="162"/>
      <c r="AQH22" s="162"/>
      <c r="AQI22" s="162"/>
      <c r="AQJ22" s="162"/>
      <c r="AQK22" s="162"/>
      <c r="AQL22" s="162"/>
      <c r="AQM22" s="162"/>
      <c r="AQN22" s="162"/>
      <c r="AQO22" s="162"/>
      <c r="AQP22" s="162"/>
      <c r="AQQ22" s="162"/>
      <c r="AQR22" s="162"/>
      <c r="AQS22" s="162"/>
      <c r="AQT22" s="162"/>
      <c r="AQU22" s="162"/>
      <c r="AQV22" s="162"/>
      <c r="AQW22" s="162"/>
      <c r="AQX22" s="162"/>
      <c r="AQY22" s="162"/>
      <c r="AQZ22" s="162"/>
      <c r="ARA22" s="162"/>
      <c r="ARB22" s="162"/>
      <c r="ARC22" s="162"/>
      <c r="ARD22" s="162"/>
      <c r="ARE22" s="162"/>
      <c r="ARF22" s="162"/>
      <c r="ARG22" s="162"/>
      <c r="ARH22" s="162"/>
      <c r="ARI22" s="162"/>
      <c r="ARJ22" s="162"/>
      <c r="ARK22" s="162"/>
      <c r="ARL22" s="162"/>
      <c r="ARM22" s="162"/>
      <c r="ARN22" s="162"/>
      <c r="ARO22" s="162"/>
      <c r="ARP22" s="162"/>
      <c r="ARQ22" s="162"/>
      <c r="ARR22" s="162"/>
      <c r="ARS22" s="162"/>
      <c r="ART22" s="162"/>
      <c r="ARU22" s="162"/>
      <c r="ARV22" s="162"/>
      <c r="ARW22" s="162"/>
      <c r="ARX22" s="162"/>
      <c r="ARY22" s="162"/>
      <c r="ARZ22" s="162"/>
      <c r="ASA22" s="162"/>
      <c r="ASB22" s="162"/>
      <c r="ASC22" s="162"/>
      <c r="ASD22" s="162"/>
      <c r="ASE22" s="162"/>
      <c r="ASF22" s="162"/>
      <c r="ASG22" s="162"/>
      <c r="ASH22" s="162"/>
      <c r="ASI22" s="162"/>
      <c r="ASJ22" s="162"/>
      <c r="ASK22" s="162"/>
      <c r="ASL22" s="162"/>
      <c r="ASM22" s="164"/>
      <c r="ASN22" s="164"/>
      <c r="ASO22" s="164"/>
      <c r="ASP22" s="164"/>
      <c r="ASQ22" s="164"/>
      <c r="ASR22" s="164"/>
      <c r="ASS22" s="164"/>
      <c r="AST22" s="164"/>
      <c r="ASU22" s="164"/>
      <c r="ASV22" s="164"/>
      <c r="ASW22" s="164"/>
      <c r="ASX22" s="164"/>
      <c r="ASY22" s="164"/>
      <c r="ASZ22" s="164"/>
      <c r="ATA22" s="164"/>
      <c r="ATB22" s="164"/>
      <c r="ATC22" s="164"/>
      <c r="ATD22" s="164"/>
      <c r="ATE22" s="164"/>
      <c r="ATF22" s="164"/>
      <c r="ATG22" s="173"/>
      <c r="ATH22" s="165"/>
      <c r="ATI22" s="165"/>
      <c r="ATJ22" s="165"/>
      <c r="ATK22" s="165"/>
      <c r="ATL22" s="165"/>
      <c r="ATM22" s="165"/>
      <c r="ATN22" s="165"/>
      <c r="ATO22" s="165"/>
      <c r="ATP22" s="165"/>
    </row>
    <row r="23" spans="3:1212" ht="13.5" customHeight="1"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  <c r="IX23" s="159"/>
      <c r="IY23" s="159"/>
      <c r="IZ23" s="159"/>
      <c r="JA23" s="159"/>
      <c r="JB23" s="159"/>
      <c r="JC23" s="159"/>
      <c r="JD23" s="159"/>
      <c r="JE23" s="159"/>
      <c r="JF23" s="159"/>
      <c r="JG23" s="159"/>
      <c r="JH23" s="159"/>
      <c r="JI23" s="159"/>
      <c r="JJ23" s="159"/>
      <c r="JK23" s="159"/>
      <c r="JL23" s="159"/>
      <c r="JM23" s="159"/>
      <c r="JN23" s="159"/>
      <c r="JO23" s="159"/>
      <c r="JP23" s="159"/>
      <c r="JQ23" s="159"/>
      <c r="JR23" s="159"/>
      <c r="JS23" s="159"/>
      <c r="JT23" s="159"/>
      <c r="JU23" s="159"/>
      <c r="JV23" s="159"/>
      <c r="JW23" s="159"/>
      <c r="JX23" s="159"/>
      <c r="JY23" s="159"/>
      <c r="JZ23" s="159"/>
      <c r="KA23" s="159"/>
      <c r="KB23" s="159"/>
      <c r="KC23" s="159"/>
      <c r="KD23" s="159"/>
      <c r="KE23" s="159"/>
      <c r="KF23" s="159"/>
      <c r="KG23" s="159"/>
      <c r="KH23" s="159"/>
      <c r="KI23" s="159"/>
      <c r="KJ23" s="159"/>
      <c r="KK23" s="159"/>
      <c r="KL23" s="159"/>
      <c r="KM23" s="159"/>
      <c r="KN23" s="159"/>
      <c r="KO23" s="159"/>
      <c r="KP23" s="159"/>
      <c r="KQ23" s="159"/>
      <c r="KR23" s="159"/>
      <c r="KS23" s="159"/>
      <c r="KT23" s="159"/>
      <c r="KU23" s="159"/>
      <c r="KV23" s="159"/>
      <c r="KW23" s="159"/>
      <c r="KX23" s="159"/>
      <c r="KY23" s="159"/>
      <c r="KZ23" s="159"/>
      <c r="LA23" s="159"/>
      <c r="LB23" s="159"/>
      <c r="LC23" s="159"/>
      <c r="LD23" s="159"/>
      <c r="LE23" s="159"/>
      <c r="LF23" s="159"/>
      <c r="LG23" s="159"/>
      <c r="LH23" s="159"/>
      <c r="LI23" s="159"/>
      <c r="LJ23" s="159"/>
      <c r="LK23" s="159"/>
      <c r="LL23" s="159"/>
      <c r="LM23" s="159"/>
      <c r="LN23" s="159"/>
      <c r="LO23" s="159"/>
      <c r="LP23" s="159"/>
      <c r="LQ23" s="159"/>
      <c r="LR23" s="159"/>
      <c r="LS23" s="159"/>
      <c r="LT23" s="159"/>
      <c r="LU23" s="159"/>
      <c r="LV23" s="159"/>
      <c r="LW23" s="159"/>
      <c r="LX23" s="159"/>
      <c r="LY23" s="159"/>
      <c r="LZ23" s="159"/>
      <c r="MA23" s="159"/>
      <c r="MB23" s="159"/>
      <c r="MC23" s="159"/>
      <c r="MD23" s="159"/>
      <c r="ME23" s="159"/>
      <c r="MF23" s="159"/>
      <c r="MG23" s="159"/>
      <c r="MH23" s="159"/>
      <c r="MI23" s="159"/>
      <c r="MJ23" s="159"/>
      <c r="MK23" s="159"/>
      <c r="ML23" s="159"/>
      <c r="MM23" s="159"/>
      <c r="MN23" s="159"/>
      <c r="MO23" s="159"/>
      <c r="MP23" s="159"/>
      <c r="MQ23" s="159"/>
      <c r="MR23" s="159"/>
      <c r="MS23" s="159"/>
      <c r="MT23" s="159"/>
      <c r="MU23" s="159"/>
      <c r="MV23" s="159"/>
      <c r="MW23" s="159"/>
      <c r="MX23" s="159"/>
      <c r="MY23" s="159"/>
      <c r="MZ23" s="159"/>
      <c r="NA23" s="159"/>
      <c r="NB23" s="159"/>
      <c r="NC23" s="159"/>
      <c r="ND23" s="159"/>
      <c r="NE23" s="159"/>
      <c r="NF23" s="159"/>
      <c r="NG23" s="159"/>
      <c r="NH23" s="159"/>
      <c r="NI23" s="159"/>
      <c r="NJ23" s="159"/>
      <c r="NK23" s="159"/>
      <c r="NL23" s="159"/>
      <c r="NM23" s="159"/>
      <c r="NN23" s="159"/>
      <c r="NO23" s="159"/>
      <c r="NP23" s="159"/>
      <c r="NQ23" s="159"/>
      <c r="NR23" s="159"/>
      <c r="NS23" s="159"/>
      <c r="NT23" s="159"/>
      <c r="NU23" s="159"/>
      <c r="NV23" s="159"/>
      <c r="NW23" s="159"/>
      <c r="NX23" s="159"/>
      <c r="NY23" s="159"/>
      <c r="NZ23" s="159"/>
      <c r="OA23" s="159"/>
      <c r="OB23" s="159"/>
      <c r="OC23" s="159"/>
      <c r="OD23" s="159"/>
      <c r="OE23" s="159"/>
      <c r="OF23" s="159"/>
      <c r="OG23" s="159"/>
      <c r="OH23" s="159"/>
      <c r="OI23" s="159"/>
      <c r="OJ23" s="159"/>
      <c r="OK23" s="159"/>
      <c r="OL23" s="159"/>
      <c r="OM23" s="159"/>
      <c r="ON23" s="159"/>
      <c r="OO23" s="159"/>
      <c r="OP23" s="159"/>
      <c r="OQ23" s="159"/>
      <c r="OR23" s="159"/>
      <c r="OS23" s="159"/>
      <c r="OT23" s="159"/>
      <c r="OU23" s="159"/>
      <c r="OV23" s="159"/>
      <c r="OW23" s="159"/>
      <c r="OX23" s="159"/>
      <c r="OY23" s="159"/>
      <c r="OZ23" s="159"/>
      <c r="PA23" s="159"/>
      <c r="PB23" s="159"/>
      <c r="PC23" s="159"/>
      <c r="PD23" s="159"/>
      <c r="PE23" s="159"/>
      <c r="PF23" s="159"/>
      <c r="PG23" s="159"/>
      <c r="PH23" s="159"/>
      <c r="PI23" s="159"/>
      <c r="PJ23" s="159"/>
      <c r="PK23" s="159"/>
      <c r="PL23" s="159"/>
      <c r="PM23" s="159"/>
      <c r="PN23" s="159"/>
      <c r="PO23" s="159"/>
      <c r="PP23" s="159"/>
      <c r="PQ23" s="159"/>
      <c r="PR23" s="159"/>
      <c r="PS23" s="159"/>
      <c r="PT23" s="159"/>
      <c r="PU23" s="159"/>
      <c r="PV23" s="159"/>
      <c r="PW23" s="159"/>
      <c r="PX23" s="159"/>
      <c r="PY23" s="159"/>
      <c r="PZ23" s="159"/>
      <c r="QA23" s="159"/>
      <c r="QB23" s="159"/>
      <c r="QC23" s="159"/>
      <c r="QD23" s="159"/>
      <c r="QE23" s="159"/>
      <c r="QF23" s="159"/>
      <c r="QG23" s="159"/>
      <c r="QH23" s="159"/>
      <c r="QI23" s="159"/>
      <c r="QJ23" s="159"/>
      <c r="QK23" s="159"/>
      <c r="QL23" s="159"/>
      <c r="QM23" s="159"/>
      <c r="QN23" s="159"/>
      <c r="QO23" s="159"/>
      <c r="QP23" s="159"/>
      <c r="QQ23" s="159"/>
      <c r="QR23" s="159"/>
      <c r="QS23" s="159"/>
      <c r="QT23" s="159"/>
      <c r="QU23" s="159"/>
      <c r="QV23" s="159"/>
      <c r="QW23" s="159"/>
      <c r="QX23" s="159"/>
      <c r="QY23" s="159"/>
      <c r="QZ23" s="159"/>
      <c r="RA23" s="159"/>
      <c r="RB23" s="159"/>
      <c r="RC23" s="159"/>
      <c r="RD23" s="159"/>
      <c r="RE23" s="159"/>
      <c r="RF23" s="159"/>
      <c r="RG23" s="159"/>
      <c r="RH23" s="159"/>
      <c r="RI23" s="159"/>
      <c r="RJ23" s="159"/>
      <c r="RK23" s="159"/>
      <c r="RL23" s="159"/>
      <c r="RM23" s="159"/>
      <c r="RN23" s="159"/>
      <c r="RO23" s="159"/>
      <c r="RP23" s="159"/>
      <c r="RQ23" s="159"/>
      <c r="RR23" s="159"/>
      <c r="RS23" s="159"/>
      <c r="RT23" s="159"/>
      <c r="RU23" s="159"/>
      <c r="RV23" s="159"/>
      <c r="RW23" s="159"/>
      <c r="RX23" s="159"/>
      <c r="RY23" s="159"/>
      <c r="RZ23" s="159"/>
      <c r="SA23" s="159"/>
      <c r="SB23" s="159"/>
      <c r="SC23" s="159"/>
      <c r="SD23" s="159"/>
      <c r="SE23" s="159"/>
      <c r="SF23" s="159"/>
      <c r="SG23" s="159"/>
      <c r="SH23" s="159"/>
      <c r="SI23" s="159"/>
      <c r="SJ23" s="159"/>
      <c r="SK23" s="159"/>
      <c r="SL23" s="159"/>
      <c r="SM23" s="159"/>
      <c r="SN23" s="159"/>
      <c r="SO23" s="159"/>
      <c r="SP23" s="159"/>
      <c r="SQ23" s="159"/>
      <c r="SR23" s="159"/>
      <c r="SS23" s="159"/>
      <c r="ST23" s="159"/>
      <c r="SU23" s="159"/>
      <c r="SV23" s="159"/>
      <c r="SW23" s="159"/>
      <c r="SX23" s="159"/>
      <c r="SY23" s="159"/>
      <c r="SZ23" s="159"/>
      <c r="TA23" s="159"/>
      <c r="TB23" s="159"/>
      <c r="TC23" s="159"/>
      <c r="TD23" s="159"/>
      <c r="TE23" s="159"/>
      <c r="TF23" s="159"/>
      <c r="TG23" s="159"/>
      <c r="TH23" s="159"/>
      <c r="TI23" s="159"/>
      <c r="TJ23" s="159"/>
      <c r="TK23" s="159"/>
      <c r="TL23" s="159"/>
      <c r="TM23" s="159"/>
      <c r="TN23" s="159"/>
      <c r="TO23" s="159"/>
      <c r="TP23" s="159"/>
      <c r="TQ23" s="159"/>
      <c r="TR23" s="159"/>
      <c r="TS23" s="159"/>
      <c r="TT23" s="159"/>
      <c r="TU23" s="159"/>
      <c r="TV23" s="159"/>
      <c r="TW23" s="159"/>
      <c r="TX23" s="159"/>
      <c r="TY23" s="159"/>
      <c r="TZ23" s="159"/>
      <c r="UA23" s="159"/>
      <c r="UB23" s="159"/>
      <c r="UC23" s="159"/>
      <c r="UD23" s="159"/>
      <c r="UE23" s="159"/>
      <c r="UF23" s="159"/>
      <c r="UG23" s="159"/>
      <c r="UH23" s="159"/>
      <c r="UI23" s="159"/>
      <c r="UJ23" s="159"/>
      <c r="UK23" s="159"/>
      <c r="UL23" s="159"/>
      <c r="UM23" s="159"/>
      <c r="UN23" s="159"/>
      <c r="UO23" s="159"/>
      <c r="UP23" s="159"/>
      <c r="UQ23" s="159"/>
      <c r="UR23" s="159"/>
      <c r="US23" s="159"/>
      <c r="UT23" s="159"/>
      <c r="UU23" s="159"/>
      <c r="UV23" s="159"/>
      <c r="UW23" s="159"/>
      <c r="UX23" s="159"/>
      <c r="UY23" s="159"/>
      <c r="UZ23" s="159"/>
      <c r="VA23" s="159"/>
      <c r="VB23" s="159"/>
      <c r="VC23" s="159"/>
      <c r="VD23" s="159"/>
      <c r="VE23" s="159"/>
      <c r="VF23" s="159"/>
      <c r="VG23" s="159"/>
      <c r="VH23" s="159"/>
      <c r="VI23" s="159"/>
      <c r="VJ23" s="159"/>
      <c r="VK23" s="159"/>
      <c r="VL23" s="159"/>
      <c r="VM23" s="159"/>
      <c r="VN23" s="159"/>
      <c r="VO23" s="159"/>
      <c r="VP23" s="159"/>
      <c r="VQ23" s="159"/>
      <c r="VR23" s="159"/>
      <c r="VS23" s="159"/>
      <c r="VT23" s="159"/>
      <c r="VU23" s="159"/>
      <c r="VV23" s="159"/>
      <c r="VW23" s="159"/>
      <c r="VX23" s="159"/>
      <c r="VY23" s="159"/>
      <c r="VZ23" s="159"/>
      <c r="WA23" s="159"/>
      <c r="WB23" s="159"/>
      <c r="WC23" s="159"/>
      <c r="WD23" s="159"/>
      <c r="WE23" s="159"/>
      <c r="WF23" s="159"/>
      <c r="WG23" s="159"/>
      <c r="WH23" s="159"/>
      <c r="WI23" s="159"/>
      <c r="WJ23" s="159"/>
      <c r="WK23" s="159"/>
      <c r="WL23" s="159"/>
      <c r="WM23" s="159"/>
      <c r="WN23" s="159"/>
      <c r="WO23" s="159"/>
      <c r="WP23" s="159"/>
      <c r="WQ23" s="159"/>
      <c r="WR23" s="159"/>
      <c r="WS23" s="159"/>
      <c r="WT23" s="159"/>
      <c r="WU23" s="159"/>
      <c r="WV23" s="159"/>
      <c r="WW23" s="159"/>
      <c r="WX23" s="159"/>
      <c r="WY23" s="159"/>
      <c r="WZ23" s="159"/>
      <c r="XA23" s="159"/>
      <c r="XB23" s="159"/>
      <c r="XC23" s="159"/>
      <c r="XD23" s="159"/>
      <c r="XE23" s="159"/>
      <c r="XF23" s="159"/>
      <c r="XG23" s="159"/>
      <c r="XH23" s="159"/>
      <c r="XI23" s="159"/>
      <c r="XJ23" s="159"/>
      <c r="XK23" s="159"/>
      <c r="XL23" s="159"/>
      <c r="XM23" s="159"/>
      <c r="XN23" s="159"/>
      <c r="XO23" s="159"/>
      <c r="XP23" s="159"/>
      <c r="XQ23" s="159"/>
      <c r="XR23" s="159"/>
      <c r="XS23" s="159"/>
      <c r="XT23" s="159"/>
      <c r="XU23" s="159"/>
      <c r="XV23" s="159"/>
      <c r="XW23" s="159"/>
      <c r="XX23" s="159"/>
      <c r="XY23" s="159"/>
      <c r="XZ23" s="159"/>
      <c r="YA23" s="159"/>
      <c r="YB23" s="159"/>
      <c r="YC23" s="159"/>
      <c r="YD23" s="159"/>
      <c r="YE23" s="159"/>
      <c r="YF23" s="159"/>
      <c r="YG23" s="159"/>
      <c r="YH23" s="159"/>
      <c r="YI23" s="159"/>
      <c r="YJ23" s="159"/>
      <c r="YK23" s="159"/>
      <c r="YL23" s="159"/>
      <c r="YM23" s="159"/>
      <c r="YN23" s="159"/>
      <c r="YO23" s="159"/>
      <c r="YP23" s="159"/>
      <c r="YQ23" s="159"/>
      <c r="YR23" s="159"/>
      <c r="YS23" s="159"/>
      <c r="YT23" s="159"/>
      <c r="YU23" s="159"/>
      <c r="YV23" s="159"/>
      <c r="YW23" s="159"/>
      <c r="YX23" s="159"/>
      <c r="YY23" s="159"/>
      <c r="YZ23" s="159"/>
      <c r="ZA23" s="159"/>
      <c r="ZB23" s="159"/>
      <c r="ZC23" s="159"/>
      <c r="ZD23" s="159"/>
      <c r="ZE23" s="159"/>
      <c r="ZF23" s="159"/>
      <c r="ZG23" s="159"/>
      <c r="ZH23" s="159"/>
      <c r="ZI23" s="159"/>
      <c r="ZJ23" s="159"/>
      <c r="ZK23" s="159"/>
      <c r="ZL23" s="159"/>
      <c r="ZM23" s="159"/>
      <c r="ZN23" s="159"/>
      <c r="ZO23" s="159"/>
      <c r="ZP23" s="159"/>
      <c r="ZQ23" s="159"/>
      <c r="ZR23" s="159"/>
      <c r="ZS23" s="159"/>
      <c r="ZT23" s="159"/>
      <c r="ZU23" s="159"/>
      <c r="ZV23" s="159"/>
      <c r="ZW23" s="159"/>
      <c r="ZX23" s="159"/>
      <c r="ZY23" s="159"/>
      <c r="ZZ23" s="159"/>
      <c r="AAA23" s="159"/>
      <c r="AAB23" s="159"/>
      <c r="AAC23" s="159"/>
      <c r="AAD23" s="159"/>
      <c r="AAE23" s="159"/>
      <c r="AAF23" s="159"/>
      <c r="AAG23" s="159"/>
      <c r="AAH23" s="159"/>
      <c r="AAI23" s="159"/>
      <c r="AAJ23" s="159"/>
      <c r="AAK23" s="159"/>
      <c r="AAL23" s="159"/>
      <c r="AAM23" s="159"/>
      <c r="AAN23" s="159"/>
      <c r="AAO23" s="159"/>
      <c r="AAP23" s="159"/>
      <c r="AAQ23" s="159"/>
      <c r="AAR23" s="159"/>
      <c r="AAS23" s="159"/>
      <c r="AAT23" s="159"/>
      <c r="AAU23" s="159"/>
      <c r="AAV23" s="159"/>
      <c r="AAW23" s="159"/>
      <c r="AAX23" s="159"/>
      <c r="AAY23" s="159"/>
      <c r="AAZ23" s="159"/>
      <c r="ABA23" s="159"/>
      <c r="ABB23" s="159"/>
      <c r="ABC23" s="159"/>
      <c r="ABD23" s="159"/>
      <c r="ABE23" s="159"/>
      <c r="ABF23" s="159"/>
      <c r="ABG23" s="159"/>
      <c r="ABH23" s="159"/>
      <c r="ABI23" s="159"/>
      <c r="ABJ23" s="159"/>
      <c r="ABK23" s="159"/>
      <c r="ABL23" s="159"/>
      <c r="ABM23" s="159"/>
      <c r="ABN23" s="159"/>
      <c r="ABO23" s="159"/>
      <c r="ABP23" s="159"/>
      <c r="ABQ23" s="159"/>
      <c r="ABR23" s="159"/>
      <c r="ABS23" s="159"/>
      <c r="ABT23" s="159"/>
      <c r="ABU23" s="159"/>
      <c r="ABV23" s="159"/>
      <c r="ABW23" s="159"/>
      <c r="ABX23" s="159"/>
      <c r="ABY23" s="159"/>
      <c r="ABZ23" s="159"/>
      <c r="ACA23" s="159"/>
      <c r="ACB23" s="159"/>
      <c r="ACC23" s="159"/>
      <c r="ACD23" s="159"/>
      <c r="ACE23" s="159"/>
      <c r="ACF23" s="159"/>
      <c r="ACG23" s="159"/>
      <c r="ACH23" s="159"/>
      <c r="ACI23" s="159"/>
      <c r="ACJ23" s="159"/>
      <c r="ACK23" s="159"/>
      <c r="ACL23" s="159"/>
      <c r="ACM23" s="159"/>
      <c r="ACN23" s="159"/>
      <c r="ACO23" s="159"/>
      <c r="ACP23" s="159"/>
      <c r="ACQ23" s="159"/>
      <c r="ACR23" s="159"/>
      <c r="ACS23" s="159"/>
      <c r="ACT23" s="159"/>
      <c r="ACU23" s="159"/>
      <c r="ACV23" s="159"/>
      <c r="ACW23" s="159"/>
      <c r="ACX23" s="159"/>
      <c r="ACY23" s="159"/>
      <c r="ACZ23" s="159"/>
      <c r="ADA23" s="159"/>
      <c r="ADB23" s="159"/>
      <c r="ADC23" s="159"/>
      <c r="ADD23" s="159"/>
      <c r="ADE23" s="159"/>
      <c r="ADF23" s="159"/>
      <c r="ADG23" s="159"/>
      <c r="ADH23" s="159"/>
      <c r="ADI23" s="159"/>
      <c r="ADJ23" s="159"/>
      <c r="ADK23" s="159"/>
      <c r="ADL23" s="159"/>
      <c r="ADM23" s="159"/>
      <c r="ADN23" s="159"/>
      <c r="ADO23" s="159"/>
      <c r="ADP23" s="159"/>
      <c r="ADQ23" s="159"/>
      <c r="ADR23" s="159"/>
      <c r="ADS23" s="159"/>
      <c r="ADT23" s="159"/>
      <c r="ADU23" s="159"/>
      <c r="ADV23" s="159"/>
      <c r="ADW23" s="159"/>
      <c r="ADX23" s="159"/>
      <c r="ADY23" s="159"/>
      <c r="ADZ23" s="159"/>
      <c r="AEA23" s="159"/>
      <c r="AEB23" s="159"/>
      <c r="AEC23" s="159"/>
      <c r="AED23" s="159"/>
      <c r="AEE23" s="159"/>
      <c r="AEF23" s="159"/>
      <c r="AEG23" s="159"/>
      <c r="AEH23" s="159"/>
      <c r="AEI23" s="159"/>
      <c r="AEJ23" s="159"/>
      <c r="AEK23" s="159"/>
      <c r="AEL23" s="159"/>
      <c r="AEM23" s="159"/>
      <c r="AEN23" s="159"/>
      <c r="AEO23" s="159"/>
      <c r="AEP23" s="159"/>
      <c r="AEQ23" s="159"/>
      <c r="AER23" s="159"/>
      <c r="AES23" s="159"/>
      <c r="AET23" s="159"/>
      <c r="AEU23" s="159"/>
      <c r="AEV23" s="159"/>
      <c r="AEW23" s="159"/>
      <c r="AEX23" s="159"/>
      <c r="AEY23" s="159"/>
      <c r="AEZ23" s="159"/>
      <c r="AFA23" s="159"/>
      <c r="AFB23" s="159"/>
      <c r="AFC23" s="159"/>
      <c r="AFD23" s="159"/>
      <c r="AFE23" s="159"/>
      <c r="AFF23" s="159"/>
      <c r="AFG23" s="159"/>
      <c r="AFH23" s="159"/>
      <c r="AFI23" s="159"/>
      <c r="AFJ23" s="159"/>
      <c r="AFK23" s="159"/>
      <c r="AFL23" s="159"/>
      <c r="AFM23" s="159"/>
      <c r="AFN23" s="159"/>
      <c r="AFO23" s="159"/>
      <c r="AFP23" s="159"/>
      <c r="AFQ23" s="159"/>
      <c r="AFR23" s="159"/>
      <c r="AFS23" s="159"/>
      <c r="AFT23" s="159"/>
      <c r="AFU23" s="159"/>
      <c r="AFV23" s="159"/>
      <c r="AFW23" s="159"/>
      <c r="AFX23" s="159"/>
      <c r="AFY23" s="159"/>
      <c r="AFZ23" s="159"/>
      <c r="AGA23" s="159"/>
      <c r="AGB23" s="159"/>
      <c r="AGC23" s="159"/>
      <c r="AGD23" s="159"/>
      <c r="AGE23" s="159"/>
      <c r="AGF23" s="159"/>
      <c r="AGG23" s="159"/>
      <c r="AGH23" s="159"/>
      <c r="AGI23" s="159"/>
      <c r="AGJ23" s="159"/>
      <c r="AGK23" s="159"/>
      <c r="AGL23" s="159"/>
      <c r="AGM23" s="159"/>
      <c r="AGN23" s="159"/>
      <c r="AGO23" s="159"/>
      <c r="AGP23" s="159"/>
      <c r="AGQ23" s="159"/>
      <c r="AGR23" s="159"/>
      <c r="AGS23" s="159"/>
      <c r="AGT23" s="159"/>
      <c r="AGU23" s="159"/>
      <c r="AGV23" s="159"/>
      <c r="AGW23" s="159"/>
      <c r="AGX23" s="159"/>
      <c r="AGY23" s="159"/>
      <c r="AGZ23" s="159"/>
      <c r="AHA23" s="159"/>
      <c r="AHB23" s="159"/>
      <c r="AHC23" s="159"/>
      <c r="AHD23" s="159"/>
      <c r="AHE23" s="159"/>
      <c r="AHF23" s="159"/>
      <c r="AHG23" s="159"/>
      <c r="AHH23" s="159"/>
      <c r="AHI23" s="159"/>
      <c r="AHJ23" s="159"/>
      <c r="AHK23" s="159"/>
      <c r="AHL23" s="159"/>
      <c r="AHM23" s="159"/>
      <c r="AHN23" s="159"/>
      <c r="AHO23" s="159"/>
      <c r="AHP23" s="159"/>
      <c r="AHQ23" s="159"/>
      <c r="AHR23" s="159"/>
      <c r="AHS23" s="159"/>
      <c r="AHT23" s="159"/>
      <c r="AHU23" s="159"/>
      <c r="AHV23" s="159"/>
      <c r="AHW23" s="159"/>
      <c r="AHX23" s="159"/>
      <c r="AHY23" s="159"/>
      <c r="AHZ23" s="159"/>
      <c r="AIA23" s="159"/>
      <c r="AIB23" s="159"/>
      <c r="AIC23" s="159"/>
      <c r="AID23" s="159"/>
      <c r="AIE23" s="159"/>
      <c r="AIF23" s="159"/>
      <c r="AIG23" s="159"/>
      <c r="AIH23" s="159"/>
      <c r="AII23" s="159"/>
      <c r="AIJ23" s="159"/>
      <c r="AIK23" s="159"/>
      <c r="AIL23" s="159"/>
      <c r="AIM23" s="159"/>
      <c r="AIN23" s="159"/>
      <c r="AIO23" s="159"/>
      <c r="AIP23" s="159"/>
      <c r="AIQ23" s="159"/>
      <c r="AIR23" s="159"/>
      <c r="AIS23" s="159"/>
      <c r="AIT23" s="159"/>
      <c r="AIU23" s="159"/>
      <c r="AIV23" s="159"/>
      <c r="AIW23" s="159"/>
      <c r="AIX23" s="159"/>
      <c r="AIY23" s="159"/>
      <c r="AIZ23" s="159"/>
      <c r="AJA23" s="159"/>
      <c r="AJB23" s="159"/>
      <c r="AJC23" s="159"/>
      <c r="AJD23" s="159"/>
      <c r="AJE23" s="159"/>
      <c r="AJF23" s="159"/>
      <c r="AJG23" s="159"/>
      <c r="AJH23" s="159"/>
      <c r="AJI23" s="159"/>
      <c r="AJJ23" s="159"/>
      <c r="AJK23" s="159"/>
      <c r="AJL23" s="159"/>
      <c r="AJM23" s="159"/>
      <c r="AJN23" s="159"/>
      <c r="AJO23" s="159"/>
      <c r="AJP23" s="159"/>
      <c r="AJQ23" s="159"/>
      <c r="AJR23" s="159"/>
      <c r="AJS23" s="159"/>
      <c r="AJT23" s="159"/>
      <c r="AJU23" s="159"/>
      <c r="AJV23" s="159"/>
      <c r="AJW23" s="159"/>
      <c r="AJX23" s="159"/>
      <c r="AJY23" s="159"/>
      <c r="AJZ23" s="159"/>
      <c r="AKA23" s="159"/>
      <c r="AKB23" s="159"/>
      <c r="AKC23" s="159"/>
      <c r="AKD23" s="159"/>
      <c r="AKE23" s="160"/>
      <c r="AKF23" s="159"/>
      <c r="AKG23" s="159"/>
      <c r="AKH23" s="159"/>
      <c r="AKI23" s="159"/>
      <c r="AKJ23" s="159"/>
      <c r="AKK23" s="159"/>
      <c r="AKL23" s="159"/>
      <c r="AKM23" s="159"/>
      <c r="AKN23" s="159"/>
      <c r="AKO23" s="159"/>
      <c r="AKP23" s="159"/>
      <c r="AKQ23" s="159"/>
      <c r="AKR23" s="159"/>
      <c r="AKS23" s="159"/>
      <c r="AKT23" s="159"/>
      <c r="AKU23" s="159"/>
      <c r="AKV23" s="159"/>
      <c r="AKW23" s="159"/>
      <c r="AKX23" s="159"/>
      <c r="AKY23" s="159"/>
      <c r="AKZ23" s="159"/>
      <c r="ALA23" s="159"/>
      <c r="ALB23" s="159"/>
      <c r="ALC23" s="159"/>
      <c r="ALD23" s="159"/>
      <c r="ALE23" s="159"/>
      <c r="ALF23" s="159"/>
      <c r="ALG23" s="159"/>
      <c r="ALH23" s="159"/>
      <c r="ALI23" s="159"/>
      <c r="ALJ23" s="159"/>
      <c r="ALK23" s="159"/>
      <c r="ALL23" s="159"/>
      <c r="ALM23" s="159"/>
      <c r="ALN23" s="159"/>
      <c r="ALO23" s="159"/>
      <c r="ALP23" s="159"/>
      <c r="ALQ23" s="159"/>
      <c r="ALR23" s="159"/>
      <c r="ALS23" s="159"/>
      <c r="ALT23" s="162"/>
      <c r="ALU23" s="162"/>
      <c r="ALV23" s="162"/>
      <c r="ALW23" s="162"/>
      <c r="ALX23" s="162"/>
      <c r="ALY23" s="162"/>
      <c r="ALZ23" s="162"/>
      <c r="AMA23" s="162"/>
      <c r="AMB23" s="162"/>
      <c r="AMC23" s="162"/>
      <c r="AMD23" s="162"/>
      <c r="AME23" s="162"/>
      <c r="AMF23" s="162"/>
      <c r="AMG23" s="162"/>
      <c r="AMH23" s="162"/>
      <c r="AMI23" s="162"/>
      <c r="AMJ23" s="162"/>
      <c r="AMK23" s="162"/>
      <c r="AML23" s="162"/>
      <c r="AMM23" s="162"/>
      <c r="AMN23" s="162"/>
      <c r="AMO23" s="162"/>
      <c r="AMP23" s="162"/>
      <c r="AMQ23" s="162"/>
      <c r="AMR23" s="162"/>
      <c r="AMS23" s="162"/>
      <c r="AMT23" s="162"/>
      <c r="AMU23" s="162"/>
      <c r="AMV23" s="162"/>
      <c r="AMW23" s="162"/>
      <c r="AMX23" s="162"/>
      <c r="AMY23" s="162"/>
      <c r="AMZ23" s="162"/>
      <c r="ANA23" s="162"/>
      <c r="ANB23" s="162"/>
      <c r="ANC23" s="162"/>
      <c r="AND23" s="162"/>
      <c r="ANE23" s="162"/>
      <c r="ANF23" s="162"/>
      <c r="ANG23" s="162"/>
      <c r="ANH23" s="162"/>
      <c r="ANI23" s="162"/>
      <c r="ANJ23" s="162"/>
      <c r="ANK23" s="162"/>
      <c r="ANL23" s="162"/>
      <c r="ANM23" s="162"/>
      <c r="ANN23" s="162"/>
      <c r="ANO23" s="162"/>
      <c r="ANP23" s="162"/>
      <c r="ANQ23" s="162"/>
      <c r="ANR23" s="162"/>
      <c r="ANS23" s="162"/>
      <c r="ANT23" s="162"/>
      <c r="ANU23" s="162"/>
      <c r="ANV23" s="162"/>
      <c r="ANW23" s="162"/>
      <c r="ANX23" s="162"/>
      <c r="ANY23" s="162"/>
      <c r="ANZ23" s="162"/>
      <c r="AOA23" s="162"/>
      <c r="AOB23" s="162"/>
      <c r="AOC23" s="162"/>
      <c r="AOD23" s="162"/>
      <c r="AOE23" s="162"/>
      <c r="AOF23" s="162"/>
      <c r="AOG23" s="162"/>
      <c r="AOH23" s="162"/>
      <c r="AOI23" s="162"/>
      <c r="AOJ23" s="162"/>
      <c r="AOK23" s="162"/>
      <c r="AOL23" s="162"/>
      <c r="AOM23" s="162"/>
      <c r="AON23" s="162"/>
      <c r="AOO23" s="162"/>
      <c r="AOP23" s="162"/>
      <c r="AOQ23" s="162"/>
      <c r="AOR23" s="162"/>
      <c r="AOS23" s="162"/>
      <c r="AOT23" s="162"/>
      <c r="AOU23" s="162"/>
      <c r="AOV23" s="162"/>
      <c r="AOW23" s="162"/>
      <c r="AOX23" s="162"/>
      <c r="AOY23" s="162"/>
      <c r="AOZ23" s="162"/>
      <c r="APA23" s="162"/>
      <c r="APB23" s="162"/>
      <c r="APC23" s="162"/>
      <c r="APD23" s="162"/>
      <c r="APE23" s="162"/>
      <c r="APF23" s="162"/>
      <c r="APG23" s="162"/>
      <c r="APH23" s="162"/>
      <c r="API23" s="162"/>
      <c r="APJ23" s="162"/>
      <c r="APK23" s="162"/>
      <c r="APL23" s="162"/>
      <c r="APM23" s="162"/>
      <c r="APN23" s="162"/>
      <c r="APO23" s="162"/>
      <c r="APP23" s="162"/>
      <c r="APQ23" s="162"/>
      <c r="APR23" s="162"/>
      <c r="APS23" s="162"/>
      <c r="APT23" s="162"/>
      <c r="APU23" s="162"/>
      <c r="APV23" s="162"/>
      <c r="APW23" s="162"/>
      <c r="APX23" s="162"/>
      <c r="APY23" s="162"/>
      <c r="APZ23" s="162"/>
      <c r="AQA23" s="162"/>
      <c r="AQB23" s="162"/>
      <c r="AQC23" s="162"/>
      <c r="AQD23" s="162"/>
      <c r="AQE23" s="162"/>
      <c r="AQF23" s="162"/>
      <c r="AQG23" s="162"/>
      <c r="AQH23" s="162"/>
      <c r="AQI23" s="162"/>
      <c r="AQJ23" s="162"/>
      <c r="AQK23" s="162"/>
      <c r="AQL23" s="162"/>
      <c r="AQM23" s="162"/>
      <c r="AQN23" s="162"/>
      <c r="AQO23" s="162"/>
      <c r="AQP23" s="162"/>
      <c r="AQQ23" s="162"/>
      <c r="AQR23" s="162"/>
      <c r="AQS23" s="162"/>
      <c r="AQT23" s="162"/>
      <c r="AQU23" s="162"/>
      <c r="AQV23" s="162"/>
      <c r="AQW23" s="162"/>
      <c r="AQX23" s="162"/>
      <c r="AQY23" s="162"/>
      <c r="AQZ23" s="162"/>
      <c r="ARA23" s="162"/>
      <c r="ARB23" s="162"/>
      <c r="ARC23" s="162"/>
      <c r="ARD23" s="162"/>
      <c r="ARE23" s="162"/>
      <c r="ARF23" s="162"/>
      <c r="ARG23" s="162"/>
      <c r="ARH23" s="162"/>
      <c r="ARI23" s="162"/>
      <c r="ARJ23" s="162"/>
      <c r="ARK23" s="162"/>
      <c r="ARL23" s="162"/>
      <c r="ARM23" s="162"/>
      <c r="ARN23" s="162"/>
      <c r="ARO23" s="162"/>
      <c r="ARP23" s="162"/>
      <c r="ARQ23" s="162"/>
      <c r="ARR23" s="162"/>
      <c r="ARS23" s="162"/>
      <c r="ART23" s="162"/>
      <c r="ARU23" s="162"/>
      <c r="ARV23" s="162"/>
      <c r="ARW23" s="162"/>
      <c r="ARX23" s="162"/>
      <c r="ARY23" s="162"/>
      <c r="ARZ23" s="162"/>
      <c r="ASA23" s="162"/>
      <c r="ASB23" s="162"/>
      <c r="ASC23" s="162"/>
      <c r="ASD23" s="162"/>
      <c r="ASE23" s="162"/>
      <c r="ASF23" s="162"/>
      <c r="ASG23" s="162"/>
      <c r="ASH23" s="162"/>
      <c r="ASI23" s="162"/>
      <c r="ASJ23" s="162"/>
      <c r="ASK23" s="162"/>
      <c r="ASL23" s="162"/>
      <c r="ASM23" s="164"/>
      <c r="ASN23" s="164"/>
      <c r="ASO23" s="164"/>
      <c r="ASP23" s="164"/>
      <c r="ASQ23" s="164"/>
      <c r="ASR23" s="164"/>
      <c r="ASS23" s="164"/>
      <c r="AST23" s="164"/>
      <c r="ASU23" s="164"/>
      <c r="ASV23" s="164"/>
      <c r="ASW23" s="164"/>
      <c r="ASX23" s="164"/>
      <c r="ASY23" s="164"/>
      <c r="ASZ23" s="164"/>
      <c r="ATA23" s="164"/>
      <c r="ATB23" s="164"/>
      <c r="ATC23" s="164"/>
      <c r="ATD23" s="164"/>
      <c r="ATE23" s="164"/>
      <c r="ATF23" s="164"/>
      <c r="ATG23" s="173"/>
      <c r="ATH23" s="165"/>
      <c r="ATI23" s="165"/>
      <c r="ATJ23" s="165"/>
      <c r="ATK23" s="165"/>
      <c r="ATL23" s="165"/>
      <c r="ATM23" s="165"/>
      <c r="ATN23" s="165"/>
      <c r="ATO23" s="165"/>
      <c r="ATP23" s="165"/>
    </row>
    <row r="24" spans="3:1212" ht="13.5" customHeight="1"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  <c r="IX24" s="159"/>
      <c r="IY24" s="159"/>
      <c r="IZ24" s="159"/>
      <c r="JA24" s="159"/>
      <c r="JB24" s="159"/>
      <c r="JC24" s="159"/>
      <c r="JD24" s="159"/>
      <c r="JE24" s="159"/>
      <c r="JF24" s="159"/>
      <c r="JG24" s="159"/>
      <c r="JH24" s="159"/>
      <c r="JI24" s="159"/>
      <c r="JJ24" s="159"/>
      <c r="JK24" s="159"/>
      <c r="JL24" s="159"/>
      <c r="JM24" s="159"/>
      <c r="JN24" s="159"/>
      <c r="JO24" s="159"/>
      <c r="JP24" s="159"/>
      <c r="JQ24" s="159"/>
      <c r="JR24" s="159"/>
      <c r="JS24" s="159"/>
      <c r="JT24" s="159"/>
      <c r="JU24" s="159"/>
      <c r="JV24" s="159"/>
      <c r="JW24" s="159"/>
      <c r="JX24" s="159"/>
      <c r="JY24" s="159"/>
      <c r="JZ24" s="159"/>
      <c r="KA24" s="159"/>
      <c r="KB24" s="159"/>
      <c r="KC24" s="159"/>
      <c r="KD24" s="159"/>
      <c r="KE24" s="159"/>
      <c r="KF24" s="159"/>
      <c r="KG24" s="159"/>
      <c r="KH24" s="159"/>
      <c r="KI24" s="159"/>
      <c r="KJ24" s="159"/>
      <c r="KK24" s="159"/>
      <c r="KL24" s="159"/>
      <c r="KM24" s="159"/>
      <c r="KN24" s="159"/>
      <c r="KO24" s="159"/>
      <c r="KP24" s="159"/>
      <c r="KQ24" s="159"/>
      <c r="KR24" s="159"/>
      <c r="KS24" s="159"/>
      <c r="KT24" s="159"/>
      <c r="KU24" s="159"/>
      <c r="KV24" s="159"/>
      <c r="KW24" s="159"/>
      <c r="KX24" s="159"/>
      <c r="KY24" s="159"/>
      <c r="KZ24" s="159"/>
      <c r="LA24" s="159"/>
      <c r="LB24" s="159"/>
      <c r="LC24" s="159"/>
      <c r="LD24" s="159"/>
      <c r="LE24" s="159"/>
      <c r="LF24" s="159"/>
      <c r="LG24" s="159"/>
      <c r="LH24" s="159"/>
      <c r="LI24" s="159"/>
      <c r="LJ24" s="159"/>
      <c r="LK24" s="159"/>
      <c r="LL24" s="159"/>
      <c r="LM24" s="159"/>
      <c r="LN24" s="159"/>
      <c r="LO24" s="159"/>
      <c r="LP24" s="159"/>
      <c r="LQ24" s="159"/>
      <c r="LR24" s="159"/>
      <c r="LS24" s="159"/>
      <c r="LT24" s="159"/>
      <c r="LU24" s="159"/>
      <c r="LV24" s="159"/>
      <c r="LW24" s="159"/>
      <c r="LX24" s="159"/>
      <c r="LY24" s="159"/>
      <c r="LZ24" s="159"/>
      <c r="MA24" s="159"/>
      <c r="MB24" s="159"/>
      <c r="MC24" s="159"/>
      <c r="MD24" s="159"/>
      <c r="ME24" s="159"/>
      <c r="MF24" s="159"/>
      <c r="MG24" s="159"/>
      <c r="MH24" s="159"/>
      <c r="MI24" s="159"/>
      <c r="MJ24" s="159"/>
      <c r="MK24" s="159"/>
      <c r="ML24" s="159"/>
      <c r="MM24" s="159"/>
      <c r="MN24" s="159"/>
      <c r="MO24" s="159"/>
      <c r="MP24" s="159"/>
      <c r="MQ24" s="159"/>
      <c r="MR24" s="159"/>
      <c r="MS24" s="159"/>
      <c r="MT24" s="159"/>
      <c r="MU24" s="159"/>
      <c r="MV24" s="159"/>
      <c r="MW24" s="159"/>
      <c r="MX24" s="159"/>
      <c r="MY24" s="159"/>
      <c r="MZ24" s="159"/>
      <c r="NA24" s="159"/>
      <c r="NB24" s="159"/>
      <c r="NC24" s="159"/>
      <c r="ND24" s="159"/>
      <c r="NE24" s="159"/>
      <c r="NF24" s="159"/>
      <c r="NG24" s="159"/>
      <c r="NH24" s="159"/>
      <c r="NI24" s="159"/>
      <c r="NJ24" s="159"/>
      <c r="NK24" s="159"/>
      <c r="NL24" s="159"/>
      <c r="NM24" s="159"/>
      <c r="NN24" s="159"/>
      <c r="NO24" s="159"/>
      <c r="NP24" s="159"/>
      <c r="NQ24" s="159"/>
      <c r="NR24" s="159"/>
      <c r="NS24" s="159"/>
      <c r="NT24" s="159"/>
      <c r="NU24" s="159"/>
      <c r="NV24" s="159"/>
      <c r="NW24" s="159"/>
      <c r="NX24" s="159"/>
      <c r="NY24" s="159"/>
      <c r="NZ24" s="159"/>
      <c r="OA24" s="159"/>
      <c r="OB24" s="159"/>
      <c r="OC24" s="159"/>
      <c r="OD24" s="159"/>
      <c r="OE24" s="159"/>
      <c r="OF24" s="159"/>
      <c r="OG24" s="159"/>
      <c r="OH24" s="159"/>
      <c r="OI24" s="159"/>
      <c r="OJ24" s="159"/>
      <c r="OK24" s="159"/>
      <c r="OL24" s="159"/>
      <c r="OM24" s="159"/>
      <c r="ON24" s="159"/>
      <c r="OO24" s="159"/>
      <c r="OP24" s="159"/>
      <c r="OQ24" s="159"/>
      <c r="OR24" s="159"/>
      <c r="OS24" s="159"/>
      <c r="OT24" s="159"/>
      <c r="OU24" s="159"/>
      <c r="OV24" s="159"/>
      <c r="OW24" s="159"/>
      <c r="OX24" s="159"/>
      <c r="OY24" s="159"/>
      <c r="OZ24" s="159"/>
      <c r="PA24" s="159"/>
      <c r="PB24" s="159"/>
      <c r="PC24" s="159"/>
      <c r="PD24" s="159"/>
      <c r="PE24" s="159"/>
      <c r="PF24" s="159"/>
      <c r="PG24" s="159"/>
      <c r="PH24" s="159"/>
      <c r="PI24" s="159"/>
      <c r="PJ24" s="159"/>
      <c r="PK24" s="159"/>
      <c r="PL24" s="159"/>
      <c r="PM24" s="159"/>
      <c r="PN24" s="159"/>
      <c r="PO24" s="159"/>
      <c r="PP24" s="159"/>
      <c r="PQ24" s="159"/>
      <c r="PR24" s="159"/>
      <c r="PS24" s="159"/>
      <c r="PT24" s="159"/>
      <c r="PU24" s="159"/>
      <c r="PV24" s="159"/>
      <c r="PW24" s="159"/>
      <c r="PX24" s="159"/>
      <c r="PY24" s="159"/>
      <c r="PZ24" s="159"/>
      <c r="QA24" s="159"/>
      <c r="QB24" s="159"/>
      <c r="QC24" s="159"/>
      <c r="QD24" s="159"/>
      <c r="QE24" s="159"/>
      <c r="QF24" s="159"/>
      <c r="QG24" s="159"/>
      <c r="QH24" s="159"/>
      <c r="QI24" s="159"/>
      <c r="QJ24" s="159"/>
      <c r="QK24" s="159"/>
      <c r="QL24" s="159"/>
      <c r="QM24" s="159"/>
      <c r="QN24" s="159"/>
      <c r="QO24" s="159"/>
      <c r="QP24" s="159"/>
      <c r="QQ24" s="159"/>
      <c r="QR24" s="159"/>
      <c r="QS24" s="159"/>
      <c r="QT24" s="159"/>
      <c r="QU24" s="159"/>
      <c r="QV24" s="159"/>
      <c r="QW24" s="159"/>
      <c r="QX24" s="159"/>
      <c r="QY24" s="159"/>
      <c r="QZ24" s="159"/>
      <c r="RA24" s="159"/>
      <c r="RB24" s="159"/>
      <c r="RC24" s="159"/>
      <c r="RD24" s="159"/>
      <c r="RE24" s="159"/>
      <c r="RF24" s="159"/>
      <c r="RG24" s="159"/>
      <c r="RH24" s="159"/>
      <c r="RI24" s="159"/>
      <c r="RJ24" s="159"/>
      <c r="RK24" s="159"/>
      <c r="RL24" s="159"/>
      <c r="RM24" s="159"/>
      <c r="RN24" s="159"/>
      <c r="RO24" s="159"/>
      <c r="RP24" s="159"/>
      <c r="RQ24" s="159"/>
      <c r="RR24" s="159"/>
      <c r="RS24" s="159"/>
      <c r="RT24" s="159"/>
      <c r="RU24" s="159"/>
      <c r="RV24" s="159"/>
      <c r="RW24" s="159"/>
      <c r="RX24" s="159"/>
      <c r="RY24" s="159"/>
      <c r="RZ24" s="159"/>
      <c r="SA24" s="159"/>
      <c r="SB24" s="159"/>
      <c r="SC24" s="159"/>
      <c r="SD24" s="159"/>
      <c r="SE24" s="159"/>
      <c r="SF24" s="159"/>
      <c r="SG24" s="159"/>
      <c r="SH24" s="159"/>
      <c r="SI24" s="159"/>
      <c r="SJ24" s="159"/>
      <c r="SK24" s="159"/>
      <c r="SL24" s="159"/>
      <c r="SM24" s="159"/>
      <c r="SN24" s="159"/>
      <c r="SO24" s="159"/>
      <c r="SP24" s="159"/>
      <c r="SQ24" s="159"/>
      <c r="SR24" s="159"/>
      <c r="SS24" s="159"/>
      <c r="ST24" s="159"/>
      <c r="SU24" s="159"/>
      <c r="SV24" s="159"/>
      <c r="SW24" s="159"/>
      <c r="SX24" s="159"/>
      <c r="SY24" s="159"/>
      <c r="SZ24" s="159"/>
      <c r="TA24" s="159"/>
      <c r="TB24" s="159"/>
      <c r="TC24" s="159"/>
      <c r="TD24" s="159"/>
      <c r="TE24" s="159"/>
      <c r="TF24" s="159"/>
      <c r="TG24" s="159"/>
      <c r="TH24" s="159"/>
      <c r="TI24" s="159"/>
      <c r="TJ24" s="159"/>
      <c r="TK24" s="159"/>
      <c r="TL24" s="159"/>
      <c r="TM24" s="159"/>
      <c r="TN24" s="159"/>
      <c r="TO24" s="159"/>
      <c r="TP24" s="159"/>
      <c r="TQ24" s="159"/>
      <c r="TR24" s="159"/>
      <c r="TS24" s="159"/>
      <c r="TT24" s="159"/>
      <c r="TU24" s="159"/>
      <c r="TV24" s="159"/>
      <c r="TW24" s="159"/>
      <c r="TX24" s="159"/>
      <c r="TY24" s="159"/>
      <c r="TZ24" s="159"/>
      <c r="UA24" s="159"/>
      <c r="UB24" s="159"/>
      <c r="UC24" s="159"/>
      <c r="UD24" s="159"/>
      <c r="UE24" s="159"/>
      <c r="UF24" s="159"/>
      <c r="UG24" s="159"/>
      <c r="UH24" s="159"/>
      <c r="UI24" s="159"/>
      <c r="UJ24" s="159"/>
      <c r="UK24" s="159"/>
      <c r="UL24" s="159"/>
      <c r="UM24" s="159"/>
      <c r="UN24" s="159"/>
      <c r="UO24" s="159"/>
      <c r="UP24" s="159"/>
      <c r="UQ24" s="159"/>
      <c r="UR24" s="159"/>
      <c r="US24" s="159"/>
      <c r="UT24" s="159"/>
      <c r="UU24" s="159"/>
      <c r="UV24" s="159"/>
      <c r="UW24" s="159"/>
      <c r="UX24" s="159"/>
      <c r="UY24" s="159"/>
      <c r="UZ24" s="159"/>
      <c r="VA24" s="159"/>
      <c r="VB24" s="159"/>
      <c r="VC24" s="159"/>
      <c r="VD24" s="159"/>
      <c r="VE24" s="159"/>
      <c r="VF24" s="159"/>
      <c r="VG24" s="159"/>
      <c r="VH24" s="159"/>
      <c r="VI24" s="159"/>
      <c r="VJ24" s="159"/>
      <c r="VK24" s="159"/>
      <c r="VL24" s="159"/>
      <c r="VM24" s="159"/>
      <c r="VN24" s="159"/>
      <c r="VO24" s="159"/>
      <c r="VP24" s="159"/>
      <c r="VQ24" s="159"/>
      <c r="VR24" s="159"/>
      <c r="VS24" s="159"/>
      <c r="VT24" s="159"/>
      <c r="VU24" s="159"/>
      <c r="VV24" s="159"/>
      <c r="VW24" s="159"/>
      <c r="VX24" s="159"/>
      <c r="VY24" s="159"/>
      <c r="VZ24" s="159"/>
      <c r="WA24" s="159"/>
      <c r="WB24" s="159"/>
      <c r="WC24" s="159"/>
      <c r="WD24" s="159"/>
      <c r="WE24" s="159"/>
      <c r="WF24" s="159"/>
      <c r="WG24" s="159"/>
      <c r="WH24" s="159"/>
      <c r="WI24" s="159"/>
      <c r="WJ24" s="159"/>
      <c r="WK24" s="159"/>
      <c r="WL24" s="159"/>
      <c r="WM24" s="159"/>
      <c r="WN24" s="159"/>
      <c r="WO24" s="159"/>
      <c r="WP24" s="159"/>
      <c r="WQ24" s="159"/>
      <c r="WR24" s="159"/>
      <c r="WS24" s="159"/>
      <c r="WT24" s="159"/>
      <c r="WU24" s="159"/>
      <c r="WV24" s="159"/>
      <c r="WW24" s="159"/>
      <c r="WX24" s="159"/>
      <c r="WY24" s="159"/>
      <c r="WZ24" s="159"/>
      <c r="XA24" s="159"/>
      <c r="XB24" s="159"/>
      <c r="XC24" s="159"/>
      <c r="XD24" s="159"/>
      <c r="XE24" s="159"/>
      <c r="XF24" s="159"/>
      <c r="XG24" s="159"/>
      <c r="XH24" s="159"/>
      <c r="XI24" s="159"/>
      <c r="XJ24" s="159"/>
      <c r="XK24" s="159"/>
      <c r="XL24" s="159"/>
      <c r="XM24" s="159"/>
      <c r="XN24" s="159"/>
      <c r="XO24" s="159"/>
      <c r="XP24" s="159"/>
      <c r="XQ24" s="159"/>
      <c r="XR24" s="159"/>
      <c r="XS24" s="159"/>
      <c r="XT24" s="159"/>
      <c r="XU24" s="159"/>
      <c r="XV24" s="159"/>
      <c r="XW24" s="159"/>
      <c r="XX24" s="159"/>
      <c r="XY24" s="159"/>
      <c r="XZ24" s="159"/>
      <c r="YA24" s="159"/>
      <c r="YB24" s="159"/>
      <c r="YC24" s="159"/>
      <c r="YD24" s="159"/>
      <c r="YE24" s="159"/>
      <c r="YF24" s="159"/>
      <c r="YG24" s="159"/>
      <c r="YH24" s="159"/>
      <c r="YI24" s="159"/>
      <c r="YJ24" s="159"/>
      <c r="YK24" s="159"/>
      <c r="YL24" s="159"/>
      <c r="YM24" s="159"/>
      <c r="YN24" s="159"/>
      <c r="YO24" s="159"/>
      <c r="YP24" s="159"/>
      <c r="YQ24" s="159"/>
      <c r="YR24" s="159"/>
      <c r="YS24" s="159"/>
      <c r="YT24" s="159"/>
      <c r="YU24" s="159"/>
      <c r="YV24" s="159"/>
      <c r="YW24" s="159"/>
      <c r="YX24" s="159"/>
      <c r="YY24" s="159"/>
      <c r="YZ24" s="159"/>
      <c r="ZA24" s="159"/>
      <c r="ZB24" s="159"/>
      <c r="ZC24" s="159"/>
      <c r="ZD24" s="159"/>
      <c r="ZE24" s="159"/>
      <c r="ZF24" s="159"/>
      <c r="ZG24" s="159"/>
      <c r="ZH24" s="159"/>
      <c r="ZI24" s="159"/>
      <c r="ZJ24" s="159"/>
      <c r="ZK24" s="159"/>
      <c r="ZL24" s="159"/>
      <c r="ZM24" s="159"/>
      <c r="ZN24" s="159"/>
      <c r="ZO24" s="159"/>
      <c r="ZP24" s="159"/>
      <c r="ZQ24" s="159"/>
      <c r="ZR24" s="159"/>
      <c r="ZS24" s="159"/>
      <c r="ZT24" s="159"/>
      <c r="ZU24" s="159"/>
      <c r="ZV24" s="159"/>
      <c r="ZW24" s="159"/>
      <c r="ZX24" s="159"/>
      <c r="ZY24" s="159"/>
      <c r="ZZ24" s="159"/>
      <c r="AAA24" s="159"/>
      <c r="AAB24" s="159"/>
      <c r="AAC24" s="159"/>
      <c r="AAD24" s="159"/>
      <c r="AAE24" s="159"/>
      <c r="AAF24" s="159"/>
      <c r="AAG24" s="159"/>
      <c r="AAH24" s="159"/>
      <c r="AAI24" s="159"/>
      <c r="AAJ24" s="159"/>
      <c r="AAK24" s="159"/>
      <c r="AAL24" s="159"/>
      <c r="AAM24" s="159"/>
      <c r="AAN24" s="159"/>
      <c r="AAO24" s="159"/>
      <c r="AAP24" s="159"/>
      <c r="AAQ24" s="159"/>
      <c r="AAR24" s="159"/>
      <c r="AAS24" s="159"/>
      <c r="AAT24" s="159"/>
      <c r="AAU24" s="159"/>
      <c r="AAV24" s="159"/>
      <c r="AAW24" s="159"/>
      <c r="AAX24" s="159"/>
      <c r="AAY24" s="159"/>
      <c r="AAZ24" s="159"/>
      <c r="ABA24" s="159"/>
      <c r="ABB24" s="159"/>
      <c r="ABC24" s="159"/>
      <c r="ABD24" s="159"/>
      <c r="ABE24" s="159"/>
      <c r="ABF24" s="159"/>
      <c r="ABG24" s="159"/>
      <c r="ABH24" s="159"/>
      <c r="ABI24" s="159"/>
      <c r="ABJ24" s="159"/>
      <c r="ABK24" s="159"/>
      <c r="ABL24" s="159"/>
      <c r="ABM24" s="159"/>
      <c r="ABN24" s="159"/>
      <c r="ABO24" s="159"/>
      <c r="ABP24" s="159"/>
      <c r="ABQ24" s="159"/>
      <c r="ABR24" s="159"/>
      <c r="ABS24" s="159"/>
      <c r="ABT24" s="159"/>
      <c r="ABU24" s="159"/>
      <c r="ABV24" s="159"/>
      <c r="ABW24" s="159"/>
      <c r="ABX24" s="159"/>
      <c r="ABY24" s="159"/>
      <c r="ABZ24" s="159"/>
      <c r="ACA24" s="159"/>
      <c r="ACB24" s="159"/>
      <c r="ACC24" s="159"/>
      <c r="ACD24" s="159"/>
      <c r="ACE24" s="159"/>
      <c r="ACF24" s="159"/>
      <c r="ACG24" s="159"/>
      <c r="ACH24" s="159"/>
      <c r="ACI24" s="159"/>
      <c r="ACJ24" s="159"/>
      <c r="ACK24" s="159"/>
      <c r="ACL24" s="159"/>
      <c r="ACM24" s="159"/>
      <c r="ACN24" s="159"/>
      <c r="ACO24" s="159"/>
      <c r="ACP24" s="159"/>
      <c r="ACQ24" s="159"/>
      <c r="ACR24" s="159"/>
      <c r="ACS24" s="159"/>
      <c r="ACT24" s="159"/>
      <c r="ACU24" s="159"/>
      <c r="ACV24" s="159"/>
      <c r="ACW24" s="159"/>
      <c r="ACX24" s="159"/>
      <c r="ACY24" s="159"/>
      <c r="ACZ24" s="159"/>
      <c r="ADA24" s="159"/>
      <c r="ADB24" s="159"/>
      <c r="ADC24" s="159"/>
      <c r="ADD24" s="159"/>
      <c r="ADE24" s="159"/>
      <c r="ADF24" s="159"/>
      <c r="ADG24" s="159"/>
      <c r="ADH24" s="159"/>
      <c r="ADI24" s="159"/>
      <c r="ADJ24" s="159"/>
      <c r="ADK24" s="159"/>
      <c r="ADL24" s="159"/>
      <c r="ADM24" s="159"/>
      <c r="ADN24" s="159"/>
      <c r="ADO24" s="159"/>
      <c r="ADP24" s="159"/>
      <c r="ADQ24" s="159"/>
      <c r="ADR24" s="159"/>
      <c r="ADS24" s="159"/>
      <c r="ADT24" s="159"/>
      <c r="ADU24" s="159"/>
      <c r="ADV24" s="159"/>
      <c r="ADW24" s="159"/>
      <c r="ADX24" s="159"/>
      <c r="ADY24" s="159"/>
      <c r="ADZ24" s="159"/>
      <c r="AEA24" s="159"/>
      <c r="AEB24" s="159"/>
      <c r="AEC24" s="159"/>
      <c r="AED24" s="159"/>
      <c r="AEE24" s="159"/>
      <c r="AEF24" s="159"/>
      <c r="AEG24" s="159"/>
      <c r="AEH24" s="159"/>
      <c r="AEI24" s="159"/>
      <c r="AEJ24" s="159"/>
      <c r="AEK24" s="159"/>
      <c r="AEL24" s="159"/>
      <c r="AEM24" s="159"/>
      <c r="AEN24" s="159"/>
      <c r="AEO24" s="159"/>
      <c r="AEP24" s="159"/>
      <c r="AEQ24" s="159"/>
      <c r="AER24" s="159"/>
      <c r="AES24" s="159"/>
      <c r="AET24" s="159"/>
      <c r="AEU24" s="159"/>
      <c r="AEV24" s="159"/>
      <c r="AEW24" s="159"/>
      <c r="AEX24" s="159"/>
      <c r="AEY24" s="159"/>
      <c r="AEZ24" s="159"/>
      <c r="AFA24" s="159"/>
      <c r="AFB24" s="159"/>
      <c r="AFC24" s="159"/>
      <c r="AFD24" s="159"/>
      <c r="AFE24" s="159"/>
      <c r="AFF24" s="159"/>
      <c r="AFG24" s="159"/>
      <c r="AFH24" s="159"/>
      <c r="AFI24" s="159"/>
      <c r="AFJ24" s="159"/>
      <c r="AFK24" s="159"/>
      <c r="AFL24" s="159"/>
      <c r="AFM24" s="159"/>
      <c r="AFN24" s="159"/>
      <c r="AFO24" s="159"/>
      <c r="AFP24" s="159"/>
      <c r="AFQ24" s="159"/>
      <c r="AFR24" s="159"/>
      <c r="AFS24" s="159"/>
      <c r="AFT24" s="159"/>
      <c r="AFU24" s="159"/>
      <c r="AFV24" s="159"/>
      <c r="AFW24" s="159"/>
      <c r="AFX24" s="159"/>
      <c r="AFY24" s="159"/>
      <c r="AFZ24" s="159"/>
      <c r="AGA24" s="159"/>
      <c r="AGB24" s="159"/>
      <c r="AGC24" s="159"/>
      <c r="AGD24" s="159"/>
      <c r="AGE24" s="159"/>
      <c r="AGF24" s="159"/>
      <c r="AGG24" s="159"/>
      <c r="AGH24" s="159"/>
      <c r="AGI24" s="159"/>
      <c r="AGJ24" s="159"/>
      <c r="AGK24" s="159"/>
      <c r="AGL24" s="159"/>
      <c r="AGM24" s="159"/>
      <c r="AGN24" s="159"/>
      <c r="AGO24" s="159"/>
      <c r="AGP24" s="159"/>
      <c r="AGQ24" s="159"/>
      <c r="AGR24" s="159"/>
      <c r="AGS24" s="159"/>
      <c r="AGT24" s="159"/>
      <c r="AGU24" s="159"/>
      <c r="AGV24" s="159"/>
      <c r="AGW24" s="159"/>
      <c r="AGX24" s="159"/>
      <c r="AGY24" s="159"/>
      <c r="AGZ24" s="159"/>
      <c r="AHA24" s="159"/>
      <c r="AHB24" s="159"/>
      <c r="AHC24" s="159"/>
      <c r="AHD24" s="159"/>
      <c r="AHE24" s="159"/>
      <c r="AHF24" s="159"/>
      <c r="AHG24" s="159"/>
      <c r="AHH24" s="159"/>
      <c r="AHI24" s="159"/>
      <c r="AHJ24" s="159"/>
      <c r="AHK24" s="159"/>
      <c r="AHL24" s="159"/>
      <c r="AHM24" s="159"/>
      <c r="AHN24" s="159"/>
      <c r="AHO24" s="159"/>
      <c r="AHP24" s="159"/>
      <c r="AHQ24" s="159"/>
      <c r="AHR24" s="159"/>
      <c r="AHS24" s="159"/>
      <c r="AHT24" s="159"/>
      <c r="AHU24" s="159"/>
      <c r="AHV24" s="159"/>
      <c r="AHW24" s="159"/>
      <c r="AHX24" s="159"/>
      <c r="AHY24" s="159"/>
      <c r="AHZ24" s="159"/>
      <c r="AIA24" s="159"/>
      <c r="AIB24" s="159"/>
      <c r="AIC24" s="159"/>
      <c r="AID24" s="159"/>
      <c r="AIE24" s="159"/>
      <c r="AIF24" s="159"/>
      <c r="AIG24" s="159"/>
      <c r="AIH24" s="159"/>
      <c r="AII24" s="159"/>
      <c r="AIJ24" s="159"/>
      <c r="AIK24" s="159"/>
      <c r="AIL24" s="159"/>
      <c r="AIM24" s="159"/>
      <c r="AIN24" s="159"/>
      <c r="AIO24" s="159"/>
      <c r="AIP24" s="159"/>
      <c r="AIQ24" s="159"/>
      <c r="AIR24" s="159"/>
      <c r="AIS24" s="159"/>
      <c r="AIT24" s="159"/>
      <c r="AIU24" s="159"/>
      <c r="AIV24" s="159"/>
      <c r="AIW24" s="159"/>
      <c r="AIX24" s="159"/>
      <c r="AIY24" s="159"/>
      <c r="AIZ24" s="159"/>
      <c r="AJA24" s="159"/>
      <c r="AJB24" s="159"/>
      <c r="AJC24" s="159"/>
      <c r="AJD24" s="159"/>
      <c r="AJE24" s="159"/>
      <c r="AJF24" s="159"/>
      <c r="AJG24" s="159"/>
      <c r="AJH24" s="159"/>
      <c r="AJI24" s="159"/>
      <c r="AJJ24" s="159"/>
      <c r="AJK24" s="159"/>
      <c r="AJL24" s="159"/>
      <c r="AJM24" s="159"/>
      <c r="AJN24" s="159"/>
      <c r="AJO24" s="159"/>
      <c r="AJP24" s="159"/>
      <c r="AJQ24" s="159"/>
      <c r="AJR24" s="159"/>
      <c r="AJS24" s="159"/>
      <c r="AJT24" s="159"/>
      <c r="AJU24" s="159"/>
      <c r="AJV24" s="159"/>
      <c r="AJW24" s="159"/>
      <c r="AJX24" s="159"/>
      <c r="AJY24" s="159"/>
      <c r="AJZ24" s="159"/>
      <c r="AKA24" s="159"/>
      <c r="AKB24" s="159"/>
      <c r="AKC24" s="159"/>
      <c r="AKD24" s="159"/>
      <c r="AKE24" s="160"/>
      <c r="AKF24" s="159"/>
      <c r="AKG24" s="159"/>
      <c r="AKH24" s="159"/>
      <c r="AKI24" s="159"/>
      <c r="AKJ24" s="159"/>
      <c r="AKK24" s="159"/>
      <c r="AKL24" s="159"/>
      <c r="AKM24" s="159"/>
      <c r="AKN24" s="159"/>
      <c r="AKO24" s="159"/>
      <c r="AKP24" s="159"/>
      <c r="AKQ24" s="159"/>
      <c r="AKR24" s="159"/>
      <c r="AKS24" s="159"/>
      <c r="AKT24" s="159"/>
      <c r="AKU24" s="159"/>
      <c r="AKV24" s="159"/>
      <c r="AKW24" s="159"/>
      <c r="AKX24" s="159"/>
      <c r="AKY24" s="159"/>
      <c r="AKZ24" s="159"/>
      <c r="ALA24" s="159"/>
      <c r="ALB24" s="159"/>
      <c r="ALC24" s="159"/>
      <c r="ALD24" s="159"/>
      <c r="ALE24" s="159"/>
      <c r="ALF24" s="159"/>
      <c r="ALG24" s="159"/>
      <c r="ALH24" s="159"/>
      <c r="ALI24" s="159"/>
      <c r="ALJ24" s="159"/>
      <c r="ALK24" s="159"/>
      <c r="ALL24" s="159"/>
      <c r="ALM24" s="159"/>
      <c r="ALN24" s="159"/>
      <c r="ALO24" s="159"/>
      <c r="ALP24" s="159"/>
      <c r="ALQ24" s="159"/>
      <c r="ALR24" s="159"/>
      <c r="ALS24" s="159"/>
      <c r="ALT24" s="162"/>
      <c r="ALU24" s="162"/>
      <c r="ALV24" s="162"/>
      <c r="ALW24" s="162"/>
      <c r="ALX24" s="162"/>
      <c r="ALY24" s="162"/>
      <c r="ALZ24" s="162"/>
      <c r="AMA24" s="162"/>
      <c r="AMB24" s="162"/>
      <c r="AMC24" s="162"/>
      <c r="AMD24" s="162"/>
      <c r="AME24" s="162"/>
      <c r="AMF24" s="162"/>
      <c r="AMG24" s="162"/>
      <c r="AMH24" s="162"/>
      <c r="AMI24" s="162"/>
      <c r="AMJ24" s="162"/>
      <c r="AMK24" s="162"/>
      <c r="AML24" s="162"/>
      <c r="AMM24" s="162"/>
      <c r="AMN24" s="162"/>
      <c r="AMO24" s="162"/>
      <c r="AMP24" s="162"/>
      <c r="AMQ24" s="162"/>
      <c r="AMR24" s="162"/>
      <c r="AMS24" s="162"/>
      <c r="AMT24" s="162"/>
      <c r="AMU24" s="162"/>
      <c r="AMV24" s="162"/>
      <c r="AMW24" s="162"/>
      <c r="AMX24" s="162"/>
      <c r="AMY24" s="162"/>
      <c r="AMZ24" s="162"/>
      <c r="ANA24" s="162"/>
      <c r="ANB24" s="162"/>
      <c r="ANC24" s="162"/>
      <c r="AND24" s="162"/>
      <c r="ANE24" s="162"/>
      <c r="ANF24" s="162"/>
      <c r="ANG24" s="162"/>
      <c r="ANH24" s="162"/>
      <c r="ANI24" s="162"/>
      <c r="ANJ24" s="162"/>
      <c r="ANK24" s="162"/>
      <c r="ANL24" s="162"/>
      <c r="ANM24" s="162"/>
      <c r="ANN24" s="162"/>
      <c r="ANO24" s="162"/>
      <c r="ANP24" s="162"/>
      <c r="ANQ24" s="162"/>
      <c r="ANR24" s="162"/>
      <c r="ANS24" s="162"/>
      <c r="ANT24" s="162"/>
      <c r="ANU24" s="162"/>
      <c r="ANV24" s="162"/>
      <c r="ANW24" s="162"/>
      <c r="ANX24" s="162"/>
      <c r="ANY24" s="162"/>
      <c r="ANZ24" s="162"/>
      <c r="AOA24" s="162"/>
      <c r="AOB24" s="162"/>
      <c r="AOC24" s="162"/>
      <c r="AOD24" s="162"/>
      <c r="AOE24" s="162"/>
      <c r="AOF24" s="162"/>
      <c r="AOG24" s="162"/>
      <c r="AOH24" s="162"/>
      <c r="AOI24" s="162"/>
      <c r="AOJ24" s="162"/>
      <c r="AOK24" s="162"/>
      <c r="AOL24" s="162"/>
      <c r="AOM24" s="162"/>
      <c r="AON24" s="162"/>
      <c r="AOO24" s="162"/>
      <c r="AOP24" s="162"/>
      <c r="AOQ24" s="162"/>
      <c r="AOR24" s="162"/>
      <c r="AOS24" s="162"/>
      <c r="AOT24" s="162"/>
      <c r="AOU24" s="162"/>
      <c r="AOV24" s="162"/>
      <c r="AOW24" s="162"/>
      <c r="AOX24" s="162"/>
      <c r="AOY24" s="162"/>
      <c r="AOZ24" s="162"/>
      <c r="APA24" s="162"/>
      <c r="APB24" s="162"/>
      <c r="APC24" s="162"/>
      <c r="APD24" s="162"/>
      <c r="APE24" s="162"/>
      <c r="APF24" s="162"/>
      <c r="APG24" s="162"/>
      <c r="APH24" s="162"/>
      <c r="API24" s="162"/>
      <c r="APJ24" s="162"/>
      <c r="APK24" s="162"/>
      <c r="APL24" s="162"/>
      <c r="APM24" s="162"/>
      <c r="APN24" s="162"/>
      <c r="APO24" s="162"/>
      <c r="APP24" s="162"/>
      <c r="APQ24" s="162"/>
      <c r="APR24" s="162"/>
      <c r="APS24" s="162"/>
      <c r="APT24" s="162"/>
      <c r="APU24" s="162"/>
      <c r="APV24" s="162"/>
      <c r="APW24" s="162"/>
      <c r="APX24" s="162"/>
      <c r="APY24" s="162"/>
      <c r="APZ24" s="162"/>
      <c r="AQA24" s="162"/>
      <c r="AQB24" s="162"/>
      <c r="AQC24" s="162"/>
      <c r="AQD24" s="162"/>
      <c r="AQE24" s="162"/>
      <c r="AQF24" s="162"/>
      <c r="AQG24" s="162"/>
      <c r="AQH24" s="162"/>
      <c r="AQI24" s="162"/>
      <c r="AQJ24" s="162"/>
      <c r="AQK24" s="162"/>
      <c r="AQL24" s="162"/>
      <c r="AQM24" s="162"/>
      <c r="AQN24" s="162"/>
      <c r="AQO24" s="162"/>
      <c r="AQP24" s="162"/>
      <c r="AQQ24" s="162"/>
      <c r="AQR24" s="162"/>
      <c r="AQS24" s="162"/>
      <c r="AQT24" s="162"/>
      <c r="AQU24" s="162"/>
      <c r="AQV24" s="162"/>
      <c r="AQW24" s="162"/>
      <c r="AQX24" s="162"/>
      <c r="AQY24" s="162"/>
      <c r="AQZ24" s="162"/>
      <c r="ARA24" s="162"/>
      <c r="ARB24" s="162"/>
      <c r="ARC24" s="162"/>
      <c r="ARD24" s="162"/>
      <c r="ARE24" s="162"/>
      <c r="ARF24" s="162"/>
      <c r="ARG24" s="162"/>
      <c r="ARH24" s="162"/>
      <c r="ARI24" s="162"/>
      <c r="ARJ24" s="162"/>
      <c r="ARK24" s="162"/>
      <c r="ARL24" s="162"/>
      <c r="ARM24" s="162"/>
      <c r="ARN24" s="162"/>
      <c r="ARO24" s="162"/>
      <c r="ARP24" s="162"/>
      <c r="ARQ24" s="162"/>
      <c r="ARR24" s="162"/>
      <c r="ARS24" s="162"/>
      <c r="ART24" s="162"/>
      <c r="ARU24" s="162"/>
      <c r="ARV24" s="162"/>
      <c r="ARW24" s="162"/>
      <c r="ARX24" s="162"/>
      <c r="ARY24" s="162"/>
      <c r="ARZ24" s="162"/>
      <c r="ASA24" s="162"/>
      <c r="ASB24" s="162"/>
      <c r="ASC24" s="162"/>
      <c r="ASD24" s="162"/>
      <c r="ASE24" s="162"/>
      <c r="ASF24" s="162"/>
      <c r="ASG24" s="162"/>
      <c r="ASH24" s="162"/>
      <c r="ASI24" s="162"/>
      <c r="ASJ24" s="162"/>
      <c r="ASK24" s="162"/>
      <c r="ASL24" s="162"/>
      <c r="ASM24" s="164"/>
      <c r="ASN24" s="164"/>
      <c r="ASO24" s="164"/>
      <c r="ASP24" s="164"/>
      <c r="ASQ24" s="164"/>
      <c r="ASR24" s="164"/>
      <c r="ASS24" s="164"/>
      <c r="AST24" s="164"/>
      <c r="ASU24" s="164"/>
      <c r="ASV24" s="164"/>
      <c r="ASW24" s="164"/>
      <c r="ASX24" s="164"/>
      <c r="ASY24" s="164"/>
      <c r="ASZ24" s="164"/>
      <c r="ATA24" s="164"/>
      <c r="ATB24" s="164"/>
      <c r="ATC24" s="164"/>
      <c r="ATD24" s="164"/>
      <c r="ATE24" s="164"/>
      <c r="ATF24" s="164"/>
      <c r="ATG24" s="173"/>
      <c r="ATH24" s="165"/>
      <c r="ATI24" s="165"/>
      <c r="ATJ24" s="165"/>
      <c r="ATK24" s="165"/>
      <c r="ATL24" s="165"/>
      <c r="ATM24" s="165"/>
      <c r="ATN24" s="165"/>
      <c r="ATO24" s="165"/>
      <c r="ATP24" s="165"/>
    </row>
    <row r="25" spans="3:1212" ht="13.5" customHeight="1"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  <c r="IX25" s="159"/>
      <c r="IY25" s="159"/>
      <c r="IZ25" s="159"/>
      <c r="JA25" s="159"/>
      <c r="JB25" s="159"/>
      <c r="JC25" s="159"/>
      <c r="JD25" s="159"/>
      <c r="JE25" s="159"/>
      <c r="JF25" s="159"/>
      <c r="JG25" s="159"/>
      <c r="JH25" s="159"/>
      <c r="JI25" s="159"/>
      <c r="JJ25" s="159"/>
      <c r="JK25" s="159"/>
      <c r="JL25" s="159"/>
      <c r="JM25" s="159"/>
      <c r="JN25" s="159"/>
      <c r="JO25" s="159"/>
      <c r="JP25" s="159"/>
      <c r="JQ25" s="159"/>
      <c r="JR25" s="159"/>
      <c r="JS25" s="159"/>
      <c r="JT25" s="159"/>
      <c r="JU25" s="159"/>
      <c r="JV25" s="159"/>
      <c r="JW25" s="159"/>
      <c r="JX25" s="159"/>
      <c r="JY25" s="159"/>
      <c r="JZ25" s="159"/>
      <c r="KA25" s="159"/>
      <c r="KB25" s="159"/>
      <c r="KC25" s="159"/>
      <c r="KD25" s="159"/>
      <c r="KE25" s="159"/>
      <c r="KF25" s="159"/>
      <c r="KG25" s="159"/>
      <c r="KH25" s="159"/>
      <c r="KI25" s="159"/>
      <c r="KJ25" s="159"/>
      <c r="KK25" s="159"/>
      <c r="KL25" s="159"/>
      <c r="KM25" s="159"/>
      <c r="KN25" s="159"/>
      <c r="KO25" s="159"/>
      <c r="KP25" s="159"/>
      <c r="KQ25" s="159"/>
      <c r="KR25" s="159"/>
      <c r="KS25" s="159"/>
      <c r="KT25" s="159"/>
      <c r="KU25" s="159"/>
      <c r="KV25" s="159"/>
      <c r="KW25" s="159"/>
      <c r="KX25" s="159"/>
      <c r="KY25" s="159"/>
      <c r="KZ25" s="159"/>
      <c r="LA25" s="159"/>
      <c r="LB25" s="159"/>
      <c r="LC25" s="159"/>
      <c r="LD25" s="159"/>
      <c r="LE25" s="159"/>
      <c r="LF25" s="159"/>
      <c r="LG25" s="159"/>
      <c r="LH25" s="159"/>
      <c r="LI25" s="159"/>
      <c r="LJ25" s="159"/>
      <c r="LK25" s="159"/>
      <c r="LL25" s="159"/>
      <c r="LM25" s="159"/>
      <c r="LN25" s="159"/>
      <c r="LO25" s="159"/>
      <c r="LP25" s="159"/>
      <c r="LQ25" s="159"/>
      <c r="LR25" s="159"/>
      <c r="LS25" s="159"/>
      <c r="LT25" s="159"/>
      <c r="LU25" s="159"/>
      <c r="LV25" s="159"/>
      <c r="LW25" s="159"/>
      <c r="LX25" s="159"/>
      <c r="LY25" s="159"/>
      <c r="LZ25" s="159"/>
      <c r="MA25" s="159"/>
      <c r="MB25" s="159"/>
      <c r="MC25" s="159"/>
      <c r="MD25" s="159"/>
      <c r="ME25" s="159"/>
      <c r="MF25" s="159"/>
      <c r="MG25" s="159"/>
      <c r="MH25" s="159"/>
      <c r="MI25" s="159"/>
      <c r="MJ25" s="159"/>
      <c r="MK25" s="159"/>
      <c r="ML25" s="159"/>
      <c r="MM25" s="159"/>
      <c r="MN25" s="159"/>
      <c r="MO25" s="159"/>
      <c r="MP25" s="159"/>
      <c r="MQ25" s="159"/>
      <c r="MR25" s="159"/>
      <c r="MS25" s="159"/>
      <c r="MT25" s="159"/>
      <c r="MU25" s="159"/>
      <c r="MV25" s="159"/>
      <c r="MW25" s="159"/>
      <c r="MX25" s="159"/>
      <c r="MY25" s="159"/>
      <c r="MZ25" s="159"/>
      <c r="NA25" s="159"/>
      <c r="NB25" s="159"/>
      <c r="NC25" s="159"/>
      <c r="ND25" s="159"/>
      <c r="NE25" s="159"/>
      <c r="NF25" s="159"/>
      <c r="NG25" s="159"/>
      <c r="NH25" s="159"/>
      <c r="NI25" s="159"/>
      <c r="NJ25" s="159"/>
      <c r="NK25" s="159"/>
      <c r="NL25" s="159"/>
      <c r="NM25" s="159"/>
      <c r="NN25" s="159"/>
      <c r="NO25" s="159"/>
      <c r="NP25" s="159"/>
      <c r="NQ25" s="159"/>
      <c r="NR25" s="159"/>
      <c r="NS25" s="159"/>
      <c r="NT25" s="159"/>
      <c r="NU25" s="159"/>
      <c r="NV25" s="159"/>
      <c r="NW25" s="159"/>
      <c r="NX25" s="159"/>
      <c r="NY25" s="159"/>
      <c r="NZ25" s="159"/>
      <c r="OA25" s="159"/>
      <c r="OB25" s="159"/>
      <c r="OC25" s="159"/>
      <c r="OD25" s="159"/>
      <c r="OE25" s="159"/>
      <c r="OF25" s="159"/>
      <c r="OG25" s="159"/>
      <c r="OH25" s="159"/>
      <c r="OI25" s="159"/>
      <c r="OJ25" s="159"/>
      <c r="OK25" s="159"/>
      <c r="OL25" s="159"/>
      <c r="OM25" s="159"/>
      <c r="ON25" s="159"/>
      <c r="OO25" s="159"/>
      <c r="OP25" s="159"/>
      <c r="OQ25" s="159"/>
      <c r="OR25" s="159"/>
      <c r="OS25" s="159"/>
      <c r="OT25" s="159"/>
      <c r="OU25" s="159"/>
      <c r="OV25" s="159"/>
      <c r="OW25" s="159"/>
      <c r="OX25" s="159"/>
      <c r="OY25" s="159"/>
      <c r="OZ25" s="159"/>
      <c r="PA25" s="159"/>
      <c r="PB25" s="159"/>
      <c r="PC25" s="159"/>
      <c r="PD25" s="159"/>
      <c r="PE25" s="159"/>
      <c r="PF25" s="159"/>
      <c r="PG25" s="159"/>
      <c r="PH25" s="159"/>
      <c r="PI25" s="159"/>
      <c r="PJ25" s="159"/>
      <c r="PK25" s="159"/>
      <c r="PL25" s="159"/>
      <c r="PM25" s="159"/>
      <c r="PN25" s="159"/>
      <c r="PO25" s="159"/>
      <c r="PP25" s="159"/>
      <c r="PQ25" s="159"/>
      <c r="PR25" s="159"/>
      <c r="PS25" s="159"/>
      <c r="PT25" s="159"/>
      <c r="PU25" s="159"/>
      <c r="PV25" s="159"/>
      <c r="PW25" s="159"/>
      <c r="PX25" s="159"/>
      <c r="PY25" s="159"/>
      <c r="PZ25" s="159"/>
      <c r="QA25" s="159"/>
      <c r="QB25" s="159"/>
      <c r="QC25" s="159"/>
      <c r="QD25" s="159"/>
      <c r="QE25" s="159"/>
      <c r="QF25" s="159"/>
      <c r="QG25" s="159"/>
      <c r="QH25" s="159"/>
      <c r="QI25" s="159"/>
      <c r="QJ25" s="159"/>
      <c r="QK25" s="159"/>
      <c r="QL25" s="159"/>
      <c r="QM25" s="159"/>
      <c r="QN25" s="159"/>
      <c r="QO25" s="159"/>
      <c r="QP25" s="159"/>
      <c r="QQ25" s="159"/>
      <c r="QR25" s="159"/>
      <c r="QS25" s="159"/>
      <c r="QT25" s="159"/>
      <c r="QU25" s="159"/>
      <c r="QV25" s="159"/>
      <c r="QW25" s="159"/>
      <c r="QX25" s="159"/>
      <c r="QY25" s="159"/>
      <c r="QZ25" s="159"/>
      <c r="RA25" s="159"/>
      <c r="RB25" s="159"/>
      <c r="RC25" s="159"/>
      <c r="RD25" s="159"/>
      <c r="RE25" s="159"/>
      <c r="RF25" s="159"/>
      <c r="RG25" s="159"/>
      <c r="RH25" s="159"/>
      <c r="RI25" s="159"/>
      <c r="RJ25" s="159"/>
      <c r="RK25" s="159"/>
      <c r="RL25" s="159"/>
      <c r="RM25" s="159"/>
      <c r="RN25" s="159"/>
      <c r="RO25" s="159"/>
      <c r="RP25" s="159"/>
      <c r="RQ25" s="159"/>
      <c r="RR25" s="159"/>
      <c r="RS25" s="159"/>
      <c r="RT25" s="159"/>
      <c r="RU25" s="159"/>
      <c r="RV25" s="159"/>
      <c r="RW25" s="159"/>
      <c r="RX25" s="159"/>
      <c r="RY25" s="159"/>
      <c r="RZ25" s="159"/>
      <c r="SA25" s="159"/>
      <c r="SB25" s="159"/>
      <c r="SC25" s="159"/>
      <c r="SD25" s="159"/>
      <c r="SE25" s="159"/>
      <c r="SF25" s="159"/>
      <c r="SG25" s="159"/>
      <c r="SH25" s="159"/>
      <c r="SI25" s="159"/>
      <c r="SJ25" s="159"/>
      <c r="SK25" s="159"/>
      <c r="SL25" s="159"/>
      <c r="SM25" s="159"/>
      <c r="SN25" s="159"/>
      <c r="SO25" s="159"/>
      <c r="SP25" s="159"/>
      <c r="SQ25" s="159"/>
      <c r="SR25" s="159"/>
      <c r="SS25" s="159"/>
      <c r="ST25" s="159"/>
      <c r="SU25" s="159"/>
      <c r="SV25" s="159"/>
      <c r="SW25" s="159"/>
      <c r="SX25" s="159"/>
      <c r="SY25" s="159"/>
      <c r="SZ25" s="159"/>
      <c r="TA25" s="159"/>
      <c r="TB25" s="159"/>
      <c r="TC25" s="159"/>
      <c r="TD25" s="159"/>
      <c r="TE25" s="159"/>
      <c r="TF25" s="159"/>
      <c r="TG25" s="159"/>
      <c r="TH25" s="159"/>
      <c r="TI25" s="159"/>
      <c r="TJ25" s="159"/>
      <c r="TK25" s="159"/>
      <c r="TL25" s="159"/>
      <c r="TM25" s="159"/>
      <c r="TN25" s="159"/>
      <c r="TO25" s="159"/>
      <c r="TP25" s="159"/>
      <c r="TQ25" s="159"/>
      <c r="TR25" s="159"/>
      <c r="TS25" s="159"/>
      <c r="TT25" s="159"/>
      <c r="TU25" s="159"/>
      <c r="TV25" s="159"/>
      <c r="TW25" s="159"/>
      <c r="TX25" s="159"/>
      <c r="TY25" s="159"/>
      <c r="TZ25" s="159"/>
      <c r="UA25" s="159"/>
      <c r="UB25" s="159"/>
      <c r="UC25" s="159"/>
      <c r="UD25" s="159"/>
      <c r="UE25" s="159"/>
      <c r="UF25" s="159"/>
      <c r="UG25" s="159"/>
      <c r="UH25" s="159"/>
      <c r="UI25" s="159"/>
      <c r="UJ25" s="159"/>
      <c r="UK25" s="159"/>
      <c r="UL25" s="159"/>
      <c r="UM25" s="159"/>
      <c r="UN25" s="159"/>
      <c r="UO25" s="159"/>
      <c r="UP25" s="159"/>
      <c r="UQ25" s="159"/>
      <c r="UR25" s="159"/>
      <c r="US25" s="159"/>
      <c r="UT25" s="159"/>
      <c r="UU25" s="159"/>
      <c r="UV25" s="159"/>
      <c r="UW25" s="159"/>
      <c r="UX25" s="159"/>
      <c r="UY25" s="159"/>
      <c r="UZ25" s="159"/>
      <c r="VA25" s="159"/>
      <c r="VB25" s="159"/>
      <c r="VC25" s="159"/>
      <c r="VD25" s="159"/>
      <c r="VE25" s="159"/>
      <c r="VF25" s="159"/>
      <c r="VG25" s="159"/>
      <c r="VH25" s="159"/>
      <c r="VI25" s="159"/>
      <c r="VJ25" s="159"/>
      <c r="VK25" s="159"/>
      <c r="VL25" s="159"/>
      <c r="VM25" s="159"/>
      <c r="VN25" s="159"/>
      <c r="VO25" s="159"/>
      <c r="VP25" s="159"/>
      <c r="VQ25" s="159"/>
      <c r="VR25" s="159"/>
      <c r="VS25" s="159"/>
      <c r="VT25" s="159"/>
      <c r="VU25" s="159"/>
      <c r="VV25" s="159"/>
      <c r="VW25" s="159"/>
      <c r="VX25" s="159"/>
      <c r="VY25" s="159"/>
      <c r="VZ25" s="159"/>
      <c r="WA25" s="159"/>
      <c r="WB25" s="159"/>
      <c r="WC25" s="159"/>
      <c r="WD25" s="159"/>
      <c r="WE25" s="159"/>
      <c r="WF25" s="159"/>
      <c r="WG25" s="159"/>
      <c r="WH25" s="159"/>
      <c r="WI25" s="159"/>
      <c r="WJ25" s="159"/>
      <c r="WK25" s="159"/>
      <c r="WL25" s="159"/>
      <c r="WM25" s="159"/>
      <c r="WN25" s="159"/>
      <c r="WO25" s="159"/>
      <c r="WP25" s="159"/>
      <c r="WQ25" s="159"/>
      <c r="WR25" s="159"/>
      <c r="WS25" s="159"/>
      <c r="WT25" s="159"/>
      <c r="WU25" s="159"/>
      <c r="WV25" s="159"/>
      <c r="WW25" s="159"/>
      <c r="WX25" s="159"/>
      <c r="WY25" s="159"/>
      <c r="WZ25" s="159"/>
      <c r="XA25" s="159"/>
      <c r="XB25" s="159"/>
      <c r="XC25" s="159"/>
      <c r="XD25" s="159"/>
      <c r="XE25" s="159"/>
      <c r="XF25" s="159"/>
      <c r="XG25" s="159"/>
      <c r="XH25" s="159"/>
      <c r="XI25" s="159"/>
      <c r="XJ25" s="159"/>
      <c r="XK25" s="159"/>
      <c r="XL25" s="159"/>
      <c r="XM25" s="159"/>
      <c r="XN25" s="159"/>
      <c r="XO25" s="159"/>
      <c r="XP25" s="159"/>
      <c r="XQ25" s="159"/>
      <c r="XR25" s="159"/>
      <c r="XS25" s="159"/>
      <c r="XT25" s="159"/>
      <c r="XU25" s="159"/>
      <c r="XV25" s="159"/>
      <c r="XW25" s="159"/>
      <c r="XX25" s="159"/>
      <c r="XY25" s="159"/>
      <c r="XZ25" s="159"/>
      <c r="YA25" s="159"/>
      <c r="YB25" s="159"/>
      <c r="YC25" s="159"/>
      <c r="YD25" s="159"/>
      <c r="YE25" s="159"/>
      <c r="YF25" s="159"/>
      <c r="YG25" s="159"/>
      <c r="YH25" s="159"/>
      <c r="YI25" s="159"/>
      <c r="YJ25" s="159"/>
      <c r="YK25" s="159"/>
      <c r="YL25" s="159"/>
      <c r="YM25" s="159"/>
      <c r="YN25" s="159"/>
      <c r="YO25" s="159"/>
      <c r="YP25" s="159"/>
      <c r="YQ25" s="159"/>
      <c r="YR25" s="159"/>
      <c r="YS25" s="159"/>
      <c r="YT25" s="159"/>
      <c r="YU25" s="159"/>
      <c r="YV25" s="159"/>
      <c r="YW25" s="159"/>
      <c r="YX25" s="159"/>
      <c r="YY25" s="159"/>
      <c r="YZ25" s="159"/>
      <c r="ZA25" s="159"/>
      <c r="ZB25" s="159"/>
      <c r="ZC25" s="159"/>
      <c r="ZD25" s="159"/>
      <c r="ZE25" s="159"/>
      <c r="ZF25" s="159"/>
      <c r="ZG25" s="159"/>
      <c r="ZH25" s="159"/>
      <c r="ZI25" s="159"/>
      <c r="ZJ25" s="159"/>
      <c r="ZK25" s="159"/>
      <c r="ZL25" s="159"/>
      <c r="ZM25" s="159"/>
      <c r="ZN25" s="159"/>
      <c r="ZO25" s="159"/>
      <c r="ZP25" s="159"/>
      <c r="ZQ25" s="159"/>
      <c r="ZR25" s="159"/>
      <c r="ZS25" s="159"/>
      <c r="ZT25" s="159"/>
      <c r="ZU25" s="159"/>
      <c r="ZV25" s="159"/>
      <c r="ZW25" s="159"/>
      <c r="ZX25" s="159"/>
      <c r="ZY25" s="159"/>
      <c r="ZZ25" s="159"/>
      <c r="AAA25" s="159"/>
      <c r="AAB25" s="159"/>
      <c r="AAC25" s="159"/>
      <c r="AAD25" s="159"/>
      <c r="AAE25" s="159"/>
      <c r="AAF25" s="159"/>
      <c r="AAG25" s="159"/>
      <c r="AAH25" s="159"/>
      <c r="AAI25" s="159"/>
      <c r="AAJ25" s="159"/>
      <c r="AAK25" s="159"/>
      <c r="AAL25" s="159"/>
      <c r="AAM25" s="159"/>
      <c r="AAN25" s="159"/>
      <c r="AAO25" s="159"/>
      <c r="AAP25" s="159"/>
      <c r="AAQ25" s="159"/>
      <c r="AAR25" s="159"/>
      <c r="AAS25" s="159"/>
      <c r="AAT25" s="159"/>
      <c r="AAU25" s="159"/>
      <c r="AAV25" s="159"/>
      <c r="AAW25" s="159"/>
      <c r="AAX25" s="159"/>
      <c r="AAY25" s="159"/>
      <c r="AAZ25" s="159"/>
      <c r="ABA25" s="159"/>
      <c r="ABB25" s="159"/>
      <c r="ABC25" s="159"/>
      <c r="ABD25" s="159"/>
      <c r="ABE25" s="159"/>
      <c r="ABF25" s="159"/>
      <c r="ABG25" s="159"/>
      <c r="ABH25" s="159"/>
      <c r="ABI25" s="159"/>
      <c r="ABJ25" s="159"/>
      <c r="ABK25" s="159"/>
      <c r="ABL25" s="159"/>
      <c r="ABM25" s="159"/>
      <c r="ABN25" s="159"/>
      <c r="ABO25" s="159"/>
      <c r="ABP25" s="159"/>
      <c r="ABQ25" s="159"/>
      <c r="ABR25" s="159"/>
      <c r="ABS25" s="159"/>
      <c r="ABT25" s="159"/>
      <c r="ABU25" s="159"/>
      <c r="ABV25" s="159"/>
      <c r="ABW25" s="159"/>
      <c r="ABX25" s="159"/>
      <c r="ABY25" s="159"/>
      <c r="ABZ25" s="159"/>
      <c r="ACA25" s="159"/>
      <c r="ACB25" s="159"/>
      <c r="ACC25" s="159"/>
      <c r="ACD25" s="159"/>
      <c r="ACE25" s="159"/>
      <c r="ACF25" s="159"/>
      <c r="ACG25" s="159"/>
      <c r="ACH25" s="159"/>
      <c r="ACI25" s="159"/>
      <c r="ACJ25" s="159"/>
      <c r="ACK25" s="159"/>
      <c r="ACL25" s="159"/>
      <c r="ACM25" s="159"/>
      <c r="ACN25" s="159"/>
      <c r="ACO25" s="159"/>
      <c r="ACP25" s="159"/>
      <c r="ACQ25" s="159"/>
      <c r="ACR25" s="159"/>
      <c r="ACS25" s="159"/>
      <c r="ACT25" s="159"/>
      <c r="ACU25" s="159"/>
      <c r="ACV25" s="159"/>
      <c r="ACW25" s="159"/>
      <c r="ACX25" s="159"/>
      <c r="ACY25" s="159"/>
      <c r="ACZ25" s="159"/>
      <c r="ADA25" s="159"/>
      <c r="ADB25" s="159"/>
      <c r="ADC25" s="159"/>
      <c r="ADD25" s="159"/>
      <c r="ADE25" s="159"/>
      <c r="ADF25" s="159"/>
      <c r="ADG25" s="159"/>
      <c r="ADH25" s="159"/>
      <c r="ADI25" s="159"/>
      <c r="ADJ25" s="159"/>
      <c r="ADK25" s="159"/>
      <c r="ADL25" s="159"/>
      <c r="ADM25" s="159"/>
      <c r="ADN25" s="159"/>
      <c r="ADO25" s="159"/>
      <c r="ADP25" s="159"/>
      <c r="ADQ25" s="159"/>
      <c r="ADR25" s="159"/>
      <c r="ADS25" s="159"/>
      <c r="ADT25" s="159"/>
      <c r="ADU25" s="159"/>
      <c r="ADV25" s="159"/>
      <c r="ADW25" s="159"/>
      <c r="ADX25" s="159"/>
      <c r="ADY25" s="159"/>
      <c r="ADZ25" s="159"/>
      <c r="AEA25" s="159"/>
      <c r="AEB25" s="159"/>
      <c r="AEC25" s="159"/>
      <c r="AED25" s="159"/>
      <c r="AEE25" s="159"/>
      <c r="AEF25" s="159"/>
      <c r="AEG25" s="159"/>
      <c r="AEH25" s="159"/>
      <c r="AEI25" s="159"/>
      <c r="AEJ25" s="159"/>
      <c r="AEK25" s="159"/>
      <c r="AEL25" s="159"/>
      <c r="AEM25" s="159"/>
      <c r="AEN25" s="159"/>
      <c r="AEO25" s="159"/>
      <c r="AEP25" s="159"/>
      <c r="AEQ25" s="159"/>
      <c r="AER25" s="159"/>
      <c r="AES25" s="159"/>
      <c r="AET25" s="159"/>
      <c r="AEU25" s="159"/>
      <c r="AEV25" s="159"/>
      <c r="AEW25" s="159"/>
      <c r="AEX25" s="159"/>
      <c r="AEY25" s="159"/>
      <c r="AEZ25" s="159"/>
      <c r="AFA25" s="159"/>
      <c r="AFB25" s="159"/>
      <c r="AFC25" s="159"/>
      <c r="AFD25" s="159"/>
      <c r="AFE25" s="159"/>
      <c r="AFF25" s="159"/>
      <c r="AFG25" s="159"/>
      <c r="AFH25" s="159"/>
      <c r="AFI25" s="159"/>
      <c r="AFJ25" s="159"/>
      <c r="AFK25" s="159"/>
      <c r="AFL25" s="159"/>
      <c r="AFM25" s="159"/>
      <c r="AFN25" s="159"/>
      <c r="AFO25" s="159"/>
      <c r="AFP25" s="159"/>
      <c r="AFQ25" s="159"/>
      <c r="AFR25" s="159"/>
      <c r="AFS25" s="159"/>
      <c r="AFT25" s="159"/>
      <c r="AFU25" s="159"/>
      <c r="AFV25" s="159"/>
      <c r="AFW25" s="159"/>
      <c r="AFX25" s="159"/>
      <c r="AFY25" s="159"/>
      <c r="AFZ25" s="159"/>
      <c r="AGA25" s="159"/>
      <c r="AGB25" s="159"/>
      <c r="AGC25" s="159"/>
      <c r="AGD25" s="159"/>
      <c r="AGE25" s="159"/>
      <c r="AGF25" s="159"/>
      <c r="AGG25" s="159"/>
      <c r="AGH25" s="159"/>
      <c r="AGI25" s="159"/>
      <c r="AGJ25" s="159"/>
      <c r="AGK25" s="159"/>
      <c r="AGL25" s="159"/>
      <c r="AGM25" s="159"/>
      <c r="AGN25" s="159"/>
      <c r="AGO25" s="159"/>
      <c r="AGP25" s="159"/>
      <c r="AGQ25" s="159"/>
      <c r="AGR25" s="159"/>
      <c r="AGS25" s="159"/>
      <c r="AGT25" s="159"/>
      <c r="AGU25" s="159"/>
      <c r="AGV25" s="159"/>
      <c r="AGW25" s="159"/>
      <c r="AGX25" s="159"/>
      <c r="AGY25" s="159"/>
      <c r="AGZ25" s="159"/>
      <c r="AHA25" s="159"/>
      <c r="AHB25" s="159"/>
      <c r="AHC25" s="159"/>
      <c r="AHD25" s="159"/>
      <c r="AHE25" s="159"/>
      <c r="AHF25" s="159"/>
      <c r="AHG25" s="159"/>
      <c r="AHH25" s="159"/>
      <c r="AHI25" s="159"/>
      <c r="AHJ25" s="159"/>
      <c r="AHK25" s="159"/>
      <c r="AHL25" s="159"/>
      <c r="AHM25" s="159"/>
      <c r="AHN25" s="159"/>
      <c r="AHO25" s="159"/>
      <c r="AHP25" s="159"/>
      <c r="AHQ25" s="159"/>
      <c r="AHR25" s="159"/>
      <c r="AHS25" s="159"/>
      <c r="AHT25" s="159"/>
      <c r="AHU25" s="159"/>
      <c r="AHV25" s="159"/>
      <c r="AHW25" s="159"/>
      <c r="AHX25" s="159"/>
      <c r="AHY25" s="159"/>
      <c r="AHZ25" s="159"/>
      <c r="AIA25" s="159"/>
      <c r="AIB25" s="159"/>
      <c r="AIC25" s="159"/>
      <c r="AID25" s="159"/>
      <c r="AIE25" s="159"/>
      <c r="AIF25" s="159"/>
      <c r="AIG25" s="159"/>
      <c r="AIH25" s="159"/>
      <c r="AII25" s="159"/>
      <c r="AIJ25" s="159"/>
      <c r="AIK25" s="159"/>
      <c r="AIL25" s="159"/>
      <c r="AIM25" s="159"/>
      <c r="AIN25" s="159"/>
      <c r="AIO25" s="159"/>
      <c r="AIP25" s="159"/>
      <c r="AIQ25" s="159"/>
      <c r="AIR25" s="159"/>
      <c r="AIS25" s="159"/>
      <c r="AIT25" s="159"/>
      <c r="AIU25" s="159"/>
      <c r="AIV25" s="159"/>
      <c r="AIW25" s="159"/>
      <c r="AIX25" s="159"/>
      <c r="AIY25" s="159"/>
      <c r="AIZ25" s="159"/>
      <c r="AJA25" s="159"/>
      <c r="AJB25" s="159"/>
      <c r="AJC25" s="159"/>
      <c r="AJD25" s="159"/>
      <c r="AJE25" s="159"/>
      <c r="AJF25" s="159"/>
      <c r="AJG25" s="159"/>
      <c r="AJH25" s="159"/>
      <c r="AJI25" s="159"/>
      <c r="AJJ25" s="159"/>
      <c r="AJK25" s="159"/>
      <c r="AJL25" s="159"/>
      <c r="AJM25" s="159"/>
      <c r="AJN25" s="159"/>
      <c r="AJO25" s="159"/>
      <c r="AJP25" s="159"/>
      <c r="AJQ25" s="159"/>
      <c r="AJR25" s="159"/>
      <c r="AJS25" s="159"/>
      <c r="AJT25" s="159"/>
      <c r="AJU25" s="159"/>
      <c r="AJV25" s="159"/>
      <c r="AJW25" s="159"/>
      <c r="AJX25" s="159"/>
      <c r="AJY25" s="159"/>
      <c r="AJZ25" s="159"/>
      <c r="AKA25" s="159"/>
      <c r="AKB25" s="159"/>
      <c r="AKC25" s="159"/>
      <c r="AKD25" s="159"/>
      <c r="AKE25" s="160"/>
      <c r="AKF25" s="159"/>
      <c r="AKG25" s="159"/>
      <c r="AKH25" s="159"/>
      <c r="AKI25" s="159"/>
      <c r="AKJ25" s="159"/>
      <c r="AKK25" s="159"/>
      <c r="AKL25" s="159"/>
      <c r="AKM25" s="159"/>
      <c r="AKN25" s="159"/>
      <c r="AKO25" s="159"/>
      <c r="AKP25" s="159"/>
      <c r="AKQ25" s="159"/>
      <c r="AKR25" s="159"/>
      <c r="AKS25" s="159"/>
      <c r="AKT25" s="159"/>
      <c r="AKU25" s="159"/>
      <c r="AKV25" s="159"/>
      <c r="AKW25" s="159"/>
      <c r="AKX25" s="159"/>
      <c r="AKY25" s="159"/>
      <c r="AKZ25" s="159"/>
      <c r="ALA25" s="159"/>
      <c r="ALB25" s="159"/>
      <c r="ALC25" s="159"/>
      <c r="ALD25" s="159"/>
      <c r="ALE25" s="159"/>
      <c r="ALF25" s="159"/>
      <c r="ALG25" s="159"/>
      <c r="ALH25" s="159"/>
      <c r="ALI25" s="159"/>
      <c r="ALJ25" s="159"/>
      <c r="ALK25" s="159"/>
      <c r="ALL25" s="159"/>
      <c r="ALM25" s="159"/>
      <c r="ALN25" s="159"/>
      <c r="ALO25" s="159"/>
      <c r="ALP25" s="159"/>
      <c r="ALQ25" s="159"/>
      <c r="ALR25" s="159"/>
      <c r="ALS25" s="159"/>
      <c r="ALT25" s="162"/>
      <c r="ALU25" s="162"/>
      <c r="ALV25" s="162"/>
      <c r="ALW25" s="162"/>
      <c r="ALX25" s="162"/>
      <c r="ALY25" s="162"/>
      <c r="ALZ25" s="162"/>
      <c r="AMA25" s="162"/>
      <c r="AMB25" s="162"/>
      <c r="AMC25" s="162"/>
      <c r="AMD25" s="162"/>
      <c r="AME25" s="162"/>
      <c r="AMF25" s="162"/>
      <c r="AMG25" s="162"/>
      <c r="AMH25" s="162"/>
      <c r="AMI25" s="162"/>
      <c r="AMJ25" s="162"/>
      <c r="AMK25" s="162"/>
      <c r="AML25" s="162"/>
      <c r="AMM25" s="162"/>
      <c r="AMN25" s="162"/>
      <c r="AMO25" s="162"/>
      <c r="AMP25" s="162"/>
      <c r="AMQ25" s="162"/>
      <c r="AMR25" s="162"/>
      <c r="AMS25" s="162"/>
      <c r="AMT25" s="162"/>
      <c r="AMU25" s="162"/>
      <c r="AMV25" s="162"/>
      <c r="AMW25" s="162"/>
      <c r="AMX25" s="162"/>
      <c r="AMY25" s="162"/>
      <c r="AMZ25" s="162"/>
      <c r="ANA25" s="162"/>
      <c r="ANB25" s="162"/>
      <c r="ANC25" s="162"/>
      <c r="AND25" s="162"/>
      <c r="ANE25" s="162"/>
      <c r="ANF25" s="162"/>
      <c r="ANG25" s="162"/>
      <c r="ANH25" s="162"/>
      <c r="ANI25" s="162"/>
      <c r="ANJ25" s="162"/>
      <c r="ANK25" s="162"/>
      <c r="ANL25" s="162"/>
      <c r="ANM25" s="162"/>
      <c r="ANN25" s="162"/>
      <c r="ANO25" s="162"/>
      <c r="ANP25" s="162"/>
      <c r="ANQ25" s="162"/>
      <c r="ANR25" s="162"/>
      <c r="ANS25" s="162"/>
      <c r="ANT25" s="162"/>
      <c r="ANU25" s="162"/>
      <c r="ANV25" s="162"/>
      <c r="ANW25" s="162"/>
      <c r="ANX25" s="162"/>
      <c r="ANY25" s="162"/>
      <c r="ANZ25" s="162"/>
      <c r="AOA25" s="162"/>
      <c r="AOB25" s="162"/>
      <c r="AOC25" s="162"/>
      <c r="AOD25" s="162"/>
      <c r="AOE25" s="162"/>
      <c r="AOF25" s="162"/>
      <c r="AOG25" s="162"/>
      <c r="AOH25" s="162"/>
      <c r="AOI25" s="162"/>
      <c r="AOJ25" s="162"/>
      <c r="AOK25" s="162"/>
      <c r="AOL25" s="162"/>
      <c r="AOM25" s="162"/>
      <c r="AON25" s="162"/>
      <c r="AOO25" s="162"/>
      <c r="AOP25" s="162"/>
      <c r="AOQ25" s="162"/>
      <c r="AOR25" s="162"/>
      <c r="AOS25" s="162"/>
      <c r="AOT25" s="162"/>
      <c r="AOU25" s="162"/>
      <c r="AOV25" s="162"/>
      <c r="AOW25" s="162"/>
      <c r="AOX25" s="162"/>
      <c r="AOY25" s="162"/>
      <c r="AOZ25" s="162"/>
      <c r="APA25" s="162"/>
      <c r="APB25" s="162"/>
      <c r="APC25" s="162"/>
      <c r="APD25" s="162"/>
      <c r="APE25" s="162"/>
      <c r="APF25" s="162"/>
      <c r="APG25" s="162"/>
      <c r="APH25" s="162"/>
      <c r="API25" s="162"/>
      <c r="APJ25" s="162"/>
      <c r="APK25" s="162"/>
      <c r="APL25" s="162"/>
      <c r="APM25" s="162"/>
      <c r="APN25" s="162"/>
      <c r="APO25" s="162"/>
      <c r="APP25" s="162"/>
      <c r="APQ25" s="162"/>
      <c r="APR25" s="162"/>
      <c r="APS25" s="162"/>
      <c r="APT25" s="162"/>
      <c r="APU25" s="162"/>
      <c r="APV25" s="162"/>
      <c r="APW25" s="162"/>
      <c r="APX25" s="162"/>
      <c r="APY25" s="162"/>
      <c r="APZ25" s="162"/>
      <c r="AQA25" s="162"/>
      <c r="AQB25" s="162"/>
      <c r="AQC25" s="162"/>
      <c r="AQD25" s="162"/>
      <c r="AQE25" s="162"/>
      <c r="AQF25" s="162"/>
      <c r="AQG25" s="162"/>
      <c r="AQH25" s="162"/>
      <c r="AQI25" s="162"/>
      <c r="AQJ25" s="162"/>
      <c r="AQK25" s="162"/>
      <c r="AQL25" s="162"/>
      <c r="AQM25" s="162"/>
      <c r="AQN25" s="162"/>
      <c r="AQO25" s="162"/>
      <c r="AQP25" s="162"/>
      <c r="AQQ25" s="162"/>
      <c r="AQR25" s="162"/>
      <c r="AQS25" s="162"/>
      <c r="AQT25" s="162"/>
      <c r="AQU25" s="162"/>
      <c r="AQV25" s="162"/>
      <c r="AQW25" s="162"/>
      <c r="AQX25" s="162"/>
      <c r="AQY25" s="162"/>
      <c r="AQZ25" s="162"/>
      <c r="ARA25" s="162"/>
      <c r="ARB25" s="162"/>
      <c r="ARC25" s="162"/>
      <c r="ARD25" s="162"/>
      <c r="ARE25" s="162"/>
      <c r="ARF25" s="162"/>
      <c r="ARG25" s="162"/>
      <c r="ARH25" s="162"/>
      <c r="ARI25" s="162"/>
      <c r="ARJ25" s="162"/>
      <c r="ARK25" s="162"/>
      <c r="ARL25" s="162"/>
      <c r="ARM25" s="162"/>
      <c r="ARN25" s="162"/>
      <c r="ARO25" s="162"/>
      <c r="ARP25" s="162"/>
      <c r="ARQ25" s="162"/>
      <c r="ARR25" s="162"/>
      <c r="ARS25" s="162"/>
      <c r="ART25" s="162"/>
      <c r="ARU25" s="162"/>
      <c r="ARV25" s="162"/>
      <c r="ARW25" s="162"/>
      <c r="ARX25" s="162"/>
      <c r="ARY25" s="162"/>
      <c r="ARZ25" s="162"/>
      <c r="ASA25" s="162"/>
      <c r="ASB25" s="162"/>
      <c r="ASC25" s="162"/>
      <c r="ASD25" s="162"/>
      <c r="ASE25" s="162"/>
      <c r="ASF25" s="162"/>
      <c r="ASG25" s="162"/>
      <c r="ASH25" s="162"/>
      <c r="ASI25" s="162"/>
      <c r="ASJ25" s="162"/>
      <c r="ASK25" s="162"/>
      <c r="ASL25" s="162"/>
      <c r="ASM25" s="164"/>
      <c r="ASN25" s="164"/>
      <c r="ASO25" s="164"/>
      <c r="ASP25" s="164"/>
      <c r="ASQ25" s="164"/>
      <c r="ASR25" s="164"/>
      <c r="ASS25" s="164"/>
      <c r="AST25" s="164"/>
      <c r="ASU25" s="164"/>
      <c r="ASV25" s="164"/>
      <c r="ASW25" s="164"/>
      <c r="ASX25" s="164"/>
      <c r="ASY25" s="164"/>
      <c r="ASZ25" s="164"/>
      <c r="ATA25" s="164"/>
      <c r="ATB25" s="164"/>
      <c r="ATC25" s="164"/>
      <c r="ATD25" s="164"/>
      <c r="ATE25" s="164"/>
      <c r="ATF25" s="164"/>
      <c r="ATG25" s="173"/>
      <c r="ATH25" s="165"/>
      <c r="ATI25" s="165"/>
      <c r="ATJ25" s="165"/>
      <c r="ATK25" s="165"/>
      <c r="ATL25" s="165"/>
      <c r="ATM25" s="165"/>
      <c r="ATN25" s="165"/>
      <c r="ATO25" s="165"/>
      <c r="ATP25" s="165"/>
    </row>
    <row r="26" spans="3:1212" ht="13.5" customHeight="1"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  <c r="IX26" s="159"/>
      <c r="IY26" s="159"/>
      <c r="IZ26" s="159"/>
      <c r="JA26" s="159"/>
      <c r="JB26" s="159"/>
      <c r="JC26" s="159"/>
      <c r="JD26" s="159"/>
      <c r="JE26" s="159"/>
      <c r="JF26" s="159"/>
      <c r="JG26" s="159"/>
      <c r="JH26" s="159"/>
      <c r="JI26" s="159"/>
      <c r="JJ26" s="159"/>
      <c r="JK26" s="159"/>
      <c r="JL26" s="159"/>
      <c r="JM26" s="159"/>
      <c r="JN26" s="159"/>
      <c r="JO26" s="159"/>
      <c r="JP26" s="159"/>
      <c r="JQ26" s="159"/>
      <c r="JR26" s="159"/>
      <c r="JS26" s="159"/>
      <c r="JT26" s="159"/>
      <c r="JU26" s="159"/>
      <c r="JV26" s="159"/>
      <c r="JW26" s="159"/>
      <c r="JX26" s="159"/>
      <c r="JY26" s="159"/>
      <c r="JZ26" s="159"/>
      <c r="KA26" s="159"/>
      <c r="KB26" s="159"/>
      <c r="KC26" s="159"/>
      <c r="KD26" s="159"/>
      <c r="KE26" s="159"/>
      <c r="KF26" s="159"/>
      <c r="KG26" s="159"/>
      <c r="KH26" s="159"/>
      <c r="KI26" s="159"/>
      <c r="KJ26" s="159"/>
      <c r="KK26" s="159"/>
      <c r="KL26" s="159"/>
      <c r="KM26" s="159"/>
      <c r="KN26" s="159"/>
      <c r="KO26" s="159"/>
      <c r="KP26" s="159"/>
      <c r="KQ26" s="159"/>
      <c r="KR26" s="159"/>
      <c r="KS26" s="159"/>
      <c r="KT26" s="159"/>
      <c r="KU26" s="159"/>
      <c r="KV26" s="159"/>
      <c r="KW26" s="159"/>
      <c r="KX26" s="159"/>
      <c r="KY26" s="159"/>
      <c r="KZ26" s="159"/>
      <c r="LA26" s="159"/>
      <c r="LB26" s="159"/>
      <c r="LC26" s="159"/>
      <c r="LD26" s="159"/>
      <c r="LE26" s="159"/>
      <c r="LF26" s="159"/>
      <c r="LG26" s="159"/>
      <c r="LH26" s="159"/>
      <c r="LI26" s="159"/>
      <c r="LJ26" s="159"/>
      <c r="LK26" s="159"/>
      <c r="LL26" s="159"/>
      <c r="LM26" s="159"/>
      <c r="LN26" s="159"/>
      <c r="LO26" s="159"/>
      <c r="LP26" s="159"/>
      <c r="LQ26" s="159"/>
      <c r="LR26" s="159"/>
      <c r="LS26" s="159"/>
      <c r="LT26" s="159"/>
      <c r="LU26" s="159"/>
      <c r="LV26" s="159"/>
      <c r="LW26" s="159"/>
      <c r="LX26" s="159"/>
      <c r="LY26" s="159"/>
      <c r="LZ26" s="159"/>
      <c r="MA26" s="159"/>
      <c r="MB26" s="159"/>
      <c r="MC26" s="159"/>
      <c r="MD26" s="159"/>
      <c r="ME26" s="159"/>
      <c r="MF26" s="159"/>
      <c r="MG26" s="159"/>
      <c r="MH26" s="159"/>
      <c r="MI26" s="159"/>
      <c r="MJ26" s="159"/>
      <c r="MK26" s="159"/>
      <c r="ML26" s="159"/>
      <c r="MM26" s="159"/>
      <c r="MN26" s="159"/>
      <c r="MO26" s="159"/>
      <c r="MP26" s="159"/>
      <c r="MQ26" s="159"/>
      <c r="MR26" s="159"/>
      <c r="MS26" s="159"/>
      <c r="MT26" s="159"/>
      <c r="MU26" s="159"/>
      <c r="MV26" s="159"/>
      <c r="MW26" s="159"/>
      <c r="MX26" s="159"/>
      <c r="MY26" s="159"/>
      <c r="MZ26" s="159"/>
      <c r="NA26" s="159"/>
      <c r="NB26" s="159"/>
      <c r="NC26" s="159"/>
      <c r="ND26" s="159"/>
      <c r="NE26" s="159"/>
      <c r="NF26" s="159"/>
      <c r="NG26" s="159"/>
      <c r="NH26" s="159"/>
      <c r="NI26" s="159"/>
      <c r="NJ26" s="159"/>
      <c r="NK26" s="159"/>
      <c r="NL26" s="159"/>
      <c r="NM26" s="159"/>
      <c r="NN26" s="159"/>
      <c r="NO26" s="159"/>
      <c r="NP26" s="159"/>
      <c r="NQ26" s="159"/>
      <c r="NR26" s="159"/>
      <c r="NS26" s="159"/>
      <c r="NT26" s="159"/>
      <c r="NU26" s="159"/>
      <c r="NV26" s="159"/>
      <c r="NW26" s="159"/>
      <c r="NX26" s="159"/>
      <c r="NY26" s="159"/>
      <c r="NZ26" s="159"/>
      <c r="OA26" s="159"/>
      <c r="OB26" s="159"/>
      <c r="OC26" s="159"/>
      <c r="OD26" s="159"/>
      <c r="OE26" s="159"/>
      <c r="OF26" s="159"/>
      <c r="OG26" s="159"/>
      <c r="OH26" s="159"/>
      <c r="OI26" s="159"/>
      <c r="OJ26" s="159"/>
      <c r="OK26" s="159"/>
      <c r="OL26" s="159"/>
      <c r="OM26" s="159"/>
      <c r="ON26" s="159"/>
      <c r="OO26" s="159"/>
      <c r="OP26" s="159"/>
      <c r="OQ26" s="159"/>
      <c r="OR26" s="159"/>
      <c r="OS26" s="159"/>
      <c r="OT26" s="159"/>
      <c r="OU26" s="159"/>
      <c r="OV26" s="159"/>
      <c r="OW26" s="159"/>
      <c r="OX26" s="159"/>
      <c r="OY26" s="159"/>
      <c r="OZ26" s="159"/>
      <c r="PA26" s="159"/>
      <c r="PB26" s="159"/>
      <c r="PC26" s="159"/>
      <c r="PD26" s="159"/>
      <c r="PE26" s="159"/>
      <c r="PF26" s="159"/>
      <c r="PG26" s="159"/>
      <c r="PH26" s="159"/>
      <c r="PI26" s="159"/>
      <c r="PJ26" s="159"/>
      <c r="PK26" s="159"/>
      <c r="PL26" s="159"/>
      <c r="PM26" s="159"/>
      <c r="PN26" s="159"/>
      <c r="PO26" s="159"/>
      <c r="PP26" s="159"/>
      <c r="PQ26" s="159"/>
      <c r="PR26" s="159"/>
      <c r="PS26" s="159"/>
      <c r="PT26" s="159"/>
      <c r="PU26" s="159"/>
      <c r="PV26" s="159"/>
      <c r="PW26" s="159"/>
      <c r="PX26" s="159"/>
      <c r="PY26" s="159"/>
      <c r="PZ26" s="159"/>
      <c r="QA26" s="159"/>
      <c r="QB26" s="159"/>
      <c r="QC26" s="159"/>
      <c r="QD26" s="159"/>
      <c r="QE26" s="159"/>
      <c r="QF26" s="159"/>
      <c r="QG26" s="159"/>
      <c r="QH26" s="159"/>
      <c r="QI26" s="159"/>
      <c r="QJ26" s="159"/>
      <c r="QK26" s="159"/>
      <c r="QL26" s="159"/>
      <c r="QM26" s="159"/>
      <c r="QN26" s="159"/>
      <c r="QO26" s="159"/>
      <c r="QP26" s="159"/>
      <c r="QQ26" s="159"/>
      <c r="QR26" s="159"/>
      <c r="QS26" s="159"/>
      <c r="QT26" s="159"/>
      <c r="QU26" s="159"/>
      <c r="QV26" s="159"/>
      <c r="QW26" s="159"/>
      <c r="QX26" s="159"/>
      <c r="QY26" s="159"/>
      <c r="QZ26" s="159"/>
      <c r="RA26" s="159"/>
      <c r="RB26" s="159"/>
      <c r="RC26" s="159"/>
      <c r="RD26" s="159"/>
      <c r="RE26" s="159"/>
      <c r="RF26" s="159"/>
      <c r="RG26" s="159"/>
      <c r="RH26" s="159"/>
      <c r="RI26" s="159"/>
      <c r="RJ26" s="159"/>
      <c r="RK26" s="159"/>
      <c r="RL26" s="159"/>
      <c r="RM26" s="159"/>
      <c r="RN26" s="159"/>
      <c r="RO26" s="159"/>
      <c r="RP26" s="159"/>
      <c r="RQ26" s="159"/>
      <c r="RR26" s="159"/>
      <c r="RS26" s="159"/>
      <c r="RT26" s="159"/>
      <c r="RU26" s="159"/>
      <c r="RV26" s="159"/>
      <c r="RW26" s="159"/>
      <c r="RX26" s="159"/>
      <c r="RY26" s="159"/>
      <c r="RZ26" s="159"/>
      <c r="SA26" s="159"/>
      <c r="SB26" s="159"/>
      <c r="SC26" s="159"/>
      <c r="SD26" s="159"/>
      <c r="SE26" s="159"/>
      <c r="SF26" s="159"/>
      <c r="SG26" s="159"/>
      <c r="SH26" s="159"/>
      <c r="SI26" s="159"/>
      <c r="SJ26" s="159"/>
      <c r="SK26" s="159"/>
      <c r="SL26" s="159"/>
      <c r="SM26" s="159"/>
      <c r="SN26" s="159"/>
      <c r="SO26" s="159"/>
      <c r="SP26" s="159"/>
      <c r="SQ26" s="159"/>
      <c r="SR26" s="159"/>
      <c r="SS26" s="159"/>
      <c r="ST26" s="159"/>
      <c r="SU26" s="159"/>
      <c r="SV26" s="159"/>
      <c r="SW26" s="159"/>
      <c r="SX26" s="159"/>
      <c r="SY26" s="159"/>
      <c r="SZ26" s="159"/>
      <c r="TA26" s="159"/>
      <c r="TB26" s="159"/>
      <c r="TC26" s="159"/>
      <c r="TD26" s="159"/>
      <c r="TE26" s="159"/>
      <c r="TF26" s="159"/>
      <c r="TG26" s="159"/>
      <c r="TH26" s="159"/>
      <c r="TI26" s="159"/>
      <c r="TJ26" s="159"/>
      <c r="TK26" s="159"/>
      <c r="TL26" s="159"/>
      <c r="TM26" s="159"/>
      <c r="TN26" s="159"/>
      <c r="TO26" s="159"/>
      <c r="TP26" s="159"/>
      <c r="TQ26" s="159"/>
      <c r="TR26" s="159"/>
      <c r="TS26" s="159"/>
      <c r="TT26" s="159"/>
      <c r="TU26" s="159"/>
      <c r="TV26" s="159"/>
      <c r="TW26" s="159"/>
      <c r="TX26" s="159"/>
      <c r="TY26" s="159"/>
      <c r="TZ26" s="159"/>
      <c r="UA26" s="159"/>
      <c r="UB26" s="159"/>
      <c r="UC26" s="159"/>
      <c r="UD26" s="159"/>
      <c r="UE26" s="159"/>
      <c r="UF26" s="159"/>
      <c r="UG26" s="159"/>
      <c r="UH26" s="159"/>
      <c r="UI26" s="159"/>
      <c r="UJ26" s="159"/>
      <c r="UK26" s="159"/>
      <c r="UL26" s="159"/>
      <c r="UM26" s="159"/>
      <c r="UN26" s="159"/>
      <c r="UO26" s="159"/>
      <c r="UP26" s="159"/>
      <c r="UQ26" s="159"/>
      <c r="UR26" s="159"/>
      <c r="US26" s="159"/>
      <c r="UT26" s="159"/>
      <c r="UU26" s="159"/>
      <c r="UV26" s="159"/>
      <c r="UW26" s="159"/>
      <c r="UX26" s="159"/>
      <c r="UY26" s="159"/>
      <c r="UZ26" s="159"/>
      <c r="VA26" s="159"/>
      <c r="VB26" s="159"/>
      <c r="VC26" s="159"/>
      <c r="VD26" s="159"/>
      <c r="VE26" s="159"/>
      <c r="VF26" s="159"/>
      <c r="VG26" s="159"/>
      <c r="VH26" s="159"/>
      <c r="VI26" s="159"/>
      <c r="VJ26" s="159"/>
      <c r="VK26" s="159"/>
      <c r="VL26" s="159"/>
      <c r="VM26" s="159"/>
      <c r="VN26" s="159"/>
      <c r="VO26" s="159"/>
      <c r="VP26" s="159"/>
      <c r="VQ26" s="159"/>
      <c r="VR26" s="159"/>
      <c r="VS26" s="159"/>
      <c r="VT26" s="159"/>
      <c r="VU26" s="159"/>
      <c r="VV26" s="159"/>
      <c r="VW26" s="159"/>
      <c r="VX26" s="159"/>
      <c r="VY26" s="159"/>
      <c r="VZ26" s="159"/>
      <c r="WA26" s="159"/>
      <c r="WB26" s="159"/>
      <c r="WC26" s="159"/>
      <c r="WD26" s="159"/>
      <c r="WE26" s="159"/>
      <c r="WF26" s="159"/>
      <c r="WG26" s="159"/>
      <c r="WH26" s="159"/>
      <c r="WI26" s="159"/>
      <c r="WJ26" s="159"/>
      <c r="WK26" s="159"/>
      <c r="WL26" s="159"/>
      <c r="WM26" s="159"/>
      <c r="WN26" s="159"/>
      <c r="WO26" s="159"/>
      <c r="WP26" s="159"/>
      <c r="WQ26" s="159"/>
      <c r="WR26" s="159"/>
      <c r="WS26" s="159"/>
      <c r="WT26" s="159"/>
      <c r="WU26" s="159"/>
      <c r="WV26" s="159"/>
      <c r="WW26" s="159"/>
      <c r="WX26" s="159"/>
      <c r="WY26" s="159"/>
      <c r="WZ26" s="159"/>
      <c r="XA26" s="159"/>
      <c r="XB26" s="159"/>
      <c r="XC26" s="159"/>
      <c r="XD26" s="159"/>
      <c r="XE26" s="159"/>
      <c r="XF26" s="159"/>
      <c r="XG26" s="159"/>
      <c r="XH26" s="159"/>
      <c r="XI26" s="159"/>
      <c r="XJ26" s="159"/>
      <c r="XK26" s="159"/>
      <c r="XL26" s="159"/>
      <c r="XM26" s="159"/>
      <c r="XN26" s="159"/>
      <c r="XO26" s="159"/>
      <c r="XP26" s="159"/>
      <c r="XQ26" s="159"/>
      <c r="XR26" s="159"/>
      <c r="XS26" s="159"/>
      <c r="XT26" s="159"/>
      <c r="XU26" s="159"/>
      <c r="XV26" s="159"/>
      <c r="XW26" s="159"/>
      <c r="XX26" s="159"/>
      <c r="XY26" s="159"/>
      <c r="XZ26" s="159"/>
      <c r="YA26" s="159"/>
      <c r="YB26" s="159"/>
      <c r="YC26" s="159"/>
      <c r="YD26" s="159"/>
      <c r="YE26" s="159"/>
      <c r="YF26" s="159"/>
      <c r="YG26" s="159"/>
      <c r="YH26" s="159"/>
      <c r="YI26" s="159"/>
      <c r="YJ26" s="159"/>
      <c r="YK26" s="159"/>
      <c r="YL26" s="159"/>
      <c r="YM26" s="159"/>
      <c r="YN26" s="159"/>
      <c r="YO26" s="159"/>
      <c r="YP26" s="159"/>
      <c r="YQ26" s="159"/>
      <c r="YR26" s="159"/>
      <c r="YS26" s="159"/>
      <c r="YT26" s="159"/>
      <c r="YU26" s="159"/>
      <c r="YV26" s="159"/>
      <c r="YW26" s="159"/>
      <c r="YX26" s="159"/>
      <c r="YY26" s="159"/>
      <c r="YZ26" s="159"/>
      <c r="ZA26" s="159"/>
      <c r="ZB26" s="159"/>
      <c r="ZC26" s="159"/>
      <c r="ZD26" s="159"/>
      <c r="ZE26" s="159"/>
      <c r="ZF26" s="159"/>
      <c r="ZG26" s="159"/>
      <c r="ZH26" s="159"/>
      <c r="ZI26" s="159"/>
      <c r="ZJ26" s="159"/>
      <c r="ZK26" s="159"/>
      <c r="ZL26" s="159"/>
      <c r="ZM26" s="159"/>
      <c r="ZN26" s="159"/>
      <c r="ZO26" s="159"/>
      <c r="ZP26" s="159"/>
      <c r="ZQ26" s="159"/>
      <c r="ZR26" s="159"/>
      <c r="ZS26" s="159"/>
      <c r="ZT26" s="159"/>
      <c r="ZU26" s="159"/>
      <c r="ZV26" s="159"/>
      <c r="ZW26" s="159"/>
      <c r="ZX26" s="159"/>
      <c r="ZY26" s="159"/>
      <c r="ZZ26" s="159"/>
      <c r="AAA26" s="159"/>
      <c r="AAB26" s="159"/>
      <c r="AAC26" s="159"/>
      <c r="AAD26" s="159"/>
      <c r="AAE26" s="159"/>
      <c r="AAF26" s="159"/>
      <c r="AAG26" s="159"/>
      <c r="AAH26" s="159"/>
      <c r="AAI26" s="159"/>
      <c r="AAJ26" s="159"/>
      <c r="AAK26" s="159"/>
      <c r="AAL26" s="159"/>
      <c r="AAM26" s="159"/>
      <c r="AAN26" s="159"/>
      <c r="AAO26" s="159"/>
      <c r="AAP26" s="159"/>
      <c r="AAQ26" s="159"/>
      <c r="AAR26" s="159"/>
      <c r="AAS26" s="159"/>
      <c r="AAT26" s="159"/>
      <c r="AAU26" s="159"/>
      <c r="AAV26" s="159"/>
      <c r="AAW26" s="159"/>
      <c r="AAX26" s="159"/>
      <c r="AAY26" s="159"/>
      <c r="AAZ26" s="159"/>
      <c r="ABA26" s="159"/>
      <c r="ABB26" s="159"/>
      <c r="ABC26" s="159"/>
      <c r="ABD26" s="159"/>
      <c r="ABE26" s="159"/>
      <c r="ABF26" s="159"/>
      <c r="ABG26" s="159"/>
      <c r="ABH26" s="159"/>
      <c r="ABI26" s="159"/>
      <c r="ABJ26" s="159"/>
      <c r="ABK26" s="159"/>
      <c r="ABL26" s="159"/>
      <c r="ABM26" s="159"/>
      <c r="ABN26" s="159"/>
      <c r="ABO26" s="159"/>
      <c r="ABP26" s="159"/>
      <c r="ABQ26" s="159"/>
      <c r="ABR26" s="159"/>
      <c r="ABS26" s="159"/>
      <c r="ABT26" s="159"/>
      <c r="ABU26" s="159"/>
      <c r="ABV26" s="159"/>
      <c r="ABW26" s="159"/>
      <c r="ABX26" s="159"/>
      <c r="ABY26" s="159"/>
      <c r="ABZ26" s="159"/>
      <c r="ACA26" s="159"/>
      <c r="ACB26" s="159"/>
      <c r="ACC26" s="159"/>
      <c r="ACD26" s="159"/>
      <c r="ACE26" s="159"/>
      <c r="ACF26" s="159"/>
      <c r="ACG26" s="159"/>
      <c r="ACH26" s="159"/>
      <c r="ACI26" s="159"/>
      <c r="ACJ26" s="159"/>
      <c r="ACK26" s="159"/>
      <c r="ACL26" s="159"/>
      <c r="ACM26" s="159"/>
      <c r="ACN26" s="159"/>
      <c r="ACO26" s="159"/>
      <c r="ACP26" s="159"/>
      <c r="ACQ26" s="159"/>
      <c r="ACR26" s="159"/>
      <c r="ACS26" s="159"/>
      <c r="ACT26" s="159"/>
      <c r="ACU26" s="159"/>
      <c r="ACV26" s="159"/>
      <c r="ACW26" s="159"/>
      <c r="ACX26" s="159"/>
      <c r="ACY26" s="159"/>
      <c r="ACZ26" s="159"/>
      <c r="ADA26" s="159"/>
      <c r="ADB26" s="159"/>
      <c r="ADC26" s="159"/>
      <c r="ADD26" s="159"/>
      <c r="ADE26" s="159"/>
      <c r="ADF26" s="159"/>
      <c r="ADG26" s="159"/>
      <c r="ADH26" s="159"/>
      <c r="ADI26" s="159"/>
      <c r="ADJ26" s="159"/>
      <c r="ADK26" s="159"/>
      <c r="ADL26" s="159"/>
      <c r="ADM26" s="159"/>
      <c r="ADN26" s="159"/>
      <c r="ADO26" s="159"/>
      <c r="ADP26" s="159"/>
      <c r="ADQ26" s="159"/>
      <c r="ADR26" s="159"/>
      <c r="ADS26" s="159"/>
      <c r="ADT26" s="159"/>
      <c r="ADU26" s="159"/>
      <c r="ADV26" s="159"/>
      <c r="ADW26" s="159"/>
      <c r="ADX26" s="159"/>
      <c r="ADY26" s="159"/>
      <c r="ADZ26" s="159"/>
      <c r="AEA26" s="159"/>
      <c r="AEB26" s="159"/>
      <c r="AEC26" s="159"/>
      <c r="AED26" s="159"/>
      <c r="AEE26" s="159"/>
      <c r="AEF26" s="159"/>
      <c r="AEG26" s="159"/>
      <c r="AEH26" s="159"/>
      <c r="AEI26" s="159"/>
      <c r="AEJ26" s="159"/>
      <c r="AEK26" s="159"/>
      <c r="AEL26" s="159"/>
      <c r="AEM26" s="159"/>
      <c r="AEN26" s="159"/>
      <c r="AEO26" s="159"/>
      <c r="AEP26" s="159"/>
      <c r="AEQ26" s="159"/>
      <c r="AER26" s="159"/>
      <c r="AES26" s="159"/>
      <c r="AET26" s="159"/>
      <c r="AEU26" s="159"/>
      <c r="AEV26" s="159"/>
      <c r="AEW26" s="159"/>
      <c r="AEX26" s="159"/>
      <c r="AEY26" s="159"/>
      <c r="AEZ26" s="159"/>
      <c r="AFA26" s="159"/>
      <c r="AFB26" s="159"/>
      <c r="AFC26" s="159"/>
      <c r="AFD26" s="159"/>
      <c r="AFE26" s="159"/>
      <c r="AFF26" s="159"/>
      <c r="AFG26" s="159"/>
      <c r="AFH26" s="159"/>
      <c r="AFI26" s="159"/>
      <c r="AFJ26" s="159"/>
      <c r="AFK26" s="159"/>
      <c r="AFL26" s="159"/>
      <c r="AFM26" s="159"/>
      <c r="AFN26" s="159"/>
      <c r="AFO26" s="159"/>
      <c r="AFP26" s="159"/>
      <c r="AFQ26" s="159"/>
      <c r="AFR26" s="159"/>
      <c r="AFS26" s="159"/>
      <c r="AFT26" s="159"/>
      <c r="AFU26" s="159"/>
      <c r="AFV26" s="159"/>
      <c r="AFW26" s="159"/>
      <c r="AFX26" s="159"/>
      <c r="AFY26" s="159"/>
      <c r="AFZ26" s="159"/>
      <c r="AGA26" s="159"/>
      <c r="AGB26" s="159"/>
      <c r="AGC26" s="159"/>
      <c r="AGD26" s="159"/>
      <c r="AGE26" s="159"/>
      <c r="AGF26" s="159"/>
      <c r="AGG26" s="159"/>
      <c r="AGH26" s="159"/>
      <c r="AGI26" s="159"/>
      <c r="AGJ26" s="159"/>
      <c r="AGK26" s="159"/>
      <c r="AGL26" s="159"/>
      <c r="AGM26" s="159"/>
      <c r="AGN26" s="159"/>
      <c r="AGO26" s="159"/>
      <c r="AGP26" s="159"/>
      <c r="AGQ26" s="159"/>
      <c r="AGR26" s="159"/>
      <c r="AGS26" s="159"/>
      <c r="AGT26" s="159"/>
      <c r="AGU26" s="159"/>
      <c r="AGV26" s="159"/>
      <c r="AGW26" s="159"/>
      <c r="AGX26" s="159"/>
      <c r="AGY26" s="159"/>
      <c r="AGZ26" s="159"/>
      <c r="AHA26" s="159"/>
      <c r="AHB26" s="159"/>
      <c r="AHC26" s="159"/>
      <c r="AHD26" s="159"/>
      <c r="AHE26" s="159"/>
      <c r="AHF26" s="159"/>
      <c r="AHG26" s="159"/>
      <c r="AHH26" s="159"/>
      <c r="AHI26" s="159"/>
      <c r="AHJ26" s="159"/>
      <c r="AHK26" s="159"/>
      <c r="AHL26" s="159"/>
      <c r="AHM26" s="159"/>
      <c r="AHN26" s="159"/>
      <c r="AHO26" s="159"/>
      <c r="AHP26" s="159"/>
      <c r="AHQ26" s="159"/>
      <c r="AHR26" s="159"/>
      <c r="AHS26" s="159"/>
      <c r="AHT26" s="159"/>
      <c r="AHU26" s="159"/>
      <c r="AHV26" s="159"/>
      <c r="AHW26" s="159"/>
      <c r="AHX26" s="159"/>
      <c r="AHY26" s="159"/>
      <c r="AHZ26" s="159"/>
      <c r="AIA26" s="159"/>
      <c r="AIB26" s="159"/>
      <c r="AIC26" s="159"/>
      <c r="AID26" s="159"/>
      <c r="AIE26" s="159"/>
      <c r="AIF26" s="159"/>
      <c r="AIG26" s="159"/>
      <c r="AIH26" s="159"/>
      <c r="AII26" s="159"/>
      <c r="AIJ26" s="159"/>
      <c r="AIK26" s="159"/>
      <c r="AIL26" s="159"/>
      <c r="AIM26" s="159"/>
      <c r="AIN26" s="159"/>
      <c r="AIO26" s="159"/>
      <c r="AIP26" s="159"/>
      <c r="AIQ26" s="159"/>
      <c r="AIR26" s="159"/>
      <c r="AIS26" s="159"/>
      <c r="AIT26" s="159"/>
      <c r="AIU26" s="159"/>
      <c r="AIV26" s="159"/>
      <c r="AIW26" s="159"/>
      <c r="AIX26" s="159"/>
      <c r="AIY26" s="159"/>
      <c r="AIZ26" s="159"/>
      <c r="AJA26" s="159"/>
      <c r="AJB26" s="159"/>
      <c r="AJC26" s="159"/>
      <c r="AJD26" s="159"/>
      <c r="AJE26" s="159"/>
      <c r="AJF26" s="159"/>
      <c r="AJG26" s="159"/>
      <c r="AJH26" s="159"/>
      <c r="AJI26" s="159"/>
      <c r="AJJ26" s="159"/>
      <c r="AJK26" s="159"/>
      <c r="AJL26" s="159"/>
      <c r="AJM26" s="159"/>
      <c r="AJN26" s="159"/>
      <c r="AJO26" s="159"/>
      <c r="AJP26" s="159"/>
      <c r="AJQ26" s="159"/>
      <c r="AJR26" s="159"/>
      <c r="AJS26" s="159"/>
      <c r="AJT26" s="159"/>
      <c r="AJU26" s="159"/>
      <c r="AJV26" s="159"/>
      <c r="AJW26" s="159"/>
      <c r="AJX26" s="159"/>
      <c r="AJY26" s="159"/>
      <c r="AJZ26" s="159"/>
      <c r="AKA26" s="159"/>
      <c r="AKB26" s="159"/>
      <c r="AKC26" s="159"/>
      <c r="AKD26" s="159"/>
      <c r="AKE26" s="160"/>
      <c r="AKF26" s="159"/>
      <c r="AKG26" s="159"/>
      <c r="AKH26" s="159"/>
      <c r="AKI26" s="159"/>
      <c r="AKJ26" s="159"/>
      <c r="AKK26" s="159"/>
      <c r="AKL26" s="159"/>
      <c r="AKM26" s="159"/>
      <c r="AKN26" s="159"/>
      <c r="AKO26" s="159"/>
      <c r="AKP26" s="159"/>
      <c r="AKQ26" s="159"/>
      <c r="AKR26" s="159"/>
      <c r="AKS26" s="159"/>
      <c r="AKT26" s="159"/>
      <c r="AKU26" s="159"/>
      <c r="AKV26" s="159"/>
      <c r="AKW26" s="159"/>
      <c r="AKX26" s="159"/>
      <c r="AKY26" s="159"/>
      <c r="AKZ26" s="159"/>
      <c r="ALA26" s="159"/>
      <c r="ALB26" s="159"/>
      <c r="ALC26" s="159"/>
      <c r="ALD26" s="159"/>
      <c r="ALE26" s="159"/>
      <c r="ALF26" s="159"/>
      <c r="ALG26" s="159"/>
      <c r="ALH26" s="159"/>
      <c r="ALI26" s="159"/>
      <c r="ALJ26" s="159"/>
      <c r="ALK26" s="159"/>
      <c r="ALL26" s="159"/>
      <c r="ALM26" s="159"/>
      <c r="ALN26" s="159"/>
      <c r="ALO26" s="159"/>
      <c r="ALP26" s="159"/>
      <c r="ALQ26" s="159"/>
      <c r="ALR26" s="159"/>
      <c r="ALS26" s="159"/>
      <c r="ALT26" s="162"/>
      <c r="ALU26" s="162"/>
      <c r="ALV26" s="162"/>
      <c r="ALW26" s="162"/>
      <c r="ALX26" s="162"/>
      <c r="ALY26" s="162"/>
      <c r="ALZ26" s="162"/>
      <c r="AMA26" s="162"/>
      <c r="AMB26" s="162"/>
      <c r="AMC26" s="162"/>
      <c r="AMD26" s="162"/>
      <c r="AME26" s="162"/>
      <c r="AMF26" s="162"/>
      <c r="AMG26" s="162"/>
      <c r="AMH26" s="162"/>
      <c r="AMI26" s="162"/>
      <c r="AMJ26" s="162"/>
      <c r="AMK26" s="162"/>
      <c r="AML26" s="162"/>
      <c r="AMM26" s="162"/>
      <c r="AMN26" s="162"/>
      <c r="AMO26" s="162"/>
      <c r="AMP26" s="162"/>
      <c r="AMQ26" s="162"/>
      <c r="AMR26" s="162"/>
      <c r="AMS26" s="162"/>
      <c r="AMT26" s="162"/>
      <c r="AMU26" s="162"/>
      <c r="AMV26" s="162"/>
      <c r="AMW26" s="162"/>
      <c r="AMX26" s="162"/>
      <c r="AMY26" s="162"/>
      <c r="AMZ26" s="162"/>
      <c r="ANA26" s="162"/>
      <c r="ANB26" s="162"/>
      <c r="ANC26" s="162"/>
      <c r="AND26" s="162"/>
      <c r="ANE26" s="162"/>
      <c r="ANF26" s="162"/>
      <c r="ANG26" s="162"/>
      <c r="ANH26" s="162"/>
      <c r="ANI26" s="162"/>
      <c r="ANJ26" s="162"/>
      <c r="ANK26" s="162"/>
      <c r="ANL26" s="162"/>
      <c r="ANM26" s="162"/>
      <c r="ANN26" s="162"/>
      <c r="ANO26" s="162"/>
      <c r="ANP26" s="162"/>
      <c r="ANQ26" s="162"/>
      <c r="ANR26" s="162"/>
      <c r="ANS26" s="162"/>
      <c r="ANT26" s="162"/>
      <c r="ANU26" s="162"/>
      <c r="ANV26" s="162"/>
      <c r="ANW26" s="162"/>
      <c r="ANX26" s="162"/>
      <c r="ANY26" s="162"/>
      <c r="ANZ26" s="162"/>
      <c r="AOA26" s="162"/>
      <c r="AOB26" s="162"/>
      <c r="AOC26" s="162"/>
      <c r="AOD26" s="162"/>
      <c r="AOE26" s="162"/>
      <c r="AOF26" s="162"/>
      <c r="AOG26" s="162"/>
      <c r="AOH26" s="162"/>
      <c r="AOI26" s="162"/>
      <c r="AOJ26" s="162"/>
      <c r="AOK26" s="162"/>
      <c r="AOL26" s="162"/>
      <c r="AOM26" s="162"/>
      <c r="AON26" s="162"/>
      <c r="AOO26" s="162"/>
      <c r="AOP26" s="162"/>
      <c r="AOQ26" s="162"/>
      <c r="AOR26" s="162"/>
      <c r="AOS26" s="162"/>
      <c r="AOT26" s="162"/>
      <c r="AOU26" s="162"/>
      <c r="AOV26" s="162"/>
      <c r="AOW26" s="162"/>
      <c r="AOX26" s="162"/>
      <c r="AOY26" s="162"/>
      <c r="AOZ26" s="162"/>
      <c r="APA26" s="162"/>
      <c r="APB26" s="162"/>
      <c r="APC26" s="162"/>
      <c r="APD26" s="162"/>
      <c r="APE26" s="162"/>
      <c r="APF26" s="162"/>
      <c r="APG26" s="162"/>
      <c r="APH26" s="162"/>
      <c r="API26" s="162"/>
      <c r="APJ26" s="162"/>
      <c r="APK26" s="162"/>
      <c r="APL26" s="162"/>
      <c r="APM26" s="162"/>
      <c r="APN26" s="162"/>
      <c r="APO26" s="162"/>
      <c r="APP26" s="162"/>
      <c r="APQ26" s="162"/>
      <c r="APR26" s="162"/>
      <c r="APS26" s="162"/>
      <c r="APT26" s="162"/>
      <c r="APU26" s="162"/>
      <c r="APV26" s="162"/>
      <c r="APW26" s="162"/>
      <c r="APX26" s="162"/>
      <c r="APY26" s="162"/>
      <c r="APZ26" s="162"/>
      <c r="AQA26" s="162"/>
      <c r="AQB26" s="162"/>
      <c r="AQC26" s="162"/>
      <c r="AQD26" s="162"/>
      <c r="AQE26" s="162"/>
      <c r="AQF26" s="162"/>
      <c r="AQG26" s="162"/>
      <c r="AQH26" s="162"/>
      <c r="AQI26" s="162"/>
      <c r="AQJ26" s="162"/>
      <c r="AQK26" s="162"/>
      <c r="AQL26" s="162"/>
      <c r="AQM26" s="162"/>
      <c r="AQN26" s="162"/>
      <c r="AQO26" s="162"/>
      <c r="AQP26" s="162"/>
      <c r="AQQ26" s="162"/>
      <c r="AQR26" s="162"/>
      <c r="AQS26" s="162"/>
      <c r="AQT26" s="162"/>
      <c r="AQU26" s="162"/>
      <c r="AQV26" s="162"/>
      <c r="AQW26" s="162"/>
      <c r="AQX26" s="162"/>
      <c r="AQY26" s="162"/>
      <c r="AQZ26" s="162"/>
      <c r="ARA26" s="162"/>
      <c r="ARB26" s="162"/>
      <c r="ARC26" s="162"/>
      <c r="ARD26" s="162"/>
      <c r="ARE26" s="162"/>
      <c r="ARF26" s="162"/>
      <c r="ARG26" s="162"/>
      <c r="ARH26" s="162"/>
      <c r="ARI26" s="162"/>
      <c r="ARJ26" s="162"/>
      <c r="ARK26" s="162"/>
      <c r="ARL26" s="162"/>
      <c r="ARM26" s="162"/>
      <c r="ARN26" s="162"/>
      <c r="ARO26" s="162"/>
      <c r="ARP26" s="162"/>
      <c r="ARQ26" s="162"/>
      <c r="ARR26" s="162"/>
      <c r="ARS26" s="162"/>
      <c r="ART26" s="162"/>
      <c r="ARU26" s="162"/>
      <c r="ARV26" s="162"/>
      <c r="ARW26" s="162"/>
      <c r="ARX26" s="162"/>
      <c r="ARY26" s="162"/>
      <c r="ARZ26" s="162"/>
      <c r="ASA26" s="162"/>
      <c r="ASB26" s="162"/>
      <c r="ASC26" s="162"/>
      <c r="ASD26" s="162"/>
      <c r="ASE26" s="162"/>
      <c r="ASF26" s="162"/>
      <c r="ASG26" s="162"/>
      <c r="ASH26" s="162"/>
      <c r="ASI26" s="162"/>
      <c r="ASJ26" s="162"/>
      <c r="ASK26" s="162"/>
      <c r="ASL26" s="162"/>
      <c r="ASM26" s="164"/>
      <c r="ASN26" s="164"/>
      <c r="ASO26" s="164"/>
      <c r="ASP26" s="164"/>
      <c r="ASQ26" s="164"/>
      <c r="ASR26" s="164"/>
      <c r="ASS26" s="164"/>
      <c r="AST26" s="164"/>
      <c r="ASU26" s="164"/>
      <c r="ASV26" s="164"/>
      <c r="ASW26" s="164"/>
      <c r="ASX26" s="164"/>
      <c r="ASY26" s="164"/>
      <c r="ASZ26" s="164"/>
      <c r="ATA26" s="164"/>
      <c r="ATB26" s="164"/>
      <c r="ATC26" s="164"/>
      <c r="ATD26" s="164"/>
      <c r="ATE26" s="164"/>
      <c r="ATF26" s="164"/>
      <c r="ATG26" s="173"/>
      <c r="ATH26" s="165"/>
      <c r="ATI26" s="165"/>
      <c r="ATJ26" s="165"/>
      <c r="ATK26" s="165"/>
      <c r="ATL26" s="165"/>
      <c r="ATM26" s="165"/>
      <c r="ATN26" s="165"/>
      <c r="ATO26" s="165"/>
      <c r="ATP26" s="165"/>
    </row>
    <row r="27" spans="3:1212" ht="13.5" customHeight="1"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  <c r="IX27" s="159"/>
      <c r="IY27" s="159"/>
      <c r="IZ27" s="159"/>
      <c r="JA27" s="159"/>
      <c r="JB27" s="159"/>
      <c r="JC27" s="159"/>
      <c r="JD27" s="159"/>
      <c r="JE27" s="159"/>
      <c r="JF27" s="159"/>
      <c r="JG27" s="159"/>
      <c r="JH27" s="159"/>
      <c r="JI27" s="159"/>
      <c r="JJ27" s="159"/>
      <c r="JK27" s="159"/>
      <c r="JL27" s="159"/>
      <c r="JM27" s="159"/>
      <c r="JN27" s="159"/>
      <c r="JO27" s="159"/>
      <c r="JP27" s="159"/>
      <c r="JQ27" s="159"/>
      <c r="JR27" s="159"/>
      <c r="JS27" s="159"/>
      <c r="JT27" s="159"/>
      <c r="JU27" s="159"/>
      <c r="JV27" s="159"/>
      <c r="JW27" s="159"/>
      <c r="JX27" s="159"/>
      <c r="JY27" s="159"/>
      <c r="JZ27" s="159"/>
      <c r="KA27" s="159"/>
      <c r="KB27" s="159"/>
      <c r="KC27" s="159"/>
      <c r="KD27" s="159"/>
      <c r="KE27" s="159"/>
      <c r="KF27" s="159"/>
      <c r="KG27" s="159"/>
      <c r="KH27" s="159"/>
      <c r="KI27" s="159"/>
      <c r="KJ27" s="159"/>
      <c r="KK27" s="159"/>
      <c r="KL27" s="159"/>
      <c r="KM27" s="159"/>
      <c r="KN27" s="159"/>
      <c r="KO27" s="159"/>
      <c r="KP27" s="159"/>
      <c r="KQ27" s="159"/>
      <c r="KR27" s="159"/>
      <c r="KS27" s="159"/>
      <c r="KT27" s="159"/>
      <c r="KU27" s="159"/>
      <c r="KV27" s="159"/>
      <c r="KW27" s="159"/>
      <c r="KX27" s="159"/>
      <c r="KY27" s="159"/>
      <c r="KZ27" s="159"/>
      <c r="LA27" s="159"/>
      <c r="LB27" s="159"/>
      <c r="LC27" s="159"/>
      <c r="LD27" s="159"/>
      <c r="LE27" s="159"/>
      <c r="LF27" s="159"/>
      <c r="LG27" s="159"/>
      <c r="LH27" s="159"/>
      <c r="LI27" s="159"/>
      <c r="LJ27" s="159"/>
      <c r="LK27" s="159"/>
      <c r="LL27" s="159"/>
      <c r="LM27" s="159"/>
      <c r="LN27" s="159"/>
      <c r="LO27" s="159"/>
      <c r="LP27" s="159"/>
      <c r="LQ27" s="159"/>
      <c r="LR27" s="159"/>
      <c r="LS27" s="159"/>
      <c r="LT27" s="159"/>
      <c r="LU27" s="159"/>
      <c r="LV27" s="159"/>
      <c r="LW27" s="159"/>
      <c r="LX27" s="159"/>
      <c r="LY27" s="159"/>
      <c r="LZ27" s="159"/>
      <c r="MA27" s="159"/>
      <c r="MB27" s="159"/>
      <c r="MC27" s="159"/>
      <c r="MD27" s="159"/>
      <c r="ME27" s="159"/>
      <c r="MF27" s="159"/>
      <c r="MG27" s="159"/>
      <c r="MH27" s="159"/>
      <c r="MI27" s="159"/>
      <c r="MJ27" s="159"/>
      <c r="MK27" s="159"/>
      <c r="ML27" s="159"/>
      <c r="MM27" s="159"/>
      <c r="MN27" s="159"/>
      <c r="MO27" s="159"/>
      <c r="MP27" s="159"/>
      <c r="MQ27" s="159"/>
      <c r="MR27" s="159"/>
      <c r="MS27" s="159"/>
      <c r="MT27" s="159"/>
      <c r="MU27" s="159"/>
      <c r="MV27" s="159"/>
      <c r="MW27" s="159"/>
      <c r="MX27" s="159"/>
      <c r="MY27" s="159"/>
      <c r="MZ27" s="159"/>
      <c r="NA27" s="159"/>
      <c r="NB27" s="159"/>
      <c r="NC27" s="159"/>
      <c r="ND27" s="159"/>
      <c r="NE27" s="159"/>
      <c r="NF27" s="159"/>
      <c r="NG27" s="159"/>
      <c r="NH27" s="159"/>
      <c r="NI27" s="159"/>
      <c r="NJ27" s="159"/>
      <c r="NK27" s="159"/>
      <c r="NL27" s="159"/>
      <c r="NM27" s="159"/>
      <c r="NN27" s="159"/>
      <c r="NO27" s="159"/>
      <c r="NP27" s="159"/>
      <c r="NQ27" s="159"/>
      <c r="NR27" s="159"/>
      <c r="NS27" s="159"/>
      <c r="NT27" s="159"/>
      <c r="NU27" s="159"/>
      <c r="NV27" s="159"/>
      <c r="NW27" s="159"/>
      <c r="NX27" s="159"/>
      <c r="NY27" s="159"/>
      <c r="NZ27" s="159"/>
      <c r="OA27" s="159"/>
      <c r="OB27" s="159"/>
      <c r="OC27" s="159"/>
      <c r="OD27" s="159"/>
      <c r="OE27" s="159"/>
      <c r="OF27" s="159"/>
      <c r="OG27" s="159"/>
      <c r="OH27" s="159"/>
      <c r="OI27" s="159"/>
      <c r="OJ27" s="159"/>
      <c r="OK27" s="159"/>
      <c r="OL27" s="159"/>
      <c r="OM27" s="159"/>
      <c r="ON27" s="159"/>
      <c r="OO27" s="159"/>
      <c r="OP27" s="159"/>
      <c r="OQ27" s="159"/>
      <c r="OR27" s="159"/>
      <c r="OS27" s="159"/>
      <c r="OT27" s="159"/>
      <c r="OU27" s="159"/>
      <c r="OV27" s="159"/>
      <c r="OW27" s="159"/>
      <c r="OX27" s="159"/>
      <c r="OY27" s="159"/>
      <c r="OZ27" s="159"/>
      <c r="PA27" s="159"/>
      <c r="PB27" s="159"/>
      <c r="PC27" s="159"/>
      <c r="PD27" s="159"/>
      <c r="PE27" s="159"/>
      <c r="PF27" s="159"/>
      <c r="PG27" s="159"/>
      <c r="PH27" s="159"/>
      <c r="PI27" s="159"/>
      <c r="PJ27" s="159"/>
      <c r="PK27" s="159"/>
      <c r="PL27" s="159"/>
      <c r="PM27" s="159"/>
      <c r="PN27" s="159"/>
      <c r="PO27" s="159"/>
      <c r="PP27" s="159"/>
      <c r="PQ27" s="159"/>
      <c r="PR27" s="159"/>
      <c r="PS27" s="159"/>
      <c r="PT27" s="159"/>
      <c r="PU27" s="159"/>
      <c r="PV27" s="159"/>
      <c r="PW27" s="159"/>
      <c r="PX27" s="159"/>
      <c r="PY27" s="159"/>
      <c r="PZ27" s="159"/>
      <c r="QA27" s="159"/>
      <c r="QB27" s="159"/>
      <c r="QC27" s="159"/>
      <c r="QD27" s="159"/>
      <c r="QE27" s="159"/>
      <c r="QF27" s="159"/>
      <c r="QG27" s="159"/>
      <c r="QH27" s="159"/>
      <c r="QI27" s="159"/>
      <c r="QJ27" s="159"/>
      <c r="QK27" s="159"/>
      <c r="QL27" s="159"/>
      <c r="QM27" s="159"/>
      <c r="QN27" s="159"/>
      <c r="QO27" s="159"/>
      <c r="QP27" s="159"/>
      <c r="QQ27" s="159"/>
      <c r="QR27" s="159"/>
      <c r="QS27" s="159"/>
      <c r="QT27" s="159"/>
      <c r="QU27" s="159"/>
      <c r="QV27" s="159"/>
      <c r="QW27" s="159"/>
      <c r="QX27" s="159"/>
      <c r="QY27" s="159"/>
      <c r="QZ27" s="159"/>
      <c r="RA27" s="159"/>
      <c r="RB27" s="159"/>
      <c r="RC27" s="159"/>
      <c r="RD27" s="159"/>
      <c r="RE27" s="159"/>
      <c r="RF27" s="159"/>
      <c r="RG27" s="159"/>
      <c r="RH27" s="159"/>
      <c r="RI27" s="159"/>
      <c r="RJ27" s="159"/>
      <c r="RK27" s="159"/>
      <c r="RL27" s="159"/>
      <c r="RM27" s="159"/>
      <c r="RN27" s="159"/>
      <c r="RO27" s="159"/>
      <c r="RP27" s="159"/>
      <c r="RQ27" s="159"/>
      <c r="RR27" s="159"/>
      <c r="RS27" s="159"/>
      <c r="RT27" s="159"/>
      <c r="RU27" s="159"/>
      <c r="RV27" s="159"/>
      <c r="RW27" s="159"/>
      <c r="RX27" s="159"/>
      <c r="RY27" s="159"/>
      <c r="RZ27" s="159"/>
      <c r="SA27" s="159"/>
      <c r="SB27" s="159"/>
      <c r="SC27" s="159"/>
      <c r="SD27" s="159"/>
      <c r="SE27" s="159"/>
      <c r="SF27" s="159"/>
      <c r="SG27" s="159"/>
      <c r="SH27" s="159"/>
      <c r="SI27" s="159"/>
      <c r="SJ27" s="159"/>
      <c r="SK27" s="159"/>
      <c r="SL27" s="159"/>
      <c r="SM27" s="159"/>
      <c r="SN27" s="159"/>
      <c r="SO27" s="159"/>
      <c r="SP27" s="159"/>
      <c r="SQ27" s="159"/>
      <c r="SR27" s="159"/>
      <c r="SS27" s="159"/>
      <c r="ST27" s="159"/>
      <c r="SU27" s="159"/>
      <c r="SV27" s="159"/>
      <c r="SW27" s="159"/>
      <c r="SX27" s="159"/>
      <c r="SY27" s="159"/>
      <c r="SZ27" s="159"/>
      <c r="TA27" s="159"/>
      <c r="TB27" s="159"/>
      <c r="TC27" s="159"/>
      <c r="TD27" s="159"/>
      <c r="TE27" s="159"/>
      <c r="TF27" s="159"/>
      <c r="TG27" s="159"/>
      <c r="TH27" s="159"/>
      <c r="TI27" s="159"/>
      <c r="TJ27" s="159"/>
      <c r="TK27" s="159"/>
      <c r="TL27" s="159"/>
      <c r="TM27" s="159"/>
      <c r="TN27" s="159"/>
      <c r="TO27" s="159"/>
      <c r="TP27" s="159"/>
      <c r="TQ27" s="159"/>
      <c r="TR27" s="159"/>
      <c r="TS27" s="159"/>
      <c r="TT27" s="159"/>
      <c r="TU27" s="159"/>
      <c r="TV27" s="159"/>
      <c r="TW27" s="159"/>
      <c r="TX27" s="159"/>
      <c r="TY27" s="159"/>
      <c r="TZ27" s="159"/>
      <c r="UA27" s="159"/>
      <c r="UB27" s="159"/>
      <c r="UC27" s="159"/>
      <c r="UD27" s="159"/>
      <c r="UE27" s="159"/>
      <c r="UF27" s="159"/>
      <c r="UG27" s="159"/>
      <c r="UH27" s="159"/>
      <c r="UI27" s="159"/>
      <c r="UJ27" s="159"/>
      <c r="UK27" s="159"/>
      <c r="UL27" s="159"/>
      <c r="UM27" s="159"/>
      <c r="UN27" s="159"/>
      <c r="UO27" s="159"/>
      <c r="UP27" s="159"/>
      <c r="UQ27" s="159"/>
      <c r="UR27" s="159"/>
      <c r="US27" s="159"/>
      <c r="UT27" s="159"/>
      <c r="UU27" s="159"/>
      <c r="UV27" s="159"/>
      <c r="UW27" s="159"/>
      <c r="UX27" s="159"/>
      <c r="UY27" s="159"/>
      <c r="UZ27" s="159"/>
      <c r="VA27" s="159"/>
      <c r="VB27" s="159"/>
      <c r="VC27" s="159"/>
      <c r="VD27" s="159"/>
      <c r="VE27" s="159"/>
      <c r="VF27" s="159"/>
      <c r="VG27" s="159"/>
      <c r="VH27" s="159"/>
      <c r="VI27" s="159"/>
      <c r="VJ27" s="159"/>
      <c r="VK27" s="159"/>
      <c r="VL27" s="159"/>
      <c r="VM27" s="159"/>
      <c r="VN27" s="159"/>
      <c r="VO27" s="159"/>
      <c r="VP27" s="159"/>
      <c r="VQ27" s="159"/>
      <c r="VR27" s="159"/>
      <c r="VS27" s="159"/>
      <c r="VT27" s="159"/>
      <c r="VU27" s="159"/>
      <c r="VV27" s="159"/>
      <c r="VW27" s="159"/>
      <c r="VX27" s="159"/>
      <c r="VY27" s="159"/>
      <c r="VZ27" s="159"/>
      <c r="WA27" s="159"/>
      <c r="WB27" s="159"/>
      <c r="WC27" s="159"/>
      <c r="WD27" s="159"/>
      <c r="WE27" s="159"/>
      <c r="WF27" s="159"/>
      <c r="WG27" s="159"/>
      <c r="WH27" s="159"/>
      <c r="WI27" s="159"/>
      <c r="WJ27" s="159"/>
      <c r="WK27" s="159"/>
      <c r="WL27" s="159"/>
      <c r="WM27" s="159"/>
      <c r="WN27" s="159"/>
      <c r="WO27" s="159"/>
      <c r="WP27" s="159"/>
      <c r="WQ27" s="159"/>
      <c r="WR27" s="159"/>
      <c r="WS27" s="159"/>
      <c r="WT27" s="159"/>
      <c r="WU27" s="159"/>
      <c r="WV27" s="159"/>
      <c r="WW27" s="159"/>
      <c r="WX27" s="159"/>
      <c r="WY27" s="159"/>
      <c r="WZ27" s="159"/>
      <c r="XA27" s="159"/>
      <c r="XB27" s="159"/>
      <c r="XC27" s="159"/>
      <c r="XD27" s="159"/>
      <c r="XE27" s="159"/>
      <c r="XF27" s="159"/>
      <c r="XG27" s="159"/>
      <c r="XH27" s="159"/>
      <c r="XI27" s="159"/>
      <c r="XJ27" s="159"/>
      <c r="XK27" s="159"/>
      <c r="XL27" s="159"/>
      <c r="XM27" s="159"/>
      <c r="XN27" s="159"/>
      <c r="XO27" s="159"/>
      <c r="XP27" s="159"/>
      <c r="XQ27" s="159"/>
      <c r="XR27" s="159"/>
      <c r="XS27" s="159"/>
      <c r="XT27" s="159"/>
      <c r="XU27" s="159"/>
      <c r="XV27" s="159"/>
      <c r="XW27" s="159"/>
      <c r="XX27" s="159"/>
      <c r="XY27" s="159"/>
      <c r="XZ27" s="159"/>
      <c r="YA27" s="159"/>
      <c r="YB27" s="159"/>
      <c r="YC27" s="159"/>
      <c r="YD27" s="159"/>
      <c r="YE27" s="159"/>
      <c r="YF27" s="159"/>
      <c r="YG27" s="159"/>
      <c r="YH27" s="159"/>
      <c r="YI27" s="159"/>
      <c r="YJ27" s="159"/>
      <c r="YK27" s="159"/>
      <c r="YL27" s="159"/>
      <c r="YM27" s="159"/>
      <c r="YN27" s="159"/>
      <c r="YO27" s="159"/>
      <c r="YP27" s="159"/>
      <c r="YQ27" s="159"/>
      <c r="YR27" s="159"/>
      <c r="YS27" s="159"/>
      <c r="YT27" s="159"/>
      <c r="YU27" s="159"/>
      <c r="YV27" s="159"/>
      <c r="YW27" s="159"/>
      <c r="YX27" s="159"/>
      <c r="YY27" s="159"/>
      <c r="YZ27" s="159"/>
      <c r="ZA27" s="159"/>
      <c r="ZB27" s="159"/>
      <c r="ZC27" s="159"/>
      <c r="ZD27" s="159"/>
      <c r="ZE27" s="159"/>
      <c r="ZF27" s="159"/>
      <c r="ZG27" s="159"/>
      <c r="ZH27" s="159"/>
      <c r="ZI27" s="159"/>
      <c r="ZJ27" s="159"/>
      <c r="ZK27" s="159"/>
      <c r="ZL27" s="159"/>
      <c r="ZM27" s="159"/>
      <c r="ZN27" s="159"/>
      <c r="ZO27" s="159"/>
      <c r="ZP27" s="159"/>
      <c r="ZQ27" s="159"/>
      <c r="ZR27" s="159"/>
      <c r="ZS27" s="159"/>
      <c r="ZT27" s="159"/>
      <c r="ZU27" s="159"/>
      <c r="ZV27" s="159"/>
      <c r="ZW27" s="159"/>
      <c r="ZX27" s="159"/>
      <c r="ZY27" s="159"/>
      <c r="ZZ27" s="159"/>
      <c r="AAA27" s="159"/>
      <c r="AAB27" s="159"/>
      <c r="AAC27" s="159"/>
      <c r="AAD27" s="159"/>
      <c r="AAE27" s="159"/>
      <c r="AAF27" s="159"/>
      <c r="AAG27" s="159"/>
      <c r="AAH27" s="159"/>
      <c r="AAI27" s="159"/>
      <c r="AAJ27" s="159"/>
      <c r="AAK27" s="159"/>
      <c r="AAL27" s="159"/>
      <c r="AAM27" s="159"/>
      <c r="AAN27" s="159"/>
      <c r="AAO27" s="159"/>
      <c r="AAP27" s="159"/>
      <c r="AAQ27" s="159"/>
      <c r="AAR27" s="159"/>
      <c r="AAS27" s="159"/>
      <c r="AAT27" s="159"/>
      <c r="AAU27" s="159"/>
      <c r="AAV27" s="159"/>
      <c r="AAW27" s="159"/>
      <c r="AAX27" s="159"/>
      <c r="AAY27" s="159"/>
      <c r="AAZ27" s="159"/>
      <c r="ABA27" s="159"/>
      <c r="ABB27" s="159"/>
      <c r="ABC27" s="159"/>
      <c r="ABD27" s="159"/>
      <c r="ABE27" s="159"/>
      <c r="ABF27" s="159"/>
      <c r="ABG27" s="159"/>
      <c r="ABH27" s="159"/>
      <c r="ABI27" s="159"/>
      <c r="ABJ27" s="159"/>
      <c r="ABK27" s="159"/>
      <c r="ABL27" s="159"/>
      <c r="ABM27" s="159"/>
      <c r="ABN27" s="159"/>
      <c r="ABO27" s="159"/>
      <c r="ABP27" s="159"/>
      <c r="ABQ27" s="159"/>
      <c r="ABR27" s="159"/>
      <c r="ABS27" s="159"/>
      <c r="ABT27" s="159"/>
      <c r="ABU27" s="159"/>
      <c r="ABV27" s="159"/>
      <c r="ABW27" s="159"/>
      <c r="ABX27" s="159"/>
      <c r="ABY27" s="159"/>
      <c r="ABZ27" s="159"/>
      <c r="ACA27" s="159"/>
      <c r="ACB27" s="159"/>
      <c r="ACC27" s="159"/>
      <c r="ACD27" s="159"/>
      <c r="ACE27" s="159"/>
      <c r="ACF27" s="159"/>
      <c r="ACG27" s="159"/>
      <c r="ACH27" s="159"/>
      <c r="ACI27" s="159"/>
      <c r="ACJ27" s="159"/>
      <c r="ACK27" s="159"/>
      <c r="ACL27" s="159"/>
      <c r="ACM27" s="159"/>
      <c r="ACN27" s="159"/>
      <c r="ACO27" s="159"/>
      <c r="ACP27" s="159"/>
      <c r="ACQ27" s="159"/>
      <c r="ACR27" s="159"/>
      <c r="ACS27" s="159"/>
      <c r="ACT27" s="159"/>
      <c r="ACU27" s="159"/>
      <c r="ACV27" s="159"/>
      <c r="ACW27" s="159"/>
      <c r="ACX27" s="159"/>
      <c r="ACY27" s="159"/>
      <c r="ACZ27" s="159"/>
      <c r="ADA27" s="159"/>
      <c r="ADB27" s="159"/>
      <c r="ADC27" s="159"/>
      <c r="ADD27" s="159"/>
      <c r="ADE27" s="159"/>
      <c r="ADF27" s="159"/>
      <c r="ADG27" s="159"/>
      <c r="ADH27" s="159"/>
      <c r="ADI27" s="159"/>
      <c r="ADJ27" s="159"/>
      <c r="ADK27" s="159"/>
      <c r="ADL27" s="159"/>
      <c r="ADM27" s="159"/>
      <c r="ADN27" s="159"/>
      <c r="ADO27" s="159"/>
      <c r="ADP27" s="159"/>
      <c r="ADQ27" s="159"/>
      <c r="ADR27" s="159"/>
      <c r="ADS27" s="159"/>
      <c r="ADT27" s="159"/>
      <c r="ADU27" s="159"/>
      <c r="ADV27" s="159"/>
      <c r="ADW27" s="159"/>
      <c r="ADX27" s="159"/>
      <c r="ADY27" s="159"/>
      <c r="ADZ27" s="159"/>
      <c r="AEA27" s="159"/>
      <c r="AEB27" s="159"/>
      <c r="AEC27" s="159"/>
      <c r="AED27" s="159"/>
      <c r="AEE27" s="159"/>
      <c r="AEF27" s="159"/>
      <c r="AEG27" s="159"/>
      <c r="AEH27" s="159"/>
      <c r="AEI27" s="159"/>
      <c r="AEJ27" s="159"/>
      <c r="AEK27" s="159"/>
      <c r="AEL27" s="159"/>
      <c r="AEM27" s="159"/>
      <c r="AEN27" s="159"/>
      <c r="AEO27" s="159"/>
      <c r="AEP27" s="159"/>
      <c r="AEQ27" s="159"/>
      <c r="AER27" s="159"/>
      <c r="AES27" s="159"/>
      <c r="AET27" s="159"/>
      <c r="AEU27" s="159"/>
      <c r="AEV27" s="159"/>
      <c r="AEW27" s="159"/>
      <c r="AEX27" s="159"/>
      <c r="AEY27" s="159"/>
      <c r="AEZ27" s="159"/>
      <c r="AFA27" s="159"/>
      <c r="AFB27" s="159"/>
      <c r="AFC27" s="159"/>
      <c r="AFD27" s="159"/>
      <c r="AFE27" s="159"/>
      <c r="AFF27" s="159"/>
      <c r="AFG27" s="159"/>
      <c r="AFH27" s="159"/>
      <c r="AFI27" s="159"/>
      <c r="AFJ27" s="159"/>
      <c r="AFK27" s="159"/>
      <c r="AFL27" s="159"/>
      <c r="AFM27" s="159"/>
      <c r="AFN27" s="159"/>
      <c r="AFO27" s="159"/>
      <c r="AFP27" s="159"/>
      <c r="AFQ27" s="159"/>
      <c r="AFR27" s="159"/>
      <c r="AFS27" s="159"/>
      <c r="AFT27" s="159"/>
      <c r="AFU27" s="159"/>
      <c r="AFV27" s="159"/>
      <c r="AFW27" s="159"/>
      <c r="AFX27" s="159"/>
      <c r="AFY27" s="159"/>
      <c r="AFZ27" s="159"/>
      <c r="AGA27" s="159"/>
      <c r="AGB27" s="159"/>
      <c r="AGC27" s="159"/>
      <c r="AGD27" s="159"/>
      <c r="AGE27" s="159"/>
      <c r="AGF27" s="159"/>
      <c r="AGG27" s="159"/>
      <c r="AGH27" s="159"/>
      <c r="AGI27" s="159"/>
      <c r="AGJ27" s="159"/>
      <c r="AGK27" s="159"/>
      <c r="AGL27" s="159"/>
      <c r="AGM27" s="159"/>
      <c r="AGN27" s="159"/>
      <c r="AGO27" s="159"/>
      <c r="AGP27" s="159"/>
      <c r="AGQ27" s="159"/>
      <c r="AGR27" s="159"/>
      <c r="AGS27" s="159"/>
      <c r="AGT27" s="159"/>
      <c r="AGU27" s="159"/>
      <c r="AGV27" s="159"/>
      <c r="AGW27" s="159"/>
      <c r="AGX27" s="159"/>
      <c r="AGY27" s="159"/>
      <c r="AGZ27" s="159"/>
      <c r="AHA27" s="159"/>
      <c r="AHB27" s="159"/>
      <c r="AHC27" s="159"/>
      <c r="AHD27" s="159"/>
      <c r="AHE27" s="159"/>
      <c r="AHF27" s="159"/>
      <c r="AHG27" s="159"/>
      <c r="AHH27" s="159"/>
      <c r="AHI27" s="159"/>
      <c r="AHJ27" s="159"/>
      <c r="AHK27" s="159"/>
      <c r="AHL27" s="159"/>
      <c r="AHM27" s="159"/>
      <c r="AHN27" s="159"/>
      <c r="AHO27" s="159"/>
      <c r="AHP27" s="159"/>
      <c r="AHQ27" s="159"/>
      <c r="AHR27" s="159"/>
      <c r="AHS27" s="159"/>
      <c r="AHT27" s="159"/>
      <c r="AHU27" s="159"/>
      <c r="AHV27" s="159"/>
      <c r="AHW27" s="159"/>
      <c r="AHX27" s="159"/>
      <c r="AHY27" s="159"/>
      <c r="AHZ27" s="159"/>
      <c r="AIA27" s="159"/>
      <c r="AIB27" s="159"/>
      <c r="AIC27" s="159"/>
      <c r="AID27" s="159"/>
      <c r="AIE27" s="159"/>
      <c r="AIF27" s="159"/>
      <c r="AIG27" s="159"/>
      <c r="AIH27" s="159"/>
      <c r="AII27" s="159"/>
      <c r="AIJ27" s="159"/>
      <c r="AIK27" s="159"/>
      <c r="AIL27" s="159"/>
      <c r="AIM27" s="159"/>
      <c r="AIN27" s="159"/>
      <c r="AIO27" s="159"/>
      <c r="AIP27" s="159"/>
      <c r="AIQ27" s="159"/>
      <c r="AIR27" s="159"/>
      <c r="AIS27" s="159"/>
      <c r="AIT27" s="159"/>
      <c r="AIU27" s="159"/>
      <c r="AIV27" s="159"/>
      <c r="AIW27" s="159"/>
      <c r="AIX27" s="159"/>
      <c r="AIY27" s="159"/>
      <c r="AIZ27" s="159"/>
      <c r="AJA27" s="159"/>
      <c r="AJB27" s="159"/>
      <c r="AJC27" s="159"/>
      <c r="AJD27" s="159"/>
      <c r="AJE27" s="159"/>
      <c r="AJF27" s="159"/>
      <c r="AJG27" s="159"/>
      <c r="AJH27" s="159"/>
      <c r="AJI27" s="159"/>
      <c r="AJJ27" s="159"/>
      <c r="AJK27" s="159"/>
      <c r="AJL27" s="159"/>
      <c r="AJM27" s="159"/>
      <c r="AJN27" s="159"/>
      <c r="AJO27" s="159"/>
      <c r="AJP27" s="159"/>
      <c r="AJQ27" s="159"/>
      <c r="AJR27" s="159"/>
      <c r="AJS27" s="159"/>
      <c r="AJT27" s="159"/>
      <c r="AJU27" s="159"/>
      <c r="AJV27" s="159"/>
      <c r="AJW27" s="159"/>
      <c r="AJX27" s="159"/>
      <c r="AJY27" s="159"/>
      <c r="AJZ27" s="159"/>
      <c r="AKA27" s="159"/>
      <c r="AKB27" s="159"/>
      <c r="AKC27" s="159"/>
      <c r="AKD27" s="159"/>
      <c r="AKE27" s="160"/>
      <c r="AKF27" s="159"/>
      <c r="AKG27" s="159"/>
      <c r="AKH27" s="159"/>
      <c r="AKI27" s="159"/>
      <c r="AKJ27" s="159"/>
      <c r="AKK27" s="159"/>
      <c r="AKL27" s="159"/>
      <c r="AKM27" s="159"/>
      <c r="AKN27" s="159"/>
      <c r="AKO27" s="159"/>
      <c r="AKP27" s="159"/>
      <c r="AKQ27" s="159"/>
      <c r="AKR27" s="159"/>
      <c r="AKS27" s="159"/>
      <c r="AKT27" s="159"/>
      <c r="AKU27" s="159"/>
      <c r="AKV27" s="159"/>
      <c r="AKW27" s="159"/>
      <c r="AKX27" s="159"/>
      <c r="AKY27" s="159"/>
      <c r="AKZ27" s="159"/>
      <c r="ALA27" s="159"/>
      <c r="ALB27" s="159"/>
      <c r="ALC27" s="159"/>
      <c r="ALD27" s="159"/>
      <c r="ALE27" s="159"/>
      <c r="ALF27" s="159"/>
      <c r="ALG27" s="159"/>
      <c r="ALH27" s="159"/>
      <c r="ALI27" s="159"/>
      <c r="ALJ27" s="159"/>
      <c r="ALK27" s="159"/>
      <c r="ALL27" s="159"/>
      <c r="ALM27" s="159"/>
      <c r="ALN27" s="159"/>
      <c r="ALO27" s="159"/>
      <c r="ALP27" s="159"/>
      <c r="ALQ27" s="159"/>
      <c r="ALR27" s="159"/>
      <c r="ALS27" s="159"/>
      <c r="ALT27" s="162"/>
      <c r="ALU27" s="162"/>
      <c r="ALV27" s="162"/>
      <c r="ALW27" s="162"/>
      <c r="ALX27" s="162"/>
      <c r="ALY27" s="162"/>
      <c r="ALZ27" s="162"/>
      <c r="AMA27" s="162"/>
      <c r="AMB27" s="162"/>
      <c r="AMC27" s="162"/>
      <c r="AMD27" s="162"/>
      <c r="AME27" s="162"/>
      <c r="AMF27" s="162"/>
      <c r="AMG27" s="162"/>
      <c r="AMH27" s="162"/>
      <c r="AMI27" s="162"/>
      <c r="AMJ27" s="162"/>
      <c r="AMK27" s="162"/>
      <c r="AML27" s="162"/>
      <c r="AMM27" s="162"/>
      <c r="AMN27" s="162"/>
      <c r="AMO27" s="162"/>
      <c r="AMP27" s="162"/>
      <c r="AMQ27" s="162"/>
      <c r="AMR27" s="162"/>
      <c r="AMS27" s="162"/>
      <c r="AMT27" s="162"/>
      <c r="AMU27" s="162"/>
      <c r="AMV27" s="162"/>
      <c r="AMW27" s="162"/>
      <c r="AMX27" s="162"/>
      <c r="AMY27" s="162"/>
      <c r="AMZ27" s="162"/>
      <c r="ANA27" s="162"/>
      <c r="ANB27" s="162"/>
      <c r="ANC27" s="162"/>
      <c r="AND27" s="162"/>
      <c r="ANE27" s="162"/>
      <c r="ANF27" s="162"/>
      <c r="ANG27" s="162"/>
      <c r="ANH27" s="162"/>
      <c r="ANI27" s="162"/>
      <c r="ANJ27" s="162"/>
      <c r="ANK27" s="162"/>
      <c r="ANL27" s="162"/>
      <c r="ANM27" s="162"/>
      <c r="ANN27" s="162"/>
      <c r="ANO27" s="162"/>
      <c r="ANP27" s="162"/>
      <c r="ANQ27" s="162"/>
      <c r="ANR27" s="162"/>
      <c r="ANS27" s="162"/>
      <c r="ANT27" s="162"/>
      <c r="ANU27" s="162"/>
      <c r="ANV27" s="162"/>
      <c r="ANW27" s="162"/>
      <c r="ANX27" s="162"/>
      <c r="ANY27" s="162"/>
      <c r="ANZ27" s="162"/>
      <c r="AOA27" s="162"/>
      <c r="AOB27" s="162"/>
      <c r="AOC27" s="162"/>
      <c r="AOD27" s="162"/>
      <c r="AOE27" s="162"/>
      <c r="AOF27" s="162"/>
      <c r="AOG27" s="162"/>
      <c r="AOH27" s="162"/>
      <c r="AOI27" s="162"/>
      <c r="AOJ27" s="162"/>
      <c r="AOK27" s="162"/>
      <c r="AOL27" s="162"/>
      <c r="AOM27" s="162"/>
      <c r="AON27" s="162"/>
      <c r="AOO27" s="162"/>
      <c r="AOP27" s="162"/>
      <c r="AOQ27" s="162"/>
      <c r="AOR27" s="162"/>
      <c r="AOS27" s="162"/>
      <c r="AOT27" s="162"/>
      <c r="AOU27" s="162"/>
      <c r="AOV27" s="162"/>
      <c r="AOW27" s="162"/>
      <c r="AOX27" s="162"/>
      <c r="AOY27" s="162"/>
      <c r="AOZ27" s="162"/>
      <c r="APA27" s="162"/>
      <c r="APB27" s="162"/>
      <c r="APC27" s="162"/>
      <c r="APD27" s="162"/>
      <c r="APE27" s="162"/>
      <c r="APF27" s="162"/>
      <c r="APG27" s="162"/>
      <c r="APH27" s="162"/>
      <c r="API27" s="162"/>
      <c r="APJ27" s="162"/>
      <c r="APK27" s="162"/>
      <c r="APL27" s="162"/>
      <c r="APM27" s="162"/>
      <c r="APN27" s="162"/>
      <c r="APO27" s="162"/>
      <c r="APP27" s="162"/>
      <c r="APQ27" s="162"/>
      <c r="APR27" s="162"/>
      <c r="APS27" s="162"/>
      <c r="APT27" s="162"/>
      <c r="APU27" s="162"/>
      <c r="APV27" s="162"/>
      <c r="APW27" s="162"/>
      <c r="APX27" s="162"/>
      <c r="APY27" s="162"/>
      <c r="APZ27" s="162"/>
      <c r="AQA27" s="162"/>
      <c r="AQB27" s="162"/>
      <c r="AQC27" s="162"/>
      <c r="AQD27" s="162"/>
      <c r="AQE27" s="162"/>
      <c r="AQF27" s="162"/>
      <c r="AQG27" s="162"/>
      <c r="AQH27" s="162"/>
      <c r="AQI27" s="162"/>
      <c r="AQJ27" s="162"/>
      <c r="AQK27" s="162"/>
      <c r="AQL27" s="162"/>
      <c r="AQM27" s="162"/>
      <c r="AQN27" s="162"/>
      <c r="AQO27" s="162"/>
      <c r="AQP27" s="162"/>
      <c r="AQQ27" s="162"/>
      <c r="AQR27" s="162"/>
      <c r="AQS27" s="162"/>
      <c r="AQT27" s="162"/>
      <c r="AQU27" s="162"/>
      <c r="AQV27" s="162"/>
      <c r="AQW27" s="162"/>
      <c r="AQX27" s="162"/>
      <c r="AQY27" s="162"/>
      <c r="AQZ27" s="162"/>
      <c r="ARA27" s="162"/>
      <c r="ARB27" s="162"/>
      <c r="ARC27" s="162"/>
      <c r="ARD27" s="162"/>
      <c r="ARE27" s="162"/>
      <c r="ARF27" s="162"/>
      <c r="ARG27" s="162"/>
      <c r="ARH27" s="162"/>
      <c r="ARI27" s="162"/>
      <c r="ARJ27" s="162"/>
      <c r="ARK27" s="162"/>
      <c r="ARL27" s="162"/>
      <c r="ARM27" s="162"/>
      <c r="ARN27" s="162"/>
      <c r="ARO27" s="162"/>
      <c r="ARP27" s="162"/>
      <c r="ARQ27" s="162"/>
      <c r="ARR27" s="162"/>
      <c r="ARS27" s="162"/>
      <c r="ART27" s="162"/>
      <c r="ARU27" s="162"/>
      <c r="ARV27" s="162"/>
      <c r="ARW27" s="162"/>
      <c r="ARX27" s="162"/>
      <c r="ARY27" s="162"/>
      <c r="ARZ27" s="162"/>
      <c r="ASA27" s="162"/>
      <c r="ASB27" s="162"/>
      <c r="ASC27" s="162"/>
      <c r="ASD27" s="162"/>
      <c r="ASE27" s="162"/>
      <c r="ASF27" s="162"/>
      <c r="ASG27" s="162"/>
      <c r="ASH27" s="162"/>
      <c r="ASI27" s="162"/>
      <c r="ASJ27" s="162"/>
      <c r="ASK27" s="162"/>
      <c r="ASL27" s="162"/>
      <c r="ASM27" s="164"/>
      <c r="ASN27" s="164"/>
      <c r="ASO27" s="164"/>
      <c r="ASP27" s="164"/>
      <c r="ASQ27" s="164"/>
      <c r="ASR27" s="164"/>
      <c r="ASS27" s="164"/>
      <c r="AST27" s="164"/>
      <c r="ASU27" s="164"/>
      <c r="ASV27" s="164"/>
      <c r="ASW27" s="164"/>
      <c r="ASX27" s="164"/>
      <c r="ASY27" s="164"/>
      <c r="ASZ27" s="164"/>
      <c r="ATA27" s="164"/>
      <c r="ATB27" s="164"/>
      <c r="ATC27" s="164"/>
      <c r="ATD27" s="164"/>
      <c r="ATE27" s="164"/>
      <c r="ATF27" s="164"/>
      <c r="ATG27" s="173"/>
      <c r="ATH27" s="165"/>
      <c r="ATI27" s="165"/>
      <c r="ATJ27" s="165"/>
      <c r="ATK27" s="165"/>
      <c r="ATL27" s="165"/>
      <c r="ATM27" s="165"/>
      <c r="ATN27" s="165"/>
      <c r="ATO27" s="165"/>
      <c r="ATP27" s="165"/>
    </row>
    <row r="28" spans="3:1212" ht="13.5" customHeight="1"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  <c r="IX28" s="159"/>
      <c r="IY28" s="159"/>
      <c r="IZ28" s="159"/>
      <c r="JA28" s="159"/>
      <c r="JB28" s="159"/>
      <c r="JC28" s="159"/>
      <c r="JD28" s="159"/>
      <c r="JE28" s="159"/>
      <c r="JF28" s="159"/>
      <c r="JG28" s="159"/>
      <c r="JH28" s="159"/>
      <c r="JI28" s="159"/>
      <c r="JJ28" s="159"/>
      <c r="JK28" s="159"/>
      <c r="JL28" s="159"/>
      <c r="JM28" s="159"/>
      <c r="JN28" s="159"/>
      <c r="JO28" s="159"/>
      <c r="JP28" s="159"/>
      <c r="JQ28" s="159"/>
      <c r="JR28" s="159"/>
      <c r="JS28" s="159"/>
      <c r="JT28" s="159"/>
      <c r="JU28" s="159"/>
      <c r="JV28" s="159"/>
      <c r="JW28" s="159"/>
      <c r="JX28" s="159"/>
      <c r="JY28" s="159"/>
      <c r="JZ28" s="159"/>
      <c r="KA28" s="159"/>
      <c r="KB28" s="159"/>
      <c r="KC28" s="159"/>
      <c r="KD28" s="159"/>
      <c r="KE28" s="159"/>
      <c r="KF28" s="159"/>
      <c r="KG28" s="159"/>
      <c r="KH28" s="159"/>
      <c r="KI28" s="159"/>
      <c r="KJ28" s="159"/>
      <c r="KK28" s="159"/>
      <c r="KL28" s="159"/>
      <c r="KM28" s="159"/>
      <c r="KN28" s="159"/>
      <c r="KO28" s="159"/>
      <c r="KP28" s="159"/>
      <c r="KQ28" s="159"/>
      <c r="KR28" s="159"/>
      <c r="KS28" s="159"/>
      <c r="KT28" s="159"/>
      <c r="KU28" s="159"/>
      <c r="KV28" s="159"/>
      <c r="KW28" s="159"/>
      <c r="KX28" s="159"/>
      <c r="KY28" s="159"/>
      <c r="KZ28" s="159"/>
      <c r="LA28" s="159"/>
      <c r="LB28" s="159"/>
      <c r="LC28" s="159"/>
      <c r="LD28" s="159"/>
      <c r="LE28" s="159"/>
      <c r="LF28" s="159"/>
      <c r="LG28" s="159"/>
      <c r="LH28" s="159"/>
      <c r="LI28" s="159"/>
      <c r="LJ28" s="159"/>
      <c r="LK28" s="159"/>
      <c r="LL28" s="159"/>
      <c r="LM28" s="159"/>
      <c r="LN28" s="159"/>
      <c r="LO28" s="159"/>
      <c r="LP28" s="159"/>
      <c r="LQ28" s="159"/>
      <c r="LR28" s="159"/>
      <c r="LS28" s="159"/>
      <c r="LT28" s="159"/>
      <c r="LU28" s="159"/>
      <c r="LV28" s="159"/>
      <c r="LW28" s="159"/>
      <c r="LX28" s="159"/>
      <c r="LY28" s="159"/>
      <c r="LZ28" s="159"/>
      <c r="MA28" s="159"/>
      <c r="MB28" s="159"/>
      <c r="MC28" s="159"/>
      <c r="MD28" s="159"/>
      <c r="ME28" s="159"/>
      <c r="MF28" s="159"/>
      <c r="MG28" s="159"/>
      <c r="MH28" s="159"/>
      <c r="MI28" s="159"/>
      <c r="MJ28" s="159"/>
      <c r="MK28" s="159"/>
      <c r="ML28" s="159"/>
      <c r="MM28" s="159"/>
      <c r="MN28" s="159"/>
      <c r="MO28" s="159"/>
      <c r="MP28" s="159"/>
      <c r="MQ28" s="159"/>
      <c r="MR28" s="159"/>
      <c r="MS28" s="159"/>
      <c r="MT28" s="159"/>
      <c r="MU28" s="159"/>
      <c r="MV28" s="159"/>
      <c r="MW28" s="159"/>
      <c r="MX28" s="159"/>
      <c r="MY28" s="159"/>
      <c r="MZ28" s="159"/>
      <c r="NA28" s="159"/>
      <c r="NB28" s="159"/>
      <c r="NC28" s="159"/>
      <c r="ND28" s="159"/>
      <c r="NE28" s="159"/>
      <c r="NF28" s="159"/>
      <c r="NG28" s="159"/>
      <c r="NH28" s="159"/>
      <c r="NI28" s="159"/>
      <c r="NJ28" s="159"/>
      <c r="NK28" s="159"/>
      <c r="NL28" s="159"/>
      <c r="NM28" s="159"/>
      <c r="NN28" s="159"/>
      <c r="NO28" s="159"/>
      <c r="NP28" s="159"/>
      <c r="NQ28" s="159"/>
      <c r="NR28" s="159"/>
      <c r="NS28" s="159"/>
      <c r="NT28" s="159"/>
      <c r="NU28" s="159"/>
      <c r="NV28" s="159"/>
      <c r="NW28" s="159"/>
      <c r="NX28" s="159"/>
      <c r="NY28" s="159"/>
      <c r="NZ28" s="159"/>
      <c r="OA28" s="159"/>
      <c r="OB28" s="159"/>
      <c r="OC28" s="159"/>
      <c r="OD28" s="159"/>
      <c r="OE28" s="159"/>
      <c r="OF28" s="159"/>
      <c r="OG28" s="159"/>
      <c r="OH28" s="159"/>
      <c r="OI28" s="159"/>
      <c r="OJ28" s="159"/>
      <c r="OK28" s="159"/>
      <c r="OL28" s="159"/>
      <c r="OM28" s="159"/>
      <c r="ON28" s="159"/>
      <c r="OO28" s="159"/>
      <c r="OP28" s="159"/>
      <c r="OQ28" s="159"/>
      <c r="OR28" s="159"/>
      <c r="OS28" s="159"/>
      <c r="OT28" s="159"/>
      <c r="OU28" s="159"/>
      <c r="OV28" s="159"/>
      <c r="OW28" s="159"/>
      <c r="OX28" s="159"/>
      <c r="OY28" s="159"/>
      <c r="OZ28" s="159"/>
      <c r="PA28" s="159"/>
      <c r="PB28" s="159"/>
      <c r="PC28" s="159"/>
      <c r="PD28" s="159"/>
      <c r="PE28" s="159"/>
      <c r="PF28" s="159"/>
      <c r="PG28" s="159"/>
      <c r="PH28" s="159"/>
      <c r="PI28" s="159"/>
      <c r="PJ28" s="159"/>
      <c r="PK28" s="159"/>
      <c r="PL28" s="159"/>
      <c r="PM28" s="159"/>
      <c r="PN28" s="159"/>
      <c r="PO28" s="159"/>
      <c r="PP28" s="159"/>
      <c r="PQ28" s="159"/>
      <c r="PR28" s="159"/>
      <c r="PS28" s="159"/>
      <c r="PT28" s="159"/>
      <c r="PU28" s="159"/>
      <c r="PV28" s="159"/>
      <c r="PW28" s="159"/>
      <c r="PX28" s="159"/>
      <c r="PY28" s="159"/>
      <c r="PZ28" s="159"/>
      <c r="QA28" s="159"/>
      <c r="QB28" s="159"/>
      <c r="QC28" s="159"/>
      <c r="QD28" s="159"/>
      <c r="QE28" s="159"/>
      <c r="QF28" s="159"/>
      <c r="QG28" s="159"/>
      <c r="QH28" s="159"/>
      <c r="QI28" s="159"/>
      <c r="QJ28" s="159"/>
      <c r="QK28" s="159"/>
      <c r="QL28" s="159"/>
      <c r="QM28" s="159"/>
      <c r="QN28" s="159"/>
      <c r="QO28" s="159"/>
      <c r="QP28" s="159"/>
      <c r="QQ28" s="159"/>
      <c r="QR28" s="159"/>
      <c r="QS28" s="159"/>
      <c r="QT28" s="159"/>
      <c r="QU28" s="159"/>
      <c r="QV28" s="159"/>
      <c r="QW28" s="159"/>
      <c r="QX28" s="159"/>
      <c r="QY28" s="159"/>
      <c r="QZ28" s="159"/>
      <c r="RA28" s="159"/>
      <c r="RB28" s="159"/>
      <c r="RC28" s="159"/>
      <c r="RD28" s="159"/>
      <c r="RE28" s="159"/>
      <c r="RF28" s="159"/>
      <c r="RG28" s="159"/>
      <c r="RH28" s="159"/>
      <c r="RI28" s="159"/>
      <c r="RJ28" s="159"/>
      <c r="RK28" s="159"/>
      <c r="RL28" s="159"/>
      <c r="RM28" s="159"/>
      <c r="RN28" s="159"/>
      <c r="RO28" s="159"/>
      <c r="RP28" s="159"/>
      <c r="RQ28" s="159"/>
      <c r="RR28" s="159"/>
      <c r="RS28" s="159"/>
      <c r="RT28" s="159"/>
      <c r="RU28" s="159"/>
      <c r="RV28" s="159"/>
      <c r="RW28" s="159"/>
      <c r="RX28" s="159"/>
      <c r="RY28" s="159"/>
      <c r="RZ28" s="159"/>
      <c r="SA28" s="159"/>
      <c r="SB28" s="159"/>
      <c r="SC28" s="159"/>
      <c r="SD28" s="159"/>
      <c r="SE28" s="159"/>
      <c r="SF28" s="159"/>
      <c r="SG28" s="159"/>
      <c r="SH28" s="159"/>
      <c r="SI28" s="159"/>
      <c r="SJ28" s="159"/>
      <c r="SK28" s="159"/>
      <c r="SL28" s="159"/>
      <c r="SM28" s="159"/>
      <c r="SN28" s="159"/>
      <c r="SO28" s="159"/>
      <c r="SP28" s="159"/>
      <c r="SQ28" s="159"/>
      <c r="SR28" s="159"/>
      <c r="SS28" s="159"/>
      <c r="ST28" s="159"/>
      <c r="SU28" s="159"/>
      <c r="SV28" s="159"/>
      <c r="SW28" s="159"/>
      <c r="SX28" s="159"/>
      <c r="SY28" s="159"/>
      <c r="SZ28" s="159"/>
      <c r="TA28" s="159"/>
      <c r="TB28" s="159"/>
      <c r="TC28" s="159"/>
      <c r="TD28" s="159"/>
      <c r="TE28" s="159"/>
      <c r="TF28" s="159"/>
      <c r="TG28" s="159"/>
      <c r="TH28" s="159"/>
      <c r="TI28" s="159"/>
      <c r="TJ28" s="159"/>
      <c r="TK28" s="159"/>
      <c r="TL28" s="159"/>
      <c r="TM28" s="159"/>
      <c r="TN28" s="159"/>
      <c r="TO28" s="159"/>
      <c r="TP28" s="159"/>
      <c r="TQ28" s="159"/>
      <c r="TR28" s="159"/>
      <c r="TS28" s="159"/>
      <c r="TT28" s="159"/>
      <c r="TU28" s="159"/>
      <c r="TV28" s="159"/>
      <c r="TW28" s="159"/>
      <c r="TX28" s="159"/>
      <c r="TY28" s="159"/>
      <c r="TZ28" s="159"/>
      <c r="UA28" s="159"/>
      <c r="UB28" s="159"/>
      <c r="UC28" s="159"/>
      <c r="UD28" s="159"/>
      <c r="UE28" s="159"/>
      <c r="UF28" s="159"/>
      <c r="UG28" s="159"/>
      <c r="UH28" s="159"/>
      <c r="UI28" s="159"/>
      <c r="UJ28" s="159"/>
      <c r="UK28" s="159"/>
      <c r="UL28" s="159"/>
      <c r="UM28" s="159"/>
      <c r="UN28" s="159"/>
      <c r="UO28" s="159"/>
      <c r="UP28" s="159"/>
      <c r="UQ28" s="159"/>
      <c r="UR28" s="159"/>
      <c r="US28" s="159"/>
      <c r="UT28" s="159"/>
      <c r="UU28" s="159"/>
      <c r="UV28" s="159"/>
      <c r="UW28" s="159"/>
      <c r="UX28" s="159"/>
      <c r="UY28" s="159"/>
      <c r="UZ28" s="159"/>
      <c r="VA28" s="159"/>
      <c r="VB28" s="159"/>
      <c r="VC28" s="159"/>
      <c r="VD28" s="159"/>
      <c r="VE28" s="159"/>
      <c r="VF28" s="159"/>
      <c r="VG28" s="159"/>
      <c r="VH28" s="159"/>
      <c r="VI28" s="159"/>
      <c r="VJ28" s="159"/>
      <c r="VK28" s="159"/>
      <c r="VL28" s="159"/>
      <c r="VM28" s="159"/>
      <c r="VN28" s="159"/>
      <c r="VO28" s="159"/>
      <c r="VP28" s="159"/>
      <c r="VQ28" s="159"/>
      <c r="VR28" s="159"/>
      <c r="VS28" s="159"/>
      <c r="VT28" s="159"/>
      <c r="VU28" s="159"/>
      <c r="VV28" s="159"/>
      <c r="VW28" s="159"/>
      <c r="VX28" s="159"/>
      <c r="VY28" s="159"/>
      <c r="VZ28" s="159"/>
      <c r="WA28" s="159"/>
      <c r="WB28" s="159"/>
      <c r="WC28" s="159"/>
      <c r="WD28" s="159"/>
      <c r="WE28" s="159"/>
      <c r="WF28" s="159"/>
      <c r="WG28" s="159"/>
      <c r="WH28" s="159"/>
      <c r="WI28" s="159"/>
      <c r="WJ28" s="159"/>
      <c r="WK28" s="159"/>
      <c r="WL28" s="159"/>
      <c r="WM28" s="159"/>
      <c r="WN28" s="159"/>
      <c r="WO28" s="159"/>
      <c r="WP28" s="159"/>
      <c r="WQ28" s="159"/>
      <c r="WR28" s="159"/>
      <c r="WS28" s="159"/>
      <c r="WT28" s="159"/>
      <c r="WU28" s="159"/>
      <c r="WV28" s="159"/>
      <c r="WW28" s="159"/>
      <c r="WX28" s="159"/>
      <c r="WY28" s="159"/>
      <c r="WZ28" s="159"/>
      <c r="XA28" s="159"/>
      <c r="XB28" s="159"/>
      <c r="XC28" s="159"/>
      <c r="XD28" s="159"/>
      <c r="XE28" s="159"/>
      <c r="XF28" s="159"/>
      <c r="XG28" s="159"/>
      <c r="XH28" s="159"/>
      <c r="XI28" s="159"/>
      <c r="XJ28" s="159"/>
      <c r="XK28" s="159"/>
      <c r="XL28" s="159"/>
      <c r="XM28" s="159"/>
      <c r="XN28" s="159"/>
      <c r="XO28" s="159"/>
      <c r="XP28" s="159"/>
      <c r="XQ28" s="159"/>
      <c r="XR28" s="159"/>
      <c r="XS28" s="159"/>
      <c r="XT28" s="159"/>
      <c r="XU28" s="159"/>
      <c r="XV28" s="159"/>
      <c r="XW28" s="159"/>
      <c r="XX28" s="159"/>
      <c r="XY28" s="159"/>
      <c r="XZ28" s="159"/>
      <c r="YA28" s="159"/>
      <c r="YB28" s="159"/>
      <c r="YC28" s="159"/>
      <c r="YD28" s="159"/>
      <c r="YE28" s="159"/>
      <c r="YF28" s="159"/>
      <c r="YG28" s="159"/>
      <c r="YH28" s="159"/>
      <c r="YI28" s="159"/>
      <c r="YJ28" s="159"/>
      <c r="YK28" s="159"/>
      <c r="YL28" s="159"/>
      <c r="YM28" s="159"/>
      <c r="YN28" s="159"/>
      <c r="YO28" s="159"/>
      <c r="YP28" s="159"/>
      <c r="YQ28" s="159"/>
      <c r="YR28" s="159"/>
      <c r="YS28" s="159"/>
      <c r="YT28" s="159"/>
      <c r="YU28" s="159"/>
      <c r="YV28" s="159"/>
      <c r="YW28" s="159"/>
      <c r="YX28" s="159"/>
      <c r="YY28" s="159"/>
      <c r="YZ28" s="159"/>
      <c r="ZA28" s="159"/>
      <c r="ZB28" s="159"/>
      <c r="ZC28" s="159"/>
      <c r="ZD28" s="159"/>
      <c r="ZE28" s="159"/>
      <c r="ZF28" s="159"/>
      <c r="ZG28" s="159"/>
      <c r="ZH28" s="159"/>
      <c r="ZI28" s="159"/>
      <c r="ZJ28" s="159"/>
      <c r="ZK28" s="159"/>
      <c r="ZL28" s="159"/>
      <c r="ZM28" s="159"/>
      <c r="ZN28" s="159"/>
      <c r="ZO28" s="159"/>
      <c r="ZP28" s="159"/>
      <c r="ZQ28" s="159"/>
      <c r="ZR28" s="159"/>
      <c r="ZS28" s="159"/>
      <c r="ZT28" s="159"/>
      <c r="ZU28" s="159"/>
      <c r="ZV28" s="159"/>
      <c r="ZW28" s="159"/>
      <c r="ZX28" s="159"/>
      <c r="ZY28" s="159"/>
      <c r="ZZ28" s="159"/>
      <c r="AAA28" s="159"/>
      <c r="AAB28" s="159"/>
      <c r="AAC28" s="159"/>
      <c r="AAD28" s="159"/>
      <c r="AAE28" s="159"/>
      <c r="AAF28" s="159"/>
      <c r="AAG28" s="159"/>
      <c r="AAH28" s="159"/>
      <c r="AAI28" s="159"/>
      <c r="AAJ28" s="159"/>
      <c r="AAK28" s="159"/>
      <c r="AAL28" s="159"/>
      <c r="AAM28" s="159"/>
      <c r="AAN28" s="159"/>
      <c r="AAO28" s="159"/>
      <c r="AAP28" s="159"/>
      <c r="AAQ28" s="159"/>
      <c r="AAR28" s="159"/>
      <c r="AAS28" s="159"/>
      <c r="AAT28" s="159"/>
      <c r="AAU28" s="159"/>
      <c r="AAV28" s="159"/>
      <c r="AAW28" s="159"/>
      <c r="AAX28" s="159"/>
      <c r="AAY28" s="159"/>
      <c r="AAZ28" s="159"/>
      <c r="ABA28" s="159"/>
      <c r="ABB28" s="159"/>
      <c r="ABC28" s="159"/>
      <c r="ABD28" s="159"/>
      <c r="ABE28" s="159"/>
      <c r="ABF28" s="159"/>
      <c r="ABG28" s="159"/>
      <c r="ABH28" s="159"/>
      <c r="ABI28" s="159"/>
      <c r="ABJ28" s="159"/>
      <c r="ABK28" s="159"/>
      <c r="ABL28" s="159"/>
      <c r="ABM28" s="159"/>
      <c r="ABN28" s="159"/>
      <c r="ABO28" s="159"/>
      <c r="ABP28" s="159"/>
      <c r="ABQ28" s="159"/>
      <c r="ABR28" s="159"/>
      <c r="ABS28" s="159"/>
      <c r="ABT28" s="159"/>
      <c r="ABU28" s="159"/>
      <c r="ABV28" s="159"/>
      <c r="ABW28" s="159"/>
      <c r="ABX28" s="159"/>
      <c r="ABY28" s="159"/>
      <c r="ABZ28" s="159"/>
      <c r="ACA28" s="159"/>
      <c r="ACB28" s="159"/>
      <c r="ACC28" s="159"/>
      <c r="ACD28" s="159"/>
      <c r="ACE28" s="159"/>
      <c r="ACF28" s="159"/>
      <c r="ACG28" s="159"/>
      <c r="ACH28" s="159"/>
      <c r="ACI28" s="159"/>
      <c r="ACJ28" s="159"/>
      <c r="ACK28" s="159"/>
      <c r="ACL28" s="159"/>
      <c r="ACM28" s="159"/>
      <c r="ACN28" s="159"/>
      <c r="ACO28" s="159"/>
      <c r="ACP28" s="159"/>
      <c r="ACQ28" s="159"/>
      <c r="ACR28" s="159"/>
      <c r="ACS28" s="159"/>
      <c r="ACT28" s="159"/>
      <c r="ACU28" s="159"/>
      <c r="ACV28" s="159"/>
      <c r="ACW28" s="159"/>
      <c r="ACX28" s="159"/>
      <c r="ACY28" s="159"/>
      <c r="ACZ28" s="159"/>
      <c r="ADA28" s="159"/>
      <c r="ADB28" s="159"/>
      <c r="ADC28" s="159"/>
      <c r="ADD28" s="159"/>
      <c r="ADE28" s="159"/>
      <c r="ADF28" s="159"/>
      <c r="ADG28" s="159"/>
      <c r="ADH28" s="159"/>
      <c r="ADI28" s="159"/>
      <c r="ADJ28" s="159"/>
      <c r="ADK28" s="159"/>
      <c r="ADL28" s="159"/>
      <c r="ADM28" s="159"/>
      <c r="ADN28" s="159"/>
      <c r="ADO28" s="159"/>
      <c r="ADP28" s="159"/>
      <c r="ADQ28" s="159"/>
      <c r="ADR28" s="159"/>
      <c r="ADS28" s="159"/>
      <c r="ADT28" s="159"/>
      <c r="ADU28" s="159"/>
      <c r="ADV28" s="159"/>
      <c r="ADW28" s="159"/>
      <c r="ADX28" s="159"/>
      <c r="ADY28" s="159"/>
      <c r="ADZ28" s="159"/>
      <c r="AEA28" s="159"/>
      <c r="AEB28" s="159"/>
      <c r="AEC28" s="159"/>
      <c r="AED28" s="159"/>
      <c r="AEE28" s="159"/>
      <c r="AEF28" s="159"/>
      <c r="AEG28" s="159"/>
      <c r="AEH28" s="159"/>
      <c r="AEI28" s="159"/>
      <c r="AEJ28" s="159"/>
      <c r="AEK28" s="159"/>
      <c r="AEL28" s="159"/>
      <c r="AEM28" s="159"/>
      <c r="AEN28" s="159"/>
      <c r="AEO28" s="159"/>
      <c r="AEP28" s="159"/>
      <c r="AEQ28" s="159"/>
      <c r="AER28" s="159"/>
      <c r="AES28" s="159"/>
      <c r="AET28" s="159"/>
      <c r="AEU28" s="159"/>
      <c r="AEV28" s="159"/>
      <c r="AEW28" s="159"/>
      <c r="AEX28" s="159"/>
      <c r="AEY28" s="159"/>
      <c r="AEZ28" s="159"/>
      <c r="AFA28" s="159"/>
      <c r="AFB28" s="159"/>
      <c r="AFC28" s="159"/>
      <c r="AFD28" s="159"/>
      <c r="AFE28" s="159"/>
      <c r="AFF28" s="159"/>
      <c r="AFG28" s="159"/>
      <c r="AFH28" s="159"/>
      <c r="AFI28" s="159"/>
      <c r="AFJ28" s="159"/>
      <c r="AFK28" s="159"/>
      <c r="AFL28" s="159"/>
      <c r="AFM28" s="159"/>
      <c r="AFN28" s="159"/>
      <c r="AFO28" s="159"/>
      <c r="AFP28" s="159"/>
      <c r="AFQ28" s="159"/>
      <c r="AFR28" s="159"/>
      <c r="AFS28" s="159"/>
      <c r="AFT28" s="159"/>
      <c r="AFU28" s="159"/>
      <c r="AFV28" s="159"/>
      <c r="AFW28" s="159"/>
      <c r="AFX28" s="159"/>
      <c r="AFY28" s="159"/>
      <c r="AFZ28" s="159"/>
      <c r="AGA28" s="159"/>
      <c r="AGB28" s="159"/>
      <c r="AGC28" s="159"/>
      <c r="AGD28" s="159"/>
      <c r="AGE28" s="159"/>
      <c r="AGF28" s="159"/>
      <c r="AGG28" s="159"/>
      <c r="AGH28" s="159"/>
      <c r="AGI28" s="159"/>
      <c r="AGJ28" s="159"/>
      <c r="AGK28" s="159"/>
      <c r="AGL28" s="159"/>
      <c r="AGM28" s="159"/>
      <c r="AGN28" s="159"/>
      <c r="AGO28" s="159"/>
      <c r="AGP28" s="159"/>
      <c r="AGQ28" s="159"/>
      <c r="AGR28" s="159"/>
      <c r="AGS28" s="159"/>
      <c r="AGT28" s="159"/>
      <c r="AGU28" s="159"/>
      <c r="AGV28" s="159"/>
      <c r="AGW28" s="159"/>
      <c r="AGX28" s="159"/>
      <c r="AGY28" s="159"/>
      <c r="AGZ28" s="159"/>
      <c r="AHA28" s="159"/>
      <c r="AHB28" s="159"/>
      <c r="AHC28" s="159"/>
      <c r="AHD28" s="159"/>
      <c r="AHE28" s="159"/>
      <c r="AHF28" s="159"/>
      <c r="AHG28" s="159"/>
      <c r="AHH28" s="159"/>
      <c r="AHI28" s="159"/>
      <c r="AHJ28" s="159"/>
      <c r="AHK28" s="159"/>
      <c r="AHL28" s="159"/>
      <c r="AHM28" s="159"/>
      <c r="AHN28" s="159"/>
      <c r="AHO28" s="159"/>
      <c r="AHP28" s="159"/>
      <c r="AHQ28" s="159"/>
      <c r="AHR28" s="159"/>
      <c r="AHS28" s="159"/>
      <c r="AHT28" s="159"/>
      <c r="AHU28" s="159"/>
      <c r="AHV28" s="159"/>
      <c r="AHW28" s="159"/>
      <c r="AHX28" s="159"/>
      <c r="AHY28" s="159"/>
      <c r="AHZ28" s="159"/>
      <c r="AIA28" s="159"/>
      <c r="AIB28" s="159"/>
      <c r="AIC28" s="159"/>
      <c r="AID28" s="159"/>
      <c r="AIE28" s="159"/>
      <c r="AIF28" s="159"/>
      <c r="AIG28" s="159"/>
      <c r="AIH28" s="159"/>
      <c r="AII28" s="159"/>
      <c r="AIJ28" s="159"/>
      <c r="AIK28" s="159"/>
      <c r="AIL28" s="159"/>
      <c r="AIM28" s="159"/>
      <c r="AIN28" s="159"/>
      <c r="AIO28" s="159"/>
      <c r="AIP28" s="159"/>
      <c r="AIQ28" s="159"/>
      <c r="AIR28" s="159"/>
      <c r="AIS28" s="159"/>
      <c r="AIT28" s="159"/>
      <c r="AIU28" s="159"/>
      <c r="AIV28" s="159"/>
      <c r="AIW28" s="159"/>
      <c r="AIX28" s="159"/>
      <c r="AIY28" s="159"/>
      <c r="AIZ28" s="159"/>
      <c r="AJA28" s="159"/>
      <c r="AJB28" s="159"/>
      <c r="AJC28" s="159"/>
      <c r="AJD28" s="159"/>
      <c r="AJE28" s="159"/>
      <c r="AJF28" s="159"/>
      <c r="AJG28" s="159"/>
      <c r="AJH28" s="159"/>
      <c r="AJI28" s="159"/>
      <c r="AJJ28" s="159"/>
      <c r="AJK28" s="159"/>
      <c r="AJL28" s="159"/>
      <c r="AJM28" s="159"/>
      <c r="AJN28" s="159"/>
      <c r="AJO28" s="159"/>
      <c r="AJP28" s="159"/>
      <c r="AJQ28" s="159"/>
      <c r="AJR28" s="159"/>
      <c r="AJS28" s="159"/>
      <c r="AJT28" s="159"/>
      <c r="AJU28" s="159"/>
      <c r="AJV28" s="159"/>
      <c r="AJW28" s="159"/>
      <c r="AJX28" s="159"/>
      <c r="AJY28" s="159"/>
      <c r="AJZ28" s="159"/>
      <c r="AKA28" s="159"/>
      <c r="AKB28" s="159"/>
      <c r="AKC28" s="159"/>
      <c r="AKD28" s="159"/>
      <c r="AKE28" s="160"/>
      <c r="AKF28" s="159"/>
      <c r="AKG28" s="159"/>
      <c r="AKH28" s="159"/>
      <c r="AKI28" s="159"/>
      <c r="AKJ28" s="159"/>
      <c r="AKK28" s="159"/>
      <c r="AKL28" s="159"/>
      <c r="AKM28" s="159"/>
      <c r="AKN28" s="159"/>
      <c r="AKO28" s="159"/>
      <c r="AKP28" s="159"/>
      <c r="AKQ28" s="159"/>
      <c r="AKR28" s="159"/>
      <c r="AKS28" s="159"/>
      <c r="AKT28" s="159"/>
      <c r="AKU28" s="159"/>
      <c r="AKV28" s="159"/>
      <c r="AKW28" s="159"/>
      <c r="AKX28" s="159"/>
      <c r="AKY28" s="159"/>
      <c r="AKZ28" s="159"/>
      <c r="ALA28" s="159"/>
      <c r="ALB28" s="159"/>
      <c r="ALC28" s="159"/>
      <c r="ALD28" s="159"/>
      <c r="ALE28" s="159"/>
      <c r="ALF28" s="159"/>
      <c r="ALG28" s="159"/>
      <c r="ALH28" s="159"/>
      <c r="ALI28" s="159"/>
      <c r="ALJ28" s="159"/>
      <c r="ALK28" s="159"/>
      <c r="ALL28" s="159"/>
      <c r="ALM28" s="159"/>
      <c r="ALN28" s="159"/>
      <c r="ALO28" s="159"/>
      <c r="ALP28" s="159"/>
      <c r="ALQ28" s="159"/>
      <c r="ALR28" s="159"/>
      <c r="ALS28" s="159"/>
      <c r="ALT28" s="162"/>
      <c r="ALU28" s="162"/>
      <c r="ALV28" s="162"/>
      <c r="ALW28" s="162"/>
      <c r="ALX28" s="162"/>
      <c r="ALY28" s="162"/>
      <c r="ALZ28" s="162"/>
      <c r="AMA28" s="162"/>
      <c r="AMB28" s="162"/>
      <c r="AMC28" s="162"/>
      <c r="AMD28" s="162"/>
      <c r="AME28" s="162"/>
      <c r="AMF28" s="162"/>
      <c r="AMG28" s="162"/>
      <c r="AMH28" s="162"/>
      <c r="AMI28" s="162"/>
      <c r="AMJ28" s="162"/>
      <c r="AMK28" s="162"/>
      <c r="AML28" s="162"/>
      <c r="AMM28" s="162"/>
      <c r="AMN28" s="162"/>
      <c r="AMO28" s="162"/>
      <c r="AMP28" s="162"/>
      <c r="AMQ28" s="162"/>
      <c r="AMR28" s="162"/>
      <c r="AMS28" s="162"/>
      <c r="AMT28" s="162"/>
      <c r="AMU28" s="162"/>
      <c r="AMV28" s="162"/>
      <c r="AMW28" s="162"/>
      <c r="AMX28" s="162"/>
      <c r="AMY28" s="162"/>
      <c r="AMZ28" s="162"/>
      <c r="ANA28" s="162"/>
      <c r="ANB28" s="162"/>
      <c r="ANC28" s="162"/>
      <c r="AND28" s="162"/>
      <c r="ANE28" s="162"/>
      <c r="ANF28" s="162"/>
      <c r="ANG28" s="162"/>
      <c r="ANH28" s="162"/>
      <c r="ANI28" s="162"/>
      <c r="ANJ28" s="162"/>
      <c r="ANK28" s="162"/>
      <c r="ANL28" s="162"/>
      <c r="ANM28" s="162"/>
      <c r="ANN28" s="162"/>
      <c r="ANO28" s="162"/>
      <c r="ANP28" s="162"/>
      <c r="ANQ28" s="162"/>
      <c r="ANR28" s="162"/>
      <c r="ANS28" s="162"/>
      <c r="ANT28" s="162"/>
      <c r="ANU28" s="162"/>
      <c r="ANV28" s="162"/>
      <c r="ANW28" s="162"/>
      <c r="ANX28" s="162"/>
      <c r="ANY28" s="162"/>
      <c r="ANZ28" s="162"/>
      <c r="AOA28" s="162"/>
      <c r="AOB28" s="162"/>
      <c r="AOC28" s="162"/>
      <c r="AOD28" s="162"/>
      <c r="AOE28" s="162"/>
      <c r="AOF28" s="162"/>
      <c r="AOG28" s="162"/>
      <c r="AOH28" s="162"/>
      <c r="AOI28" s="162"/>
      <c r="AOJ28" s="162"/>
      <c r="AOK28" s="162"/>
      <c r="AOL28" s="162"/>
      <c r="AOM28" s="162"/>
      <c r="AON28" s="162"/>
      <c r="AOO28" s="162"/>
      <c r="AOP28" s="162"/>
      <c r="AOQ28" s="162"/>
      <c r="AOR28" s="162"/>
      <c r="AOS28" s="162"/>
      <c r="AOT28" s="162"/>
      <c r="AOU28" s="162"/>
      <c r="AOV28" s="162"/>
      <c r="AOW28" s="162"/>
      <c r="AOX28" s="162"/>
      <c r="AOY28" s="162"/>
      <c r="AOZ28" s="162"/>
      <c r="APA28" s="162"/>
      <c r="APB28" s="162"/>
      <c r="APC28" s="162"/>
      <c r="APD28" s="162"/>
      <c r="APE28" s="162"/>
      <c r="APF28" s="162"/>
      <c r="APG28" s="162"/>
      <c r="APH28" s="162"/>
      <c r="API28" s="162"/>
      <c r="APJ28" s="162"/>
      <c r="APK28" s="162"/>
      <c r="APL28" s="162"/>
      <c r="APM28" s="162"/>
      <c r="APN28" s="162"/>
      <c r="APO28" s="162"/>
      <c r="APP28" s="162"/>
      <c r="APQ28" s="162"/>
      <c r="APR28" s="162"/>
      <c r="APS28" s="162"/>
      <c r="APT28" s="162"/>
      <c r="APU28" s="162"/>
      <c r="APV28" s="162"/>
      <c r="APW28" s="162"/>
      <c r="APX28" s="162"/>
      <c r="APY28" s="162"/>
      <c r="APZ28" s="162"/>
      <c r="AQA28" s="162"/>
      <c r="AQB28" s="162"/>
      <c r="AQC28" s="162"/>
      <c r="AQD28" s="162"/>
      <c r="AQE28" s="162"/>
      <c r="AQF28" s="162"/>
      <c r="AQG28" s="162"/>
      <c r="AQH28" s="162"/>
      <c r="AQI28" s="162"/>
      <c r="AQJ28" s="162"/>
      <c r="AQK28" s="162"/>
      <c r="AQL28" s="162"/>
      <c r="AQM28" s="162"/>
      <c r="AQN28" s="162"/>
      <c r="AQO28" s="162"/>
      <c r="AQP28" s="162"/>
      <c r="AQQ28" s="162"/>
      <c r="AQR28" s="162"/>
      <c r="AQS28" s="162"/>
      <c r="AQT28" s="162"/>
      <c r="AQU28" s="162"/>
      <c r="AQV28" s="162"/>
      <c r="AQW28" s="162"/>
      <c r="AQX28" s="162"/>
      <c r="AQY28" s="162"/>
      <c r="AQZ28" s="162"/>
      <c r="ARA28" s="162"/>
      <c r="ARB28" s="162"/>
      <c r="ARC28" s="162"/>
      <c r="ARD28" s="162"/>
      <c r="ARE28" s="162"/>
      <c r="ARF28" s="162"/>
      <c r="ARG28" s="162"/>
      <c r="ARH28" s="162"/>
      <c r="ARI28" s="162"/>
      <c r="ARJ28" s="162"/>
      <c r="ARK28" s="162"/>
      <c r="ARL28" s="162"/>
      <c r="ARM28" s="162"/>
      <c r="ARN28" s="162"/>
      <c r="ARO28" s="162"/>
      <c r="ARP28" s="162"/>
      <c r="ARQ28" s="162"/>
      <c r="ARR28" s="162"/>
      <c r="ARS28" s="162"/>
      <c r="ART28" s="162"/>
      <c r="ARU28" s="162"/>
      <c r="ARV28" s="162"/>
      <c r="ARW28" s="162"/>
      <c r="ARX28" s="162"/>
      <c r="ARY28" s="162"/>
      <c r="ARZ28" s="162"/>
      <c r="ASA28" s="162"/>
      <c r="ASB28" s="162"/>
      <c r="ASC28" s="162"/>
      <c r="ASD28" s="162"/>
      <c r="ASE28" s="162"/>
      <c r="ASF28" s="162"/>
      <c r="ASG28" s="162"/>
      <c r="ASH28" s="162"/>
      <c r="ASI28" s="162"/>
      <c r="ASJ28" s="162"/>
      <c r="ASK28" s="162"/>
      <c r="ASL28" s="162"/>
      <c r="ASM28" s="164"/>
      <c r="ASN28" s="164"/>
      <c r="ASO28" s="164"/>
      <c r="ASP28" s="164"/>
      <c r="ASQ28" s="164"/>
      <c r="ASR28" s="164"/>
      <c r="ASS28" s="164"/>
      <c r="AST28" s="164"/>
      <c r="ASU28" s="164"/>
      <c r="ASV28" s="164"/>
      <c r="ASW28" s="164"/>
      <c r="ASX28" s="164"/>
      <c r="ASY28" s="164"/>
      <c r="ASZ28" s="164"/>
      <c r="ATA28" s="164"/>
      <c r="ATB28" s="164"/>
      <c r="ATC28" s="164"/>
      <c r="ATD28" s="164"/>
      <c r="ATE28" s="164"/>
      <c r="ATF28" s="164"/>
      <c r="ATG28" s="173"/>
      <c r="ATH28" s="165"/>
      <c r="ATI28" s="165"/>
      <c r="ATJ28" s="165"/>
      <c r="ATK28" s="165"/>
      <c r="ATL28" s="165"/>
      <c r="ATM28" s="165"/>
      <c r="ATN28" s="165"/>
      <c r="ATO28" s="165"/>
      <c r="ATP28" s="165"/>
    </row>
    <row r="29" spans="3:1212" ht="13.5" customHeight="1"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  <c r="IX29" s="159"/>
      <c r="IY29" s="159"/>
      <c r="IZ29" s="159"/>
      <c r="JA29" s="159"/>
      <c r="JB29" s="159"/>
      <c r="JC29" s="159"/>
      <c r="JD29" s="159"/>
      <c r="JE29" s="159"/>
      <c r="JF29" s="159"/>
      <c r="JG29" s="159"/>
      <c r="JH29" s="159"/>
      <c r="JI29" s="159"/>
      <c r="JJ29" s="159"/>
      <c r="JK29" s="159"/>
      <c r="JL29" s="159"/>
      <c r="JM29" s="159"/>
      <c r="JN29" s="159"/>
      <c r="JO29" s="159"/>
      <c r="JP29" s="159"/>
      <c r="JQ29" s="159"/>
      <c r="JR29" s="159"/>
      <c r="JS29" s="159"/>
      <c r="JT29" s="159"/>
      <c r="JU29" s="159"/>
      <c r="JV29" s="159"/>
      <c r="JW29" s="159"/>
      <c r="JX29" s="159"/>
      <c r="JY29" s="159"/>
      <c r="JZ29" s="159"/>
      <c r="KA29" s="159"/>
      <c r="KB29" s="159"/>
      <c r="KC29" s="159"/>
      <c r="KD29" s="159"/>
      <c r="KE29" s="159"/>
      <c r="KF29" s="159"/>
      <c r="KG29" s="159"/>
      <c r="KH29" s="159"/>
      <c r="KI29" s="159"/>
      <c r="KJ29" s="159"/>
      <c r="KK29" s="159"/>
      <c r="KL29" s="159"/>
      <c r="KM29" s="159"/>
      <c r="KN29" s="159"/>
      <c r="KO29" s="159"/>
      <c r="KP29" s="159"/>
      <c r="KQ29" s="159"/>
      <c r="KR29" s="159"/>
      <c r="KS29" s="159"/>
      <c r="KT29" s="159"/>
      <c r="KU29" s="159"/>
      <c r="KV29" s="159"/>
      <c r="KW29" s="159"/>
      <c r="KX29" s="159"/>
      <c r="KY29" s="159"/>
      <c r="KZ29" s="159"/>
      <c r="LA29" s="159"/>
      <c r="LB29" s="159"/>
      <c r="LC29" s="159"/>
      <c r="LD29" s="159"/>
      <c r="LE29" s="159"/>
      <c r="LF29" s="159"/>
      <c r="LG29" s="159"/>
      <c r="LH29" s="159"/>
      <c r="LI29" s="159"/>
      <c r="LJ29" s="159"/>
      <c r="LK29" s="159"/>
      <c r="LL29" s="159"/>
      <c r="LM29" s="159"/>
      <c r="LN29" s="159"/>
      <c r="LO29" s="159"/>
      <c r="LP29" s="159"/>
      <c r="LQ29" s="159"/>
      <c r="LR29" s="159"/>
      <c r="LS29" s="159"/>
      <c r="LT29" s="159"/>
      <c r="LU29" s="159"/>
      <c r="LV29" s="159"/>
      <c r="LW29" s="159"/>
      <c r="LX29" s="159"/>
      <c r="LY29" s="159"/>
      <c r="LZ29" s="159"/>
      <c r="MA29" s="159"/>
      <c r="MB29" s="159"/>
      <c r="MC29" s="159"/>
      <c r="MD29" s="159"/>
      <c r="ME29" s="159"/>
      <c r="MF29" s="159"/>
      <c r="MG29" s="159"/>
      <c r="MH29" s="159"/>
      <c r="MI29" s="159"/>
      <c r="MJ29" s="159"/>
      <c r="MK29" s="159"/>
      <c r="ML29" s="159"/>
      <c r="MM29" s="159"/>
      <c r="MN29" s="159"/>
      <c r="MO29" s="159"/>
      <c r="MP29" s="159"/>
      <c r="MQ29" s="159"/>
      <c r="MR29" s="159"/>
      <c r="MS29" s="159"/>
      <c r="MT29" s="159"/>
      <c r="MU29" s="159"/>
      <c r="MV29" s="159"/>
      <c r="MW29" s="159"/>
      <c r="MX29" s="159"/>
      <c r="MY29" s="159"/>
      <c r="MZ29" s="159"/>
      <c r="NA29" s="159"/>
      <c r="NB29" s="159"/>
      <c r="NC29" s="159"/>
      <c r="ND29" s="159"/>
      <c r="NE29" s="159"/>
      <c r="NF29" s="159"/>
      <c r="NG29" s="159"/>
      <c r="NH29" s="159"/>
      <c r="NI29" s="159"/>
      <c r="NJ29" s="159"/>
      <c r="NK29" s="159"/>
      <c r="NL29" s="159"/>
      <c r="NM29" s="159"/>
      <c r="NN29" s="159"/>
      <c r="NO29" s="159"/>
      <c r="NP29" s="159"/>
      <c r="NQ29" s="159"/>
      <c r="NR29" s="159"/>
      <c r="NS29" s="159"/>
      <c r="NT29" s="159"/>
      <c r="NU29" s="159"/>
      <c r="NV29" s="159"/>
      <c r="NW29" s="159"/>
      <c r="NX29" s="159"/>
      <c r="NY29" s="159"/>
      <c r="NZ29" s="159"/>
      <c r="OA29" s="159"/>
      <c r="OB29" s="159"/>
      <c r="OC29" s="159"/>
      <c r="OD29" s="159"/>
      <c r="OE29" s="159"/>
      <c r="OF29" s="159"/>
      <c r="OG29" s="159"/>
      <c r="OH29" s="159"/>
      <c r="OI29" s="159"/>
      <c r="OJ29" s="159"/>
      <c r="OK29" s="159"/>
      <c r="OL29" s="159"/>
      <c r="OM29" s="159"/>
      <c r="ON29" s="159"/>
      <c r="OO29" s="159"/>
      <c r="OP29" s="159"/>
      <c r="OQ29" s="159"/>
      <c r="OR29" s="159"/>
      <c r="OS29" s="159"/>
      <c r="OT29" s="159"/>
      <c r="OU29" s="159"/>
      <c r="OV29" s="159"/>
      <c r="OW29" s="159"/>
      <c r="OX29" s="159"/>
      <c r="OY29" s="159"/>
      <c r="OZ29" s="159"/>
      <c r="PA29" s="159"/>
      <c r="PB29" s="159"/>
      <c r="PC29" s="159"/>
      <c r="PD29" s="159"/>
      <c r="PE29" s="159"/>
      <c r="PF29" s="159"/>
      <c r="PG29" s="159"/>
      <c r="PH29" s="159"/>
      <c r="PI29" s="159"/>
      <c r="PJ29" s="159"/>
      <c r="PK29" s="159"/>
      <c r="PL29" s="159"/>
      <c r="PM29" s="159"/>
      <c r="PN29" s="159"/>
      <c r="PO29" s="159"/>
      <c r="PP29" s="159"/>
      <c r="PQ29" s="159"/>
      <c r="PR29" s="159"/>
      <c r="PS29" s="159"/>
      <c r="PT29" s="159"/>
      <c r="PU29" s="159"/>
      <c r="PV29" s="159"/>
      <c r="PW29" s="159"/>
      <c r="PX29" s="159"/>
      <c r="PY29" s="159"/>
      <c r="PZ29" s="159"/>
      <c r="QA29" s="159"/>
      <c r="QB29" s="159"/>
      <c r="QC29" s="159"/>
      <c r="QD29" s="159"/>
      <c r="QE29" s="159"/>
      <c r="QF29" s="159"/>
      <c r="QG29" s="159"/>
      <c r="QH29" s="159"/>
      <c r="QI29" s="159"/>
      <c r="QJ29" s="159"/>
      <c r="QK29" s="159"/>
      <c r="QL29" s="159"/>
      <c r="QM29" s="159"/>
      <c r="QN29" s="159"/>
      <c r="QO29" s="159"/>
      <c r="QP29" s="159"/>
      <c r="QQ29" s="159"/>
      <c r="QR29" s="159"/>
      <c r="QS29" s="159"/>
      <c r="QT29" s="159"/>
      <c r="QU29" s="159"/>
      <c r="QV29" s="159"/>
      <c r="QW29" s="159"/>
      <c r="QX29" s="159"/>
      <c r="QY29" s="159"/>
      <c r="QZ29" s="159"/>
      <c r="RA29" s="159"/>
      <c r="RB29" s="159"/>
      <c r="RC29" s="159"/>
      <c r="RD29" s="159"/>
      <c r="RE29" s="159"/>
      <c r="RF29" s="159"/>
      <c r="RG29" s="159"/>
      <c r="RH29" s="159"/>
      <c r="RI29" s="159"/>
      <c r="RJ29" s="159"/>
      <c r="RK29" s="159"/>
      <c r="RL29" s="159"/>
      <c r="RM29" s="159"/>
      <c r="RN29" s="159"/>
      <c r="RO29" s="159"/>
      <c r="RP29" s="159"/>
      <c r="RQ29" s="159"/>
      <c r="RR29" s="159"/>
      <c r="RS29" s="159"/>
      <c r="RT29" s="159"/>
      <c r="RU29" s="159"/>
      <c r="RV29" s="159"/>
      <c r="RW29" s="159"/>
      <c r="RX29" s="159"/>
      <c r="RY29" s="159"/>
      <c r="RZ29" s="159"/>
      <c r="SA29" s="159"/>
      <c r="SB29" s="159"/>
      <c r="SC29" s="159"/>
      <c r="SD29" s="159"/>
      <c r="SE29" s="159"/>
      <c r="SF29" s="159"/>
      <c r="SG29" s="159"/>
      <c r="SH29" s="159"/>
      <c r="SI29" s="159"/>
      <c r="SJ29" s="159"/>
      <c r="SK29" s="159"/>
      <c r="SL29" s="159"/>
      <c r="SM29" s="159"/>
      <c r="SN29" s="159"/>
      <c r="SO29" s="159"/>
      <c r="SP29" s="159"/>
      <c r="SQ29" s="159"/>
      <c r="SR29" s="159"/>
      <c r="SS29" s="159"/>
      <c r="ST29" s="159"/>
      <c r="SU29" s="159"/>
      <c r="SV29" s="159"/>
      <c r="SW29" s="159"/>
      <c r="SX29" s="159"/>
      <c r="SY29" s="159"/>
      <c r="SZ29" s="159"/>
      <c r="TA29" s="159"/>
      <c r="TB29" s="159"/>
      <c r="TC29" s="159"/>
      <c r="TD29" s="159"/>
      <c r="TE29" s="159"/>
      <c r="TF29" s="159"/>
      <c r="TG29" s="159"/>
      <c r="TH29" s="159"/>
      <c r="TI29" s="159"/>
      <c r="TJ29" s="159"/>
      <c r="TK29" s="159"/>
      <c r="TL29" s="159"/>
      <c r="TM29" s="159"/>
      <c r="TN29" s="159"/>
      <c r="TO29" s="159"/>
      <c r="TP29" s="159"/>
      <c r="TQ29" s="159"/>
      <c r="TR29" s="159"/>
      <c r="TS29" s="159"/>
      <c r="TT29" s="159"/>
      <c r="TU29" s="159"/>
      <c r="TV29" s="159"/>
      <c r="TW29" s="159"/>
      <c r="TX29" s="159"/>
      <c r="TY29" s="159"/>
      <c r="TZ29" s="159"/>
      <c r="UA29" s="159"/>
      <c r="UB29" s="159"/>
      <c r="UC29" s="159"/>
      <c r="UD29" s="159"/>
      <c r="UE29" s="159"/>
      <c r="UF29" s="159"/>
      <c r="UG29" s="159"/>
      <c r="UH29" s="159"/>
      <c r="UI29" s="159"/>
      <c r="UJ29" s="159"/>
      <c r="UK29" s="159"/>
      <c r="UL29" s="159"/>
      <c r="UM29" s="159"/>
      <c r="UN29" s="159"/>
      <c r="UO29" s="159"/>
      <c r="UP29" s="159"/>
      <c r="UQ29" s="159"/>
      <c r="UR29" s="159"/>
      <c r="US29" s="159"/>
      <c r="UT29" s="159"/>
      <c r="UU29" s="159"/>
      <c r="UV29" s="159"/>
      <c r="UW29" s="159"/>
      <c r="UX29" s="159"/>
      <c r="UY29" s="159"/>
      <c r="UZ29" s="159"/>
      <c r="VA29" s="159"/>
      <c r="VB29" s="159"/>
      <c r="VC29" s="159"/>
      <c r="VD29" s="159"/>
      <c r="VE29" s="159"/>
      <c r="VF29" s="159"/>
      <c r="VG29" s="159"/>
      <c r="VH29" s="159"/>
      <c r="VI29" s="159"/>
      <c r="VJ29" s="159"/>
      <c r="VK29" s="159"/>
      <c r="VL29" s="159"/>
      <c r="VM29" s="159"/>
      <c r="VN29" s="159"/>
      <c r="VO29" s="159"/>
      <c r="VP29" s="159"/>
      <c r="VQ29" s="159"/>
      <c r="VR29" s="159"/>
      <c r="VS29" s="159"/>
      <c r="VT29" s="159"/>
      <c r="VU29" s="159"/>
      <c r="VV29" s="159"/>
      <c r="VW29" s="159"/>
      <c r="VX29" s="159"/>
      <c r="VY29" s="159"/>
      <c r="VZ29" s="159"/>
      <c r="WA29" s="159"/>
      <c r="WB29" s="159"/>
      <c r="WC29" s="159"/>
      <c r="WD29" s="159"/>
      <c r="WE29" s="159"/>
      <c r="WF29" s="159"/>
      <c r="WG29" s="159"/>
      <c r="WH29" s="159"/>
      <c r="WI29" s="159"/>
      <c r="WJ29" s="159"/>
      <c r="WK29" s="159"/>
      <c r="WL29" s="159"/>
      <c r="WM29" s="159"/>
      <c r="WN29" s="159"/>
      <c r="WO29" s="159"/>
      <c r="WP29" s="159"/>
      <c r="WQ29" s="159"/>
      <c r="WR29" s="159"/>
      <c r="WS29" s="159"/>
      <c r="WT29" s="159"/>
      <c r="WU29" s="159"/>
      <c r="WV29" s="159"/>
      <c r="WW29" s="159"/>
      <c r="WX29" s="159"/>
      <c r="WY29" s="159"/>
      <c r="WZ29" s="159"/>
      <c r="XA29" s="159"/>
      <c r="XB29" s="159"/>
      <c r="XC29" s="159"/>
      <c r="XD29" s="159"/>
      <c r="XE29" s="159"/>
      <c r="XF29" s="159"/>
      <c r="XG29" s="159"/>
      <c r="XH29" s="159"/>
      <c r="XI29" s="159"/>
      <c r="XJ29" s="159"/>
      <c r="XK29" s="159"/>
      <c r="XL29" s="159"/>
      <c r="XM29" s="159"/>
      <c r="XN29" s="159"/>
      <c r="XO29" s="159"/>
      <c r="XP29" s="159"/>
      <c r="XQ29" s="159"/>
      <c r="XR29" s="159"/>
      <c r="XS29" s="159"/>
      <c r="XT29" s="159"/>
      <c r="XU29" s="159"/>
      <c r="XV29" s="159"/>
      <c r="XW29" s="159"/>
      <c r="XX29" s="159"/>
      <c r="XY29" s="159"/>
      <c r="XZ29" s="159"/>
      <c r="YA29" s="159"/>
      <c r="YB29" s="159"/>
      <c r="YC29" s="159"/>
      <c r="YD29" s="159"/>
      <c r="YE29" s="159"/>
      <c r="YF29" s="159"/>
      <c r="YG29" s="159"/>
      <c r="YH29" s="159"/>
      <c r="YI29" s="159"/>
      <c r="YJ29" s="159"/>
      <c r="YK29" s="159"/>
      <c r="YL29" s="159"/>
      <c r="YM29" s="159"/>
      <c r="YN29" s="159"/>
      <c r="YO29" s="159"/>
      <c r="YP29" s="159"/>
      <c r="YQ29" s="159"/>
      <c r="YR29" s="159"/>
      <c r="YS29" s="159"/>
      <c r="YT29" s="159"/>
      <c r="YU29" s="159"/>
      <c r="YV29" s="159"/>
      <c r="YW29" s="159"/>
      <c r="YX29" s="159"/>
      <c r="YY29" s="159"/>
      <c r="YZ29" s="159"/>
      <c r="ZA29" s="159"/>
      <c r="ZB29" s="159"/>
      <c r="ZC29" s="159"/>
      <c r="ZD29" s="159"/>
      <c r="ZE29" s="159"/>
      <c r="ZF29" s="159"/>
      <c r="ZG29" s="159"/>
      <c r="ZH29" s="159"/>
      <c r="ZI29" s="159"/>
      <c r="ZJ29" s="159"/>
      <c r="ZK29" s="159"/>
      <c r="ZL29" s="159"/>
      <c r="ZM29" s="159"/>
      <c r="ZN29" s="159"/>
      <c r="ZO29" s="159"/>
      <c r="ZP29" s="159"/>
      <c r="ZQ29" s="159"/>
      <c r="ZR29" s="159"/>
      <c r="ZS29" s="159"/>
      <c r="ZT29" s="159"/>
      <c r="ZU29" s="159"/>
      <c r="ZV29" s="159"/>
      <c r="ZW29" s="159"/>
      <c r="ZX29" s="159"/>
      <c r="ZY29" s="159"/>
      <c r="ZZ29" s="159"/>
      <c r="AAA29" s="159"/>
      <c r="AAB29" s="159"/>
      <c r="AAC29" s="159"/>
      <c r="AAD29" s="159"/>
      <c r="AAE29" s="159"/>
      <c r="AAF29" s="159"/>
      <c r="AAG29" s="159"/>
      <c r="AAH29" s="159"/>
      <c r="AAI29" s="159"/>
      <c r="AAJ29" s="159"/>
      <c r="AAK29" s="159"/>
      <c r="AAL29" s="159"/>
      <c r="AAM29" s="159"/>
      <c r="AAN29" s="159"/>
      <c r="AAO29" s="159"/>
      <c r="AAP29" s="159"/>
      <c r="AAQ29" s="159"/>
      <c r="AAR29" s="159"/>
      <c r="AAS29" s="159"/>
      <c r="AAT29" s="159"/>
      <c r="AAU29" s="159"/>
      <c r="AAV29" s="159"/>
      <c r="AAW29" s="159"/>
      <c r="AAX29" s="159"/>
      <c r="AAY29" s="159"/>
      <c r="AAZ29" s="159"/>
      <c r="ABA29" s="159"/>
      <c r="ABB29" s="159"/>
      <c r="ABC29" s="159"/>
      <c r="ABD29" s="159"/>
      <c r="ABE29" s="159"/>
      <c r="ABF29" s="159"/>
      <c r="ABG29" s="159"/>
      <c r="ABH29" s="159"/>
      <c r="ABI29" s="159"/>
      <c r="ABJ29" s="159"/>
      <c r="ABK29" s="159"/>
      <c r="ABL29" s="159"/>
      <c r="ABM29" s="159"/>
      <c r="ABN29" s="159"/>
      <c r="ABO29" s="159"/>
      <c r="ABP29" s="159"/>
      <c r="ABQ29" s="159"/>
      <c r="ABR29" s="159"/>
      <c r="ABS29" s="159"/>
      <c r="ABT29" s="159"/>
      <c r="ABU29" s="159"/>
      <c r="ABV29" s="159"/>
      <c r="ABW29" s="159"/>
      <c r="ABX29" s="159"/>
      <c r="ABY29" s="159"/>
      <c r="ABZ29" s="159"/>
      <c r="ACA29" s="159"/>
      <c r="ACB29" s="159"/>
      <c r="ACC29" s="159"/>
      <c r="ACD29" s="159"/>
      <c r="ACE29" s="159"/>
      <c r="ACF29" s="159"/>
      <c r="ACG29" s="159"/>
      <c r="ACH29" s="159"/>
      <c r="ACI29" s="159"/>
      <c r="ACJ29" s="159"/>
      <c r="ACK29" s="159"/>
      <c r="ACL29" s="159"/>
      <c r="ACM29" s="159"/>
      <c r="ACN29" s="159"/>
      <c r="ACO29" s="159"/>
      <c r="ACP29" s="159"/>
      <c r="ACQ29" s="159"/>
      <c r="ACR29" s="159"/>
      <c r="ACS29" s="159"/>
      <c r="ACT29" s="159"/>
      <c r="ACU29" s="159"/>
      <c r="ACV29" s="159"/>
      <c r="ACW29" s="159"/>
      <c r="ACX29" s="159"/>
      <c r="ACY29" s="159"/>
      <c r="ACZ29" s="159"/>
      <c r="ADA29" s="159"/>
      <c r="ADB29" s="159"/>
      <c r="ADC29" s="159"/>
      <c r="ADD29" s="159"/>
      <c r="ADE29" s="159"/>
      <c r="ADF29" s="159"/>
      <c r="ADG29" s="159"/>
      <c r="ADH29" s="159"/>
      <c r="ADI29" s="159"/>
      <c r="ADJ29" s="159"/>
      <c r="ADK29" s="159"/>
      <c r="ADL29" s="159"/>
      <c r="ADM29" s="159"/>
      <c r="ADN29" s="159"/>
      <c r="ADO29" s="159"/>
      <c r="ADP29" s="159"/>
      <c r="ADQ29" s="159"/>
      <c r="ADR29" s="159"/>
      <c r="ADS29" s="159"/>
      <c r="ADT29" s="159"/>
      <c r="ADU29" s="159"/>
      <c r="ADV29" s="159"/>
      <c r="ADW29" s="159"/>
      <c r="ADX29" s="159"/>
      <c r="ADY29" s="159"/>
      <c r="ADZ29" s="159"/>
      <c r="AEA29" s="159"/>
      <c r="AEB29" s="159"/>
      <c r="AEC29" s="159"/>
      <c r="AED29" s="159"/>
      <c r="AEE29" s="159"/>
      <c r="AEF29" s="159"/>
      <c r="AEG29" s="159"/>
      <c r="AEH29" s="159"/>
      <c r="AEI29" s="159"/>
      <c r="AEJ29" s="159"/>
      <c r="AEK29" s="159"/>
      <c r="AEL29" s="159"/>
      <c r="AEM29" s="159"/>
      <c r="AEN29" s="159"/>
      <c r="AEO29" s="159"/>
      <c r="AEP29" s="159"/>
      <c r="AEQ29" s="159"/>
      <c r="AER29" s="159"/>
      <c r="AES29" s="159"/>
      <c r="AET29" s="159"/>
      <c r="AEU29" s="159"/>
      <c r="AEV29" s="159"/>
      <c r="AEW29" s="159"/>
      <c r="AEX29" s="159"/>
      <c r="AEY29" s="159"/>
      <c r="AEZ29" s="159"/>
      <c r="AFA29" s="159"/>
      <c r="AFB29" s="159"/>
      <c r="AFC29" s="159"/>
      <c r="AFD29" s="159"/>
      <c r="AFE29" s="159"/>
      <c r="AFF29" s="159"/>
      <c r="AFG29" s="159"/>
      <c r="AFH29" s="159"/>
      <c r="AFI29" s="159"/>
      <c r="AFJ29" s="159"/>
      <c r="AFK29" s="159"/>
      <c r="AFL29" s="159"/>
      <c r="AFM29" s="159"/>
      <c r="AFN29" s="159"/>
      <c r="AFO29" s="159"/>
      <c r="AFP29" s="159"/>
      <c r="AFQ29" s="159"/>
      <c r="AFR29" s="159"/>
      <c r="AFS29" s="159"/>
      <c r="AFT29" s="159"/>
      <c r="AFU29" s="159"/>
      <c r="AFV29" s="159"/>
      <c r="AFW29" s="159"/>
      <c r="AFX29" s="159"/>
      <c r="AFY29" s="159"/>
      <c r="AFZ29" s="159"/>
      <c r="AGA29" s="159"/>
      <c r="AGB29" s="159"/>
      <c r="AGC29" s="159"/>
      <c r="AGD29" s="159"/>
      <c r="AGE29" s="159"/>
      <c r="AGF29" s="159"/>
      <c r="AGG29" s="159"/>
      <c r="AGH29" s="159"/>
      <c r="AGI29" s="159"/>
      <c r="AGJ29" s="159"/>
      <c r="AGK29" s="159"/>
      <c r="AGL29" s="159"/>
      <c r="AGM29" s="159"/>
      <c r="AGN29" s="159"/>
      <c r="AGO29" s="159"/>
      <c r="AGP29" s="159"/>
      <c r="AGQ29" s="159"/>
      <c r="AGR29" s="159"/>
      <c r="AGS29" s="159"/>
      <c r="AGT29" s="159"/>
      <c r="AGU29" s="159"/>
      <c r="AGV29" s="159"/>
      <c r="AGW29" s="159"/>
      <c r="AGX29" s="159"/>
      <c r="AGY29" s="159"/>
      <c r="AGZ29" s="159"/>
      <c r="AHA29" s="159"/>
      <c r="AHB29" s="159"/>
      <c r="AHC29" s="159"/>
      <c r="AHD29" s="159"/>
      <c r="AHE29" s="159"/>
      <c r="AHF29" s="159"/>
      <c r="AHG29" s="159"/>
      <c r="AHH29" s="159"/>
      <c r="AHI29" s="159"/>
      <c r="AHJ29" s="159"/>
      <c r="AHK29" s="159"/>
      <c r="AHL29" s="159"/>
      <c r="AHM29" s="159"/>
      <c r="AHN29" s="159"/>
      <c r="AHO29" s="159"/>
      <c r="AHP29" s="159"/>
      <c r="AHQ29" s="159"/>
      <c r="AHR29" s="159"/>
      <c r="AHS29" s="159"/>
      <c r="AHT29" s="159"/>
      <c r="AHU29" s="159"/>
      <c r="AHV29" s="159"/>
      <c r="AHW29" s="159"/>
      <c r="AHX29" s="159"/>
      <c r="AHY29" s="159"/>
      <c r="AHZ29" s="159"/>
      <c r="AIA29" s="159"/>
      <c r="AIB29" s="159"/>
      <c r="AIC29" s="159"/>
      <c r="AID29" s="159"/>
      <c r="AIE29" s="159"/>
      <c r="AIF29" s="159"/>
      <c r="AIG29" s="159"/>
      <c r="AIH29" s="159"/>
      <c r="AII29" s="159"/>
      <c r="AIJ29" s="159"/>
      <c r="AIK29" s="159"/>
      <c r="AIL29" s="159"/>
      <c r="AIM29" s="159"/>
      <c r="AIN29" s="159"/>
      <c r="AIO29" s="159"/>
      <c r="AIP29" s="159"/>
      <c r="AIQ29" s="159"/>
      <c r="AIR29" s="159"/>
      <c r="AIS29" s="159"/>
      <c r="AIT29" s="159"/>
      <c r="AIU29" s="159"/>
      <c r="AIV29" s="159"/>
      <c r="AIW29" s="159"/>
      <c r="AIX29" s="159"/>
      <c r="AIY29" s="159"/>
      <c r="AIZ29" s="159"/>
      <c r="AJA29" s="159"/>
      <c r="AJB29" s="159"/>
      <c r="AJC29" s="159"/>
      <c r="AJD29" s="159"/>
      <c r="AJE29" s="159"/>
      <c r="AJF29" s="159"/>
      <c r="AJG29" s="159"/>
      <c r="AJH29" s="159"/>
      <c r="AJI29" s="159"/>
      <c r="AJJ29" s="159"/>
      <c r="AJK29" s="159"/>
      <c r="AJL29" s="159"/>
      <c r="AJM29" s="159"/>
      <c r="AJN29" s="159"/>
      <c r="AJO29" s="159"/>
      <c r="AJP29" s="159"/>
      <c r="AJQ29" s="159"/>
      <c r="AJR29" s="159"/>
      <c r="AJS29" s="159"/>
      <c r="AJT29" s="159"/>
      <c r="AJU29" s="159"/>
      <c r="AJV29" s="159"/>
      <c r="AJW29" s="159"/>
      <c r="AJX29" s="159"/>
      <c r="AJY29" s="159"/>
      <c r="AJZ29" s="159"/>
      <c r="AKA29" s="159"/>
      <c r="AKB29" s="159"/>
      <c r="AKC29" s="159"/>
      <c r="AKD29" s="159"/>
      <c r="AKE29" s="160"/>
      <c r="AKF29" s="159"/>
      <c r="AKG29" s="159"/>
      <c r="AKH29" s="159"/>
      <c r="AKI29" s="159"/>
      <c r="AKJ29" s="159"/>
      <c r="AKK29" s="159"/>
      <c r="AKL29" s="159"/>
      <c r="AKM29" s="159"/>
      <c r="AKN29" s="159"/>
      <c r="AKO29" s="159"/>
      <c r="AKP29" s="159"/>
      <c r="AKQ29" s="159"/>
      <c r="AKR29" s="159"/>
      <c r="AKS29" s="159"/>
      <c r="AKT29" s="159"/>
      <c r="AKU29" s="159"/>
      <c r="AKV29" s="159"/>
      <c r="AKW29" s="159"/>
      <c r="AKX29" s="159"/>
      <c r="AKY29" s="159"/>
      <c r="AKZ29" s="159"/>
      <c r="ALA29" s="159"/>
      <c r="ALB29" s="159"/>
      <c r="ALC29" s="159"/>
      <c r="ALD29" s="159"/>
      <c r="ALE29" s="159"/>
      <c r="ALF29" s="159"/>
      <c r="ALG29" s="159"/>
      <c r="ALH29" s="159"/>
      <c r="ALI29" s="159"/>
      <c r="ALJ29" s="159"/>
      <c r="ALK29" s="159"/>
      <c r="ALL29" s="159"/>
      <c r="ALM29" s="159"/>
      <c r="ALN29" s="159"/>
      <c r="ALO29" s="159"/>
      <c r="ALP29" s="159"/>
      <c r="ALQ29" s="159"/>
      <c r="ALR29" s="159"/>
      <c r="ALS29" s="159"/>
      <c r="ALT29" s="162"/>
      <c r="ALU29" s="162"/>
      <c r="ALV29" s="162"/>
      <c r="ALW29" s="162"/>
      <c r="ALX29" s="162"/>
      <c r="ALY29" s="162"/>
      <c r="ALZ29" s="162"/>
      <c r="AMA29" s="162"/>
      <c r="AMB29" s="162"/>
      <c r="AMC29" s="162"/>
      <c r="AMD29" s="162"/>
      <c r="AME29" s="162"/>
      <c r="AMF29" s="162"/>
      <c r="AMG29" s="162"/>
      <c r="AMH29" s="162"/>
      <c r="AMI29" s="162"/>
      <c r="AMJ29" s="162"/>
      <c r="AMK29" s="162"/>
      <c r="AML29" s="162"/>
      <c r="AMM29" s="162"/>
      <c r="AMN29" s="162"/>
      <c r="AMO29" s="162"/>
      <c r="AMP29" s="162"/>
      <c r="AMQ29" s="162"/>
      <c r="AMR29" s="162"/>
      <c r="AMS29" s="162"/>
      <c r="AMT29" s="162"/>
      <c r="AMU29" s="162"/>
      <c r="AMV29" s="162"/>
      <c r="AMW29" s="162"/>
      <c r="AMX29" s="162"/>
      <c r="AMY29" s="162"/>
      <c r="AMZ29" s="162"/>
      <c r="ANA29" s="162"/>
      <c r="ANB29" s="162"/>
      <c r="ANC29" s="162"/>
      <c r="AND29" s="162"/>
      <c r="ANE29" s="162"/>
      <c r="ANF29" s="162"/>
      <c r="ANG29" s="162"/>
      <c r="ANH29" s="162"/>
      <c r="ANI29" s="162"/>
      <c r="ANJ29" s="162"/>
      <c r="ANK29" s="162"/>
      <c r="ANL29" s="162"/>
      <c r="ANM29" s="162"/>
      <c r="ANN29" s="162"/>
      <c r="ANO29" s="162"/>
      <c r="ANP29" s="162"/>
      <c r="ANQ29" s="162"/>
      <c r="ANR29" s="162"/>
      <c r="ANS29" s="162"/>
      <c r="ANT29" s="162"/>
      <c r="ANU29" s="162"/>
      <c r="ANV29" s="162"/>
      <c r="ANW29" s="162"/>
      <c r="ANX29" s="162"/>
      <c r="ANY29" s="162"/>
      <c r="ANZ29" s="162"/>
      <c r="AOA29" s="162"/>
      <c r="AOB29" s="162"/>
      <c r="AOC29" s="162"/>
      <c r="AOD29" s="162"/>
      <c r="AOE29" s="162"/>
      <c r="AOF29" s="162"/>
      <c r="AOG29" s="162"/>
      <c r="AOH29" s="162"/>
      <c r="AOI29" s="162"/>
      <c r="AOJ29" s="162"/>
      <c r="AOK29" s="162"/>
      <c r="AOL29" s="162"/>
      <c r="AOM29" s="162"/>
      <c r="AON29" s="162"/>
      <c r="AOO29" s="162"/>
      <c r="AOP29" s="162"/>
      <c r="AOQ29" s="162"/>
      <c r="AOR29" s="162"/>
      <c r="AOS29" s="162"/>
      <c r="AOT29" s="162"/>
      <c r="AOU29" s="162"/>
      <c r="AOV29" s="162"/>
      <c r="AOW29" s="162"/>
      <c r="AOX29" s="162"/>
      <c r="AOY29" s="162"/>
      <c r="AOZ29" s="162"/>
      <c r="APA29" s="162"/>
      <c r="APB29" s="162"/>
      <c r="APC29" s="162"/>
      <c r="APD29" s="162"/>
      <c r="APE29" s="162"/>
      <c r="APF29" s="162"/>
      <c r="APG29" s="162"/>
      <c r="APH29" s="162"/>
      <c r="API29" s="162"/>
      <c r="APJ29" s="162"/>
      <c r="APK29" s="162"/>
      <c r="APL29" s="162"/>
      <c r="APM29" s="162"/>
      <c r="APN29" s="162"/>
      <c r="APO29" s="162"/>
      <c r="APP29" s="162"/>
      <c r="APQ29" s="162"/>
      <c r="APR29" s="162"/>
      <c r="APS29" s="162"/>
      <c r="APT29" s="162"/>
      <c r="APU29" s="162"/>
      <c r="APV29" s="162"/>
      <c r="APW29" s="162"/>
      <c r="APX29" s="162"/>
      <c r="APY29" s="162"/>
      <c r="APZ29" s="162"/>
      <c r="AQA29" s="162"/>
      <c r="AQB29" s="162"/>
      <c r="AQC29" s="162"/>
      <c r="AQD29" s="162"/>
      <c r="AQE29" s="162"/>
      <c r="AQF29" s="162"/>
      <c r="AQG29" s="162"/>
      <c r="AQH29" s="162"/>
      <c r="AQI29" s="162"/>
      <c r="AQJ29" s="162"/>
      <c r="AQK29" s="162"/>
      <c r="AQL29" s="162"/>
      <c r="AQM29" s="162"/>
      <c r="AQN29" s="162"/>
      <c r="AQO29" s="162"/>
      <c r="AQP29" s="162"/>
      <c r="AQQ29" s="162"/>
      <c r="AQR29" s="162"/>
      <c r="AQS29" s="162"/>
      <c r="AQT29" s="162"/>
      <c r="AQU29" s="162"/>
      <c r="AQV29" s="162"/>
      <c r="AQW29" s="162"/>
      <c r="AQX29" s="162"/>
      <c r="AQY29" s="162"/>
      <c r="AQZ29" s="162"/>
      <c r="ARA29" s="162"/>
      <c r="ARB29" s="162"/>
      <c r="ARC29" s="162"/>
      <c r="ARD29" s="162"/>
      <c r="ARE29" s="162"/>
      <c r="ARF29" s="162"/>
      <c r="ARG29" s="162"/>
      <c r="ARH29" s="162"/>
      <c r="ARI29" s="162"/>
      <c r="ARJ29" s="162"/>
      <c r="ARK29" s="162"/>
      <c r="ARL29" s="162"/>
      <c r="ARM29" s="162"/>
      <c r="ARN29" s="162"/>
      <c r="ARO29" s="162"/>
      <c r="ARP29" s="162"/>
      <c r="ARQ29" s="162"/>
      <c r="ARR29" s="162"/>
      <c r="ARS29" s="162"/>
      <c r="ART29" s="162"/>
      <c r="ARU29" s="162"/>
      <c r="ARV29" s="162"/>
      <c r="ARW29" s="162"/>
      <c r="ARX29" s="162"/>
      <c r="ARY29" s="162"/>
      <c r="ARZ29" s="162"/>
      <c r="ASA29" s="162"/>
      <c r="ASB29" s="162"/>
      <c r="ASC29" s="162"/>
      <c r="ASD29" s="162"/>
      <c r="ASE29" s="162"/>
      <c r="ASF29" s="162"/>
      <c r="ASG29" s="162"/>
      <c r="ASH29" s="162"/>
      <c r="ASI29" s="162"/>
      <c r="ASJ29" s="162"/>
      <c r="ASK29" s="162"/>
      <c r="ASL29" s="162"/>
      <c r="ASM29" s="164"/>
      <c r="ASN29" s="164"/>
      <c r="ASO29" s="164"/>
      <c r="ASP29" s="164"/>
      <c r="ASQ29" s="164"/>
      <c r="ASR29" s="164"/>
      <c r="ASS29" s="164"/>
      <c r="AST29" s="164"/>
      <c r="ASU29" s="164"/>
      <c r="ASV29" s="164"/>
      <c r="ASW29" s="164"/>
      <c r="ASX29" s="164"/>
      <c r="ASY29" s="164"/>
      <c r="ASZ29" s="164"/>
      <c r="ATA29" s="164"/>
      <c r="ATB29" s="164"/>
      <c r="ATC29" s="164"/>
      <c r="ATD29" s="164"/>
      <c r="ATE29" s="164"/>
      <c r="ATF29" s="164"/>
      <c r="ATG29" s="173"/>
      <c r="ATH29" s="165"/>
      <c r="ATI29" s="165"/>
      <c r="ATJ29" s="165"/>
      <c r="ATK29" s="165"/>
      <c r="ATL29" s="165"/>
      <c r="ATM29" s="165"/>
      <c r="ATN29" s="165"/>
      <c r="ATO29" s="165"/>
      <c r="ATP29" s="165"/>
    </row>
    <row r="30" spans="3:1212" ht="13.5" customHeight="1"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  <c r="IX30" s="159"/>
      <c r="IY30" s="159"/>
      <c r="IZ30" s="159"/>
      <c r="JA30" s="159"/>
      <c r="JB30" s="159"/>
      <c r="JC30" s="159"/>
      <c r="JD30" s="159"/>
      <c r="JE30" s="159"/>
      <c r="JF30" s="159"/>
      <c r="JG30" s="159"/>
      <c r="JH30" s="159"/>
      <c r="JI30" s="159"/>
      <c r="JJ30" s="159"/>
      <c r="JK30" s="159"/>
      <c r="JL30" s="159"/>
      <c r="JM30" s="159"/>
      <c r="JN30" s="159"/>
      <c r="JO30" s="159"/>
      <c r="JP30" s="159"/>
      <c r="JQ30" s="159"/>
      <c r="JR30" s="159"/>
      <c r="JS30" s="159"/>
      <c r="JT30" s="159"/>
      <c r="JU30" s="159"/>
      <c r="JV30" s="159"/>
      <c r="JW30" s="159"/>
      <c r="JX30" s="159"/>
      <c r="JY30" s="159"/>
      <c r="JZ30" s="159"/>
      <c r="KA30" s="159"/>
      <c r="KB30" s="159"/>
      <c r="KC30" s="159"/>
      <c r="KD30" s="159"/>
      <c r="KE30" s="159"/>
      <c r="KF30" s="159"/>
      <c r="KG30" s="159"/>
      <c r="KH30" s="159"/>
      <c r="KI30" s="159"/>
      <c r="KJ30" s="159"/>
      <c r="KK30" s="159"/>
      <c r="KL30" s="159"/>
      <c r="KM30" s="159"/>
      <c r="KN30" s="159"/>
      <c r="KO30" s="159"/>
      <c r="KP30" s="159"/>
      <c r="KQ30" s="159"/>
      <c r="KR30" s="159"/>
      <c r="KS30" s="159"/>
      <c r="KT30" s="159"/>
      <c r="KU30" s="159"/>
      <c r="KV30" s="159"/>
      <c r="KW30" s="159"/>
      <c r="KX30" s="159"/>
      <c r="KY30" s="159"/>
      <c r="KZ30" s="159"/>
      <c r="LA30" s="159"/>
      <c r="LB30" s="159"/>
      <c r="LC30" s="159"/>
      <c r="LD30" s="159"/>
      <c r="LE30" s="159"/>
      <c r="LF30" s="159"/>
      <c r="LG30" s="159"/>
      <c r="LH30" s="159"/>
      <c r="LI30" s="159"/>
      <c r="LJ30" s="159"/>
      <c r="LK30" s="159"/>
      <c r="LL30" s="159"/>
      <c r="LM30" s="159"/>
      <c r="LN30" s="159"/>
      <c r="LO30" s="159"/>
      <c r="LP30" s="159"/>
      <c r="LQ30" s="159"/>
      <c r="LR30" s="159"/>
      <c r="LS30" s="159"/>
      <c r="LT30" s="159"/>
      <c r="LU30" s="159"/>
      <c r="LV30" s="159"/>
      <c r="LW30" s="159"/>
      <c r="LX30" s="159"/>
      <c r="LY30" s="159"/>
      <c r="LZ30" s="159"/>
      <c r="MA30" s="159"/>
      <c r="MB30" s="159"/>
      <c r="MC30" s="159"/>
      <c r="MD30" s="159"/>
      <c r="ME30" s="159"/>
      <c r="MF30" s="159"/>
      <c r="MG30" s="159"/>
      <c r="MH30" s="159"/>
      <c r="MI30" s="159"/>
      <c r="MJ30" s="159"/>
      <c r="MK30" s="159"/>
      <c r="ML30" s="159"/>
      <c r="MM30" s="159"/>
      <c r="MN30" s="159"/>
      <c r="MO30" s="159"/>
      <c r="MP30" s="159"/>
      <c r="MQ30" s="159"/>
      <c r="MR30" s="159"/>
      <c r="MS30" s="159"/>
      <c r="MT30" s="159"/>
      <c r="MU30" s="159"/>
      <c r="MV30" s="159"/>
      <c r="MW30" s="159"/>
      <c r="MX30" s="159"/>
      <c r="MY30" s="159"/>
      <c r="MZ30" s="159"/>
      <c r="NA30" s="159"/>
      <c r="NB30" s="159"/>
      <c r="NC30" s="159"/>
      <c r="ND30" s="159"/>
      <c r="NE30" s="159"/>
      <c r="NF30" s="159"/>
      <c r="NG30" s="159"/>
      <c r="NH30" s="159"/>
      <c r="NI30" s="159"/>
      <c r="NJ30" s="159"/>
      <c r="NK30" s="159"/>
      <c r="NL30" s="159"/>
      <c r="NM30" s="159"/>
      <c r="NN30" s="159"/>
      <c r="NO30" s="159"/>
      <c r="NP30" s="159"/>
      <c r="NQ30" s="159"/>
      <c r="NR30" s="159"/>
      <c r="NS30" s="159"/>
      <c r="NT30" s="159"/>
      <c r="NU30" s="159"/>
      <c r="NV30" s="159"/>
      <c r="NW30" s="159"/>
      <c r="NX30" s="159"/>
      <c r="NY30" s="159"/>
      <c r="NZ30" s="159"/>
      <c r="OA30" s="159"/>
      <c r="OB30" s="159"/>
      <c r="OC30" s="159"/>
      <c r="OD30" s="159"/>
      <c r="OE30" s="159"/>
      <c r="OF30" s="159"/>
      <c r="OG30" s="159"/>
      <c r="OH30" s="159"/>
      <c r="OI30" s="159"/>
      <c r="OJ30" s="159"/>
      <c r="OK30" s="159"/>
      <c r="OL30" s="159"/>
      <c r="OM30" s="159"/>
      <c r="ON30" s="159"/>
      <c r="OO30" s="159"/>
      <c r="OP30" s="159"/>
      <c r="OQ30" s="159"/>
      <c r="OR30" s="159"/>
      <c r="OS30" s="159"/>
      <c r="OT30" s="159"/>
      <c r="OU30" s="159"/>
      <c r="OV30" s="159"/>
      <c r="OW30" s="159"/>
      <c r="OX30" s="159"/>
      <c r="OY30" s="159"/>
      <c r="OZ30" s="159"/>
      <c r="PA30" s="159"/>
      <c r="PB30" s="159"/>
      <c r="PC30" s="159"/>
      <c r="PD30" s="159"/>
      <c r="PE30" s="159"/>
      <c r="PF30" s="159"/>
      <c r="PG30" s="159"/>
      <c r="PH30" s="159"/>
      <c r="PI30" s="159"/>
      <c r="PJ30" s="159"/>
      <c r="PK30" s="159"/>
      <c r="PL30" s="159"/>
      <c r="PM30" s="159"/>
      <c r="PN30" s="159"/>
      <c r="PO30" s="159"/>
      <c r="PP30" s="159"/>
      <c r="PQ30" s="159"/>
      <c r="PR30" s="159"/>
      <c r="PS30" s="159"/>
      <c r="PT30" s="159"/>
      <c r="PU30" s="159"/>
      <c r="PV30" s="159"/>
      <c r="PW30" s="159"/>
      <c r="PX30" s="159"/>
      <c r="PY30" s="159"/>
      <c r="PZ30" s="159"/>
      <c r="QA30" s="159"/>
      <c r="QB30" s="159"/>
      <c r="QC30" s="159"/>
      <c r="QD30" s="159"/>
      <c r="QE30" s="159"/>
      <c r="QF30" s="159"/>
      <c r="QG30" s="159"/>
      <c r="QH30" s="159"/>
      <c r="QI30" s="159"/>
      <c r="QJ30" s="159"/>
      <c r="QK30" s="159"/>
      <c r="QL30" s="159"/>
      <c r="QM30" s="159"/>
      <c r="QN30" s="159"/>
      <c r="QO30" s="159"/>
      <c r="QP30" s="159"/>
      <c r="QQ30" s="159"/>
      <c r="QR30" s="159"/>
      <c r="QS30" s="159"/>
      <c r="QT30" s="159"/>
      <c r="QU30" s="159"/>
      <c r="QV30" s="159"/>
      <c r="QW30" s="159"/>
      <c r="QX30" s="159"/>
      <c r="QY30" s="159"/>
      <c r="QZ30" s="159"/>
      <c r="RA30" s="159"/>
      <c r="RB30" s="159"/>
      <c r="RC30" s="159"/>
      <c r="RD30" s="159"/>
      <c r="RE30" s="159"/>
      <c r="RF30" s="159"/>
      <c r="RG30" s="159"/>
      <c r="RH30" s="159"/>
      <c r="RI30" s="159"/>
      <c r="RJ30" s="159"/>
      <c r="RK30" s="159"/>
      <c r="RL30" s="159"/>
      <c r="RM30" s="159"/>
      <c r="RN30" s="159"/>
      <c r="RO30" s="159"/>
      <c r="RP30" s="159"/>
      <c r="RQ30" s="159"/>
      <c r="RR30" s="159"/>
      <c r="RS30" s="159"/>
      <c r="RT30" s="159"/>
      <c r="RU30" s="159"/>
      <c r="RV30" s="159"/>
      <c r="RW30" s="159"/>
      <c r="RX30" s="159"/>
      <c r="RY30" s="159"/>
      <c r="RZ30" s="159"/>
      <c r="SA30" s="159"/>
      <c r="SB30" s="159"/>
      <c r="SC30" s="159"/>
      <c r="SD30" s="159"/>
      <c r="SE30" s="159"/>
      <c r="SF30" s="159"/>
      <c r="SG30" s="159"/>
      <c r="SH30" s="159"/>
      <c r="SI30" s="159"/>
      <c r="SJ30" s="159"/>
      <c r="SK30" s="159"/>
      <c r="SL30" s="159"/>
      <c r="SM30" s="159"/>
      <c r="SN30" s="159"/>
      <c r="SO30" s="159"/>
      <c r="SP30" s="159"/>
      <c r="SQ30" s="159"/>
      <c r="SR30" s="159"/>
      <c r="SS30" s="159"/>
      <c r="ST30" s="159"/>
      <c r="SU30" s="159"/>
      <c r="SV30" s="159"/>
      <c r="SW30" s="159"/>
      <c r="SX30" s="159"/>
      <c r="SY30" s="159"/>
      <c r="SZ30" s="159"/>
      <c r="TA30" s="159"/>
      <c r="TB30" s="159"/>
      <c r="TC30" s="159"/>
      <c r="TD30" s="159"/>
      <c r="TE30" s="159"/>
      <c r="TF30" s="159"/>
      <c r="TG30" s="159"/>
      <c r="TH30" s="159"/>
      <c r="TI30" s="159"/>
      <c r="TJ30" s="159"/>
      <c r="TK30" s="159"/>
      <c r="TL30" s="159"/>
      <c r="TM30" s="159"/>
      <c r="TN30" s="159"/>
      <c r="TO30" s="159"/>
      <c r="TP30" s="159"/>
      <c r="TQ30" s="159"/>
      <c r="TR30" s="159"/>
      <c r="TS30" s="159"/>
      <c r="TT30" s="159"/>
      <c r="TU30" s="159"/>
      <c r="TV30" s="159"/>
      <c r="TW30" s="159"/>
      <c r="TX30" s="159"/>
      <c r="TY30" s="159"/>
      <c r="TZ30" s="159"/>
      <c r="UA30" s="159"/>
      <c r="UB30" s="159"/>
      <c r="UC30" s="159"/>
      <c r="UD30" s="159"/>
      <c r="UE30" s="159"/>
      <c r="UF30" s="159"/>
      <c r="UG30" s="159"/>
      <c r="UH30" s="159"/>
      <c r="UI30" s="159"/>
      <c r="UJ30" s="159"/>
      <c r="UK30" s="159"/>
      <c r="UL30" s="159"/>
      <c r="UM30" s="159"/>
      <c r="UN30" s="159"/>
      <c r="UO30" s="159"/>
      <c r="UP30" s="159"/>
      <c r="UQ30" s="159"/>
      <c r="UR30" s="159"/>
      <c r="US30" s="159"/>
      <c r="UT30" s="159"/>
      <c r="UU30" s="159"/>
      <c r="UV30" s="159"/>
      <c r="UW30" s="159"/>
      <c r="UX30" s="159"/>
      <c r="UY30" s="159"/>
      <c r="UZ30" s="159"/>
      <c r="VA30" s="159"/>
      <c r="VB30" s="159"/>
      <c r="VC30" s="159"/>
      <c r="VD30" s="159"/>
      <c r="VE30" s="159"/>
      <c r="VF30" s="159"/>
      <c r="VG30" s="159"/>
      <c r="VH30" s="159"/>
      <c r="VI30" s="159"/>
      <c r="VJ30" s="159"/>
      <c r="VK30" s="159"/>
      <c r="VL30" s="159"/>
      <c r="VM30" s="159"/>
      <c r="VN30" s="159"/>
      <c r="VO30" s="159"/>
      <c r="VP30" s="159"/>
      <c r="VQ30" s="159"/>
      <c r="VR30" s="159"/>
      <c r="VS30" s="159"/>
      <c r="VT30" s="159"/>
      <c r="VU30" s="159"/>
      <c r="VV30" s="159"/>
      <c r="VW30" s="159"/>
      <c r="VX30" s="159"/>
      <c r="VY30" s="159"/>
      <c r="VZ30" s="159"/>
      <c r="WA30" s="159"/>
      <c r="WB30" s="159"/>
      <c r="WC30" s="159"/>
      <c r="WD30" s="159"/>
      <c r="WE30" s="159"/>
      <c r="WF30" s="159"/>
      <c r="WG30" s="159"/>
      <c r="WH30" s="159"/>
      <c r="WI30" s="159"/>
      <c r="WJ30" s="159"/>
      <c r="WK30" s="159"/>
      <c r="WL30" s="159"/>
      <c r="WM30" s="159"/>
      <c r="WN30" s="159"/>
      <c r="WO30" s="159"/>
      <c r="WP30" s="159"/>
      <c r="WQ30" s="159"/>
      <c r="WR30" s="159"/>
      <c r="WS30" s="159"/>
      <c r="WT30" s="159"/>
      <c r="WU30" s="159"/>
      <c r="WV30" s="159"/>
      <c r="WW30" s="159"/>
      <c r="WX30" s="159"/>
      <c r="WY30" s="159"/>
      <c r="WZ30" s="159"/>
      <c r="XA30" s="159"/>
      <c r="XB30" s="159"/>
      <c r="XC30" s="159"/>
      <c r="XD30" s="159"/>
      <c r="XE30" s="159"/>
      <c r="XF30" s="159"/>
      <c r="XG30" s="159"/>
      <c r="XH30" s="159"/>
      <c r="XI30" s="159"/>
      <c r="XJ30" s="159"/>
      <c r="XK30" s="159"/>
      <c r="XL30" s="159"/>
      <c r="XM30" s="159"/>
      <c r="XN30" s="159"/>
      <c r="XO30" s="159"/>
      <c r="XP30" s="159"/>
      <c r="XQ30" s="159"/>
      <c r="XR30" s="159"/>
      <c r="XS30" s="159"/>
      <c r="XT30" s="159"/>
      <c r="XU30" s="159"/>
      <c r="XV30" s="159"/>
      <c r="XW30" s="159"/>
      <c r="XX30" s="159"/>
      <c r="XY30" s="159"/>
      <c r="XZ30" s="159"/>
      <c r="YA30" s="159"/>
      <c r="YB30" s="159"/>
      <c r="YC30" s="159"/>
      <c r="YD30" s="159"/>
      <c r="YE30" s="159"/>
      <c r="YF30" s="159"/>
      <c r="YG30" s="159"/>
      <c r="YH30" s="159"/>
      <c r="YI30" s="159"/>
      <c r="YJ30" s="159"/>
      <c r="YK30" s="159"/>
      <c r="YL30" s="159"/>
      <c r="YM30" s="159"/>
      <c r="YN30" s="159"/>
      <c r="YO30" s="159"/>
      <c r="YP30" s="159"/>
      <c r="YQ30" s="159"/>
      <c r="YR30" s="159"/>
      <c r="YS30" s="159"/>
      <c r="YT30" s="159"/>
      <c r="YU30" s="159"/>
      <c r="YV30" s="159"/>
      <c r="YW30" s="159"/>
      <c r="YX30" s="159"/>
      <c r="YY30" s="159"/>
      <c r="YZ30" s="159"/>
      <c r="ZA30" s="159"/>
      <c r="ZB30" s="159"/>
      <c r="ZC30" s="159"/>
      <c r="ZD30" s="159"/>
      <c r="ZE30" s="159"/>
      <c r="ZF30" s="159"/>
      <c r="ZG30" s="159"/>
      <c r="ZH30" s="159"/>
      <c r="ZI30" s="159"/>
      <c r="ZJ30" s="159"/>
      <c r="ZK30" s="159"/>
      <c r="ZL30" s="159"/>
      <c r="ZM30" s="159"/>
      <c r="ZN30" s="159"/>
      <c r="ZO30" s="159"/>
      <c r="ZP30" s="159"/>
      <c r="ZQ30" s="159"/>
      <c r="ZR30" s="159"/>
      <c r="ZS30" s="159"/>
      <c r="ZT30" s="159"/>
      <c r="ZU30" s="159"/>
      <c r="ZV30" s="159"/>
      <c r="ZW30" s="159"/>
      <c r="ZX30" s="159"/>
      <c r="ZY30" s="159"/>
      <c r="ZZ30" s="159"/>
      <c r="AAA30" s="159"/>
      <c r="AAB30" s="159"/>
      <c r="AAC30" s="159"/>
      <c r="AAD30" s="159"/>
      <c r="AAE30" s="159"/>
      <c r="AAF30" s="159"/>
      <c r="AAG30" s="159"/>
      <c r="AAH30" s="159"/>
      <c r="AAI30" s="159"/>
      <c r="AAJ30" s="159"/>
      <c r="AAK30" s="159"/>
      <c r="AAL30" s="159"/>
      <c r="AAM30" s="159"/>
      <c r="AAN30" s="159"/>
      <c r="AAO30" s="159"/>
      <c r="AAP30" s="159"/>
      <c r="AAQ30" s="159"/>
      <c r="AAR30" s="159"/>
      <c r="AAS30" s="159"/>
      <c r="AAT30" s="159"/>
      <c r="AAU30" s="159"/>
      <c r="AAV30" s="159"/>
      <c r="AAW30" s="159"/>
      <c r="AAX30" s="159"/>
      <c r="AAY30" s="159"/>
      <c r="AAZ30" s="159"/>
      <c r="ABA30" s="159"/>
      <c r="ABB30" s="159"/>
      <c r="ABC30" s="159"/>
      <c r="ABD30" s="159"/>
      <c r="ABE30" s="159"/>
      <c r="ABF30" s="159"/>
      <c r="ABG30" s="159"/>
      <c r="ABH30" s="159"/>
      <c r="ABI30" s="159"/>
      <c r="ABJ30" s="159"/>
      <c r="ABK30" s="159"/>
      <c r="ABL30" s="159"/>
      <c r="ABM30" s="159"/>
      <c r="ABN30" s="159"/>
      <c r="ABO30" s="159"/>
      <c r="ABP30" s="159"/>
      <c r="ABQ30" s="159"/>
      <c r="ABR30" s="159"/>
      <c r="ABS30" s="159"/>
      <c r="ABT30" s="159"/>
      <c r="ABU30" s="159"/>
      <c r="ABV30" s="159"/>
      <c r="ABW30" s="159"/>
      <c r="ABX30" s="159"/>
      <c r="ABY30" s="159"/>
      <c r="ABZ30" s="159"/>
      <c r="ACA30" s="159"/>
      <c r="ACB30" s="159"/>
      <c r="ACC30" s="159"/>
      <c r="ACD30" s="159"/>
      <c r="ACE30" s="159"/>
      <c r="ACF30" s="159"/>
      <c r="ACG30" s="159"/>
      <c r="ACH30" s="159"/>
      <c r="ACI30" s="159"/>
      <c r="ACJ30" s="159"/>
      <c r="ACK30" s="159"/>
      <c r="ACL30" s="159"/>
      <c r="ACM30" s="159"/>
      <c r="ACN30" s="159"/>
      <c r="ACO30" s="159"/>
      <c r="ACP30" s="159"/>
      <c r="ACQ30" s="159"/>
      <c r="ACR30" s="159"/>
      <c r="ACS30" s="159"/>
      <c r="ACT30" s="159"/>
      <c r="ACU30" s="159"/>
      <c r="ACV30" s="159"/>
      <c r="ACW30" s="159"/>
      <c r="ACX30" s="159"/>
      <c r="ACY30" s="159"/>
      <c r="ACZ30" s="159"/>
      <c r="ADA30" s="159"/>
      <c r="ADB30" s="159"/>
      <c r="ADC30" s="159"/>
      <c r="ADD30" s="159"/>
      <c r="ADE30" s="159"/>
      <c r="ADF30" s="159"/>
      <c r="ADG30" s="159"/>
      <c r="ADH30" s="159"/>
      <c r="ADI30" s="159"/>
      <c r="ADJ30" s="159"/>
      <c r="ADK30" s="159"/>
      <c r="ADL30" s="159"/>
      <c r="ADM30" s="159"/>
      <c r="ADN30" s="159"/>
      <c r="ADO30" s="159"/>
      <c r="ADP30" s="159"/>
      <c r="ADQ30" s="159"/>
      <c r="ADR30" s="159"/>
      <c r="ADS30" s="159"/>
      <c r="ADT30" s="159"/>
      <c r="ADU30" s="159"/>
      <c r="ADV30" s="159"/>
      <c r="ADW30" s="159"/>
      <c r="ADX30" s="159"/>
      <c r="ADY30" s="159"/>
      <c r="ADZ30" s="159"/>
      <c r="AEA30" s="159"/>
      <c r="AEB30" s="159"/>
      <c r="AEC30" s="159"/>
      <c r="AED30" s="159"/>
      <c r="AEE30" s="159"/>
      <c r="AEF30" s="159"/>
      <c r="AEG30" s="159"/>
      <c r="AEH30" s="159"/>
      <c r="AEI30" s="159"/>
      <c r="AEJ30" s="159"/>
      <c r="AEK30" s="159"/>
      <c r="AEL30" s="159"/>
      <c r="AEM30" s="159"/>
      <c r="AEN30" s="159"/>
      <c r="AEO30" s="159"/>
      <c r="AEP30" s="159"/>
      <c r="AEQ30" s="159"/>
      <c r="AER30" s="159"/>
      <c r="AES30" s="159"/>
      <c r="AET30" s="159"/>
      <c r="AEU30" s="159"/>
      <c r="AEV30" s="159"/>
      <c r="AEW30" s="159"/>
      <c r="AEX30" s="159"/>
      <c r="AEY30" s="159"/>
      <c r="AEZ30" s="159"/>
      <c r="AFA30" s="159"/>
      <c r="AFB30" s="159"/>
      <c r="AFC30" s="159"/>
      <c r="AFD30" s="159"/>
      <c r="AFE30" s="159"/>
      <c r="AFF30" s="159"/>
      <c r="AFG30" s="159"/>
      <c r="AFH30" s="159"/>
      <c r="AFI30" s="159"/>
      <c r="AFJ30" s="159"/>
      <c r="AFK30" s="159"/>
      <c r="AFL30" s="159"/>
      <c r="AFM30" s="159"/>
      <c r="AFN30" s="159"/>
      <c r="AFO30" s="159"/>
      <c r="AFP30" s="159"/>
      <c r="AFQ30" s="159"/>
      <c r="AFR30" s="159"/>
      <c r="AFS30" s="159"/>
      <c r="AFT30" s="159"/>
      <c r="AFU30" s="159"/>
      <c r="AFV30" s="159"/>
      <c r="AFW30" s="159"/>
      <c r="AFX30" s="159"/>
      <c r="AFY30" s="159"/>
      <c r="AFZ30" s="159"/>
      <c r="AGA30" s="159"/>
      <c r="AGB30" s="159"/>
      <c r="AGC30" s="159"/>
      <c r="AGD30" s="159"/>
      <c r="AGE30" s="159"/>
      <c r="AGF30" s="159"/>
      <c r="AGG30" s="159"/>
      <c r="AGH30" s="159"/>
      <c r="AGI30" s="159"/>
      <c r="AGJ30" s="159"/>
      <c r="AGK30" s="159"/>
      <c r="AGL30" s="159"/>
      <c r="AGM30" s="159"/>
      <c r="AGN30" s="159"/>
      <c r="AGO30" s="159"/>
      <c r="AGP30" s="159"/>
      <c r="AGQ30" s="159"/>
      <c r="AGR30" s="159"/>
      <c r="AGS30" s="159"/>
      <c r="AGT30" s="159"/>
      <c r="AGU30" s="159"/>
      <c r="AGV30" s="159"/>
      <c r="AGW30" s="159"/>
      <c r="AGX30" s="159"/>
      <c r="AGY30" s="159"/>
      <c r="AGZ30" s="159"/>
      <c r="AHA30" s="159"/>
      <c r="AHB30" s="159"/>
      <c r="AHC30" s="159"/>
      <c r="AHD30" s="159"/>
      <c r="AHE30" s="159"/>
      <c r="AHF30" s="159"/>
      <c r="AHG30" s="159"/>
      <c r="AHH30" s="159"/>
      <c r="AHI30" s="159"/>
      <c r="AHJ30" s="159"/>
      <c r="AHK30" s="159"/>
      <c r="AHL30" s="159"/>
      <c r="AHM30" s="159"/>
      <c r="AHN30" s="159"/>
      <c r="AHO30" s="159"/>
      <c r="AHP30" s="159"/>
      <c r="AHQ30" s="159"/>
      <c r="AHR30" s="159"/>
      <c r="AHS30" s="159"/>
      <c r="AHT30" s="159"/>
      <c r="AHU30" s="159"/>
      <c r="AHV30" s="159"/>
      <c r="AHW30" s="159"/>
      <c r="AHX30" s="159"/>
      <c r="AHY30" s="159"/>
      <c r="AHZ30" s="159"/>
      <c r="AIA30" s="159"/>
      <c r="AIB30" s="159"/>
      <c r="AIC30" s="159"/>
      <c r="AID30" s="159"/>
      <c r="AIE30" s="159"/>
      <c r="AIF30" s="159"/>
      <c r="AIG30" s="159"/>
      <c r="AIH30" s="159"/>
      <c r="AII30" s="159"/>
      <c r="AIJ30" s="159"/>
      <c r="AIK30" s="159"/>
      <c r="AIL30" s="159"/>
      <c r="AIM30" s="159"/>
      <c r="AIN30" s="159"/>
      <c r="AIO30" s="159"/>
      <c r="AIP30" s="159"/>
      <c r="AIQ30" s="159"/>
      <c r="AIR30" s="159"/>
      <c r="AIS30" s="159"/>
      <c r="AIT30" s="159"/>
      <c r="AIU30" s="159"/>
      <c r="AIV30" s="159"/>
      <c r="AIW30" s="159"/>
      <c r="AIX30" s="159"/>
      <c r="AIY30" s="159"/>
      <c r="AIZ30" s="159"/>
      <c r="AJA30" s="159"/>
      <c r="AJB30" s="159"/>
      <c r="AJC30" s="159"/>
      <c r="AJD30" s="159"/>
      <c r="AJE30" s="159"/>
      <c r="AJF30" s="159"/>
      <c r="AJG30" s="159"/>
      <c r="AJH30" s="159"/>
      <c r="AJI30" s="159"/>
      <c r="AJJ30" s="159"/>
      <c r="AJK30" s="159"/>
      <c r="AJL30" s="159"/>
      <c r="AJM30" s="159"/>
      <c r="AJN30" s="159"/>
      <c r="AJO30" s="159"/>
      <c r="AJP30" s="159"/>
      <c r="AJQ30" s="159"/>
      <c r="AJR30" s="159"/>
      <c r="AJS30" s="159"/>
      <c r="AJT30" s="159"/>
      <c r="AJU30" s="159"/>
      <c r="AJV30" s="159"/>
      <c r="AJW30" s="159"/>
      <c r="AJX30" s="159"/>
      <c r="AJY30" s="159"/>
      <c r="AJZ30" s="159"/>
      <c r="AKA30" s="159"/>
      <c r="AKB30" s="159"/>
      <c r="AKC30" s="159"/>
      <c r="AKD30" s="159"/>
      <c r="AKE30" s="160"/>
      <c r="AKF30" s="159"/>
      <c r="AKG30" s="159"/>
      <c r="AKH30" s="159"/>
      <c r="AKI30" s="159"/>
      <c r="AKJ30" s="159"/>
      <c r="AKK30" s="159"/>
      <c r="AKL30" s="159"/>
      <c r="AKM30" s="159"/>
      <c r="AKN30" s="159"/>
      <c r="AKO30" s="159"/>
      <c r="AKP30" s="159"/>
      <c r="AKQ30" s="159"/>
      <c r="AKR30" s="159"/>
      <c r="AKS30" s="159"/>
      <c r="AKT30" s="159"/>
      <c r="AKU30" s="159"/>
      <c r="AKV30" s="159"/>
      <c r="AKW30" s="159"/>
      <c r="AKX30" s="159"/>
      <c r="AKY30" s="159"/>
      <c r="AKZ30" s="159"/>
      <c r="ALA30" s="159"/>
      <c r="ALB30" s="159"/>
      <c r="ALC30" s="159"/>
      <c r="ALD30" s="159"/>
      <c r="ALE30" s="159"/>
      <c r="ALF30" s="159"/>
      <c r="ALG30" s="159"/>
      <c r="ALH30" s="159"/>
      <c r="ALI30" s="159"/>
      <c r="ALJ30" s="159"/>
      <c r="ALK30" s="159"/>
      <c r="ALL30" s="159"/>
      <c r="ALM30" s="159"/>
      <c r="ALN30" s="159"/>
      <c r="ALO30" s="159"/>
      <c r="ALP30" s="159"/>
      <c r="ALQ30" s="159"/>
      <c r="ALR30" s="159"/>
      <c r="ALS30" s="159"/>
      <c r="ALT30" s="162"/>
      <c r="ALU30" s="162"/>
      <c r="ALV30" s="162"/>
      <c r="ALW30" s="162"/>
      <c r="ALX30" s="162"/>
      <c r="ALY30" s="162"/>
      <c r="ALZ30" s="162"/>
      <c r="AMA30" s="162"/>
      <c r="AMB30" s="162"/>
      <c r="AMC30" s="162"/>
      <c r="AMD30" s="162"/>
      <c r="AME30" s="162"/>
      <c r="AMF30" s="162"/>
      <c r="AMG30" s="162"/>
      <c r="AMH30" s="162"/>
      <c r="AMI30" s="162"/>
      <c r="AMJ30" s="162"/>
      <c r="AMK30" s="162"/>
      <c r="AML30" s="162"/>
      <c r="AMM30" s="162"/>
      <c r="AMN30" s="162"/>
      <c r="AMO30" s="162"/>
      <c r="AMP30" s="162"/>
      <c r="AMQ30" s="162"/>
      <c r="AMR30" s="162"/>
      <c r="AMS30" s="162"/>
      <c r="AMT30" s="162"/>
      <c r="AMU30" s="162"/>
      <c r="AMV30" s="162"/>
      <c r="AMW30" s="162"/>
      <c r="AMX30" s="162"/>
      <c r="AMY30" s="162"/>
      <c r="AMZ30" s="162"/>
      <c r="ANA30" s="162"/>
      <c r="ANB30" s="162"/>
      <c r="ANC30" s="162"/>
      <c r="AND30" s="162"/>
      <c r="ANE30" s="162"/>
      <c r="ANF30" s="162"/>
      <c r="ANG30" s="162"/>
      <c r="ANH30" s="162"/>
      <c r="ANI30" s="162"/>
      <c r="ANJ30" s="162"/>
      <c r="ANK30" s="162"/>
      <c r="ANL30" s="162"/>
      <c r="ANM30" s="162"/>
      <c r="ANN30" s="162"/>
      <c r="ANO30" s="162"/>
      <c r="ANP30" s="162"/>
      <c r="ANQ30" s="162"/>
      <c r="ANR30" s="162"/>
      <c r="ANS30" s="162"/>
      <c r="ANT30" s="162"/>
      <c r="ANU30" s="162"/>
      <c r="ANV30" s="162"/>
      <c r="ANW30" s="162"/>
      <c r="ANX30" s="162"/>
      <c r="ANY30" s="162"/>
      <c r="ANZ30" s="162"/>
      <c r="AOA30" s="162"/>
      <c r="AOB30" s="162"/>
      <c r="AOC30" s="162"/>
      <c r="AOD30" s="162"/>
      <c r="AOE30" s="162"/>
      <c r="AOF30" s="162"/>
      <c r="AOG30" s="162"/>
      <c r="AOH30" s="162"/>
      <c r="AOI30" s="162"/>
      <c r="AOJ30" s="162"/>
      <c r="AOK30" s="162"/>
      <c r="AOL30" s="162"/>
      <c r="AOM30" s="162"/>
      <c r="AON30" s="162"/>
      <c r="AOO30" s="162"/>
      <c r="AOP30" s="162"/>
      <c r="AOQ30" s="162"/>
      <c r="AOR30" s="162"/>
      <c r="AOS30" s="162"/>
      <c r="AOT30" s="162"/>
      <c r="AOU30" s="162"/>
      <c r="AOV30" s="162"/>
      <c r="AOW30" s="162"/>
      <c r="AOX30" s="162"/>
      <c r="AOY30" s="162"/>
      <c r="AOZ30" s="162"/>
      <c r="APA30" s="162"/>
      <c r="APB30" s="162"/>
      <c r="APC30" s="162"/>
      <c r="APD30" s="162"/>
      <c r="APE30" s="162"/>
      <c r="APF30" s="162"/>
      <c r="APG30" s="162"/>
      <c r="APH30" s="162"/>
      <c r="API30" s="162"/>
      <c r="APJ30" s="162"/>
      <c r="APK30" s="162"/>
      <c r="APL30" s="162"/>
      <c r="APM30" s="162"/>
      <c r="APN30" s="162"/>
      <c r="APO30" s="162"/>
      <c r="APP30" s="162"/>
      <c r="APQ30" s="162"/>
      <c r="APR30" s="162"/>
      <c r="APS30" s="162"/>
      <c r="APT30" s="162"/>
      <c r="APU30" s="162"/>
      <c r="APV30" s="162"/>
      <c r="APW30" s="162"/>
      <c r="APX30" s="162"/>
      <c r="APY30" s="162"/>
      <c r="APZ30" s="162"/>
      <c r="AQA30" s="162"/>
      <c r="AQB30" s="162"/>
      <c r="AQC30" s="162"/>
      <c r="AQD30" s="162"/>
      <c r="AQE30" s="162"/>
      <c r="AQF30" s="162"/>
      <c r="AQG30" s="162"/>
      <c r="AQH30" s="162"/>
      <c r="AQI30" s="162"/>
      <c r="AQJ30" s="162"/>
      <c r="AQK30" s="162"/>
      <c r="AQL30" s="162"/>
      <c r="AQM30" s="162"/>
      <c r="AQN30" s="162"/>
      <c r="AQO30" s="162"/>
      <c r="AQP30" s="162"/>
      <c r="AQQ30" s="162"/>
      <c r="AQR30" s="162"/>
      <c r="AQS30" s="162"/>
      <c r="AQT30" s="162"/>
      <c r="AQU30" s="162"/>
      <c r="AQV30" s="162"/>
      <c r="AQW30" s="162"/>
      <c r="AQX30" s="162"/>
      <c r="AQY30" s="162"/>
      <c r="AQZ30" s="162"/>
      <c r="ARA30" s="162"/>
      <c r="ARB30" s="162"/>
      <c r="ARC30" s="162"/>
      <c r="ARD30" s="162"/>
      <c r="ARE30" s="162"/>
      <c r="ARF30" s="162"/>
      <c r="ARG30" s="162"/>
      <c r="ARH30" s="162"/>
      <c r="ARI30" s="162"/>
      <c r="ARJ30" s="162"/>
      <c r="ARK30" s="162"/>
      <c r="ARL30" s="162"/>
      <c r="ARM30" s="162"/>
      <c r="ARN30" s="162"/>
      <c r="ARO30" s="162"/>
      <c r="ARP30" s="162"/>
      <c r="ARQ30" s="162"/>
      <c r="ARR30" s="162"/>
      <c r="ARS30" s="162"/>
      <c r="ART30" s="162"/>
      <c r="ARU30" s="162"/>
      <c r="ARV30" s="162"/>
      <c r="ARW30" s="162"/>
      <c r="ARX30" s="162"/>
      <c r="ARY30" s="162"/>
      <c r="ARZ30" s="162"/>
      <c r="ASA30" s="162"/>
      <c r="ASB30" s="162"/>
      <c r="ASC30" s="162"/>
      <c r="ASD30" s="162"/>
      <c r="ASE30" s="162"/>
      <c r="ASF30" s="162"/>
      <c r="ASG30" s="162"/>
      <c r="ASH30" s="162"/>
      <c r="ASI30" s="162"/>
      <c r="ASJ30" s="162"/>
      <c r="ASK30" s="162"/>
      <c r="ASL30" s="162"/>
      <c r="ASM30" s="164"/>
      <c r="ASN30" s="164"/>
      <c r="ASO30" s="164"/>
      <c r="ASP30" s="164"/>
      <c r="ASQ30" s="164"/>
      <c r="ASR30" s="164"/>
      <c r="ASS30" s="164"/>
      <c r="AST30" s="164"/>
      <c r="ASU30" s="164"/>
      <c r="ASV30" s="164"/>
      <c r="ASW30" s="164"/>
      <c r="ASX30" s="164"/>
      <c r="ASY30" s="164"/>
      <c r="ASZ30" s="164"/>
      <c r="ATA30" s="164"/>
      <c r="ATB30" s="164"/>
      <c r="ATC30" s="164"/>
      <c r="ATD30" s="164"/>
      <c r="ATE30" s="164"/>
      <c r="ATF30" s="164"/>
      <c r="ATG30" s="173"/>
      <c r="ATH30" s="165"/>
      <c r="ATI30" s="165"/>
      <c r="ATJ30" s="165"/>
      <c r="ATK30" s="165"/>
      <c r="ATL30" s="165"/>
      <c r="ATM30" s="165"/>
      <c r="ATN30" s="165"/>
      <c r="ATO30" s="165"/>
      <c r="ATP30" s="165"/>
    </row>
    <row r="31" spans="3:1212" ht="13.5" customHeight="1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  <c r="IX31" s="159"/>
      <c r="IY31" s="159"/>
      <c r="IZ31" s="159"/>
      <c r="JA31" s="159"/>
      <c r="JB31" s="159"/>
      <c r="JC31" s="159"/>
      <c r="JD31" s="159"/>
      <c r="JE31" s="159"/>
      <c r="JF31" s="159"/>
      <c r="JG31" s="159"/>
      <c r="JH31" s="159"/>
      <c r="JI31" s="159"/>
      <c r="JJ31" s="159"/>
      <c r="JK31" s="159"/>
      <c r="JL31" s="159"/>
      <c r="JM31" s="159"/>
      <c r="JN31" s="159"/>
      <c r="JO31" s="159"/>
      <c r="JP31" s="159"/>
      <c r="JQ31" s="159"/>
      <c r="JR31" s="159"/>
      <c r="JS31" s="159"/>
      <c r="JT31" s="159"/>
      <c r="JU31" s="159"/>
      <c r="JV31" s="159"/>
      <c r="JW31" s="159"/>
      <c r="JX31" s="159"/>
      <c r="JY31" s="159"/>
      <c r="JZ31" s="159"/>
      <c r="KA31" s="159"/>
      <c r="KB31" s="159"/>
      <c r="KC31" s="159"/>
      <c r="KD31" s="159"/>
      <c r="KE31" s="159"/>
      <c r="KF31" s="159"/>
      <c r="KG31" s="159"/>
      <c r="KH31" s="159"/>
      <c r="KI31" s="159"/>
      <c r="KJ31" s="159"/>
      <c r="KK31" s="159"/>
      <c r="KL31" s="159"/>
      <c r="KM31" s="159"/>
      <c r="KN31" s="159"/>
      <c r="KO31" s="159"/>
      <c r="KP31" s="159"/>
      <c r="KQ31" s="159"/>
      <c r="KR31" s="159"/>
      <c r="KS31" s="159"/>
      <c r="KT31" s="159"/>
      <c r="KU31" s="159"/>
      <c r="KV31" s="159"/>
      <c r="KW31" s="159"/>
      <c r="KX31" s="159"/>
      <c r="KY31" s="159"/>
      <c r="KZ31" s="159"/>
      <c r="LA31" s="159"/>
      <c r="LB31" s="159"/>
      <c r="LC31" s="159"/>
      <c r="LD31" s="159"/>
      <c r="LE31" s="159"/>
      <c r="LF31" s="159"/>
      <c r="LG31" s="159"/>
      <c r="LH31" s="159"/>
      <c r="LI31" s="159"/>
      <c r="LJ31" s="159"/>
      <c r="LK31" s="159"/>
      <c r="LL31" s="159"/>
      <c r="LM31" s="159"/>
      <c r="LN31" s="159"/>
      <c r="LO31" s="159"/>
      <c r="LP31" s="159"/>
      <c r="LQ31" s="159"/>
      <c r="LR31" s="159"/>
      <c r="LS31" s="159"/>
      <c r="LT31" s="159"/>
      <c r="LU31" s="159"/>
      <c r="LV31" s="159"/>
      <c r="LW31" s="159"/>
      <c r="LX31" s="159"/>
      <c r="LY31" s="159"/>
      <c r="LZ31" s="159"/>
      <c r="MA31" s="159"/>
      <c r="MB31" s="159"/>
      <c r="MC31" s="159"/>
      <c r="MD31" s="159"/>
      <c r="ME31" s="159"/>
      <c r="MF31" s="159"/>
      <c r="MG31" s="159"/>
      <c r="MH31" s="159"/>
      <c r="MI31" s="159"/>
      <c r="MJ31" s="159"/>
      <c r="MK31" s="159"/>
      <c r="ML31" s="159"/>
      <c r="MM31" s="159"/>
      <c r="MN31" s="159"/>
      <c r="MO31" s="159"/>
      <c r="MP31" s="159"/>
      <c r="MQ31" s="159"/>
      <c r="MR31" s="159"/>
      <c r="MS31" s="159"/>
      <c r="MT31" s="159"/>
      <c r="MU31" s="159"/>
      <c r="MV31" s="159"/>
      <c r="MW31" s="159"/>
      <c r="MX31" s="159"/>
      <c r="MY31" s="159"/>
      <c r="MZ31" s="159"/>
      <c r="NA31" s="159"/>
      <c r="NB31" s="159"/>
      <c r="NC31" s="159"/>
      <c r="ND31" s="159"/>
      <c r="NE31" s="159"/>
      <c r="NF31" s="159"/>
      <c r="NG31" s="159"/>
      <c r="NH31" s="159"/>
      <c r="NI31" s="159"/>
      <c r="NJ31" s="159"/>
      <c r="NK31" s="159"/>
      <c r="NL31" s="159"/>
      <c r="NM31" s="159"/>
      <c r="NN31" s="159"/>
      <c r="NO31" s="159"/>
      <c r="NP31" s="159"/>
      <c r="NQ31" s="159"/>
      <c r="NR31" s="159"/>
      <c r="NS31" s="159"/>
      <c r="NT31" s="159"/>
      <c r="NU31" s="159"/>
      <c r="NV31" s="159"/>
      <c r="NW31" s="159"/>
      <c r="NX31" s="159"/>
      <c r="NY31" s="159"/>
      <c r="NZ31" s="159"/>
      <c r="OA31" s="159"/>
      <c r="OB31" s="159"/>
      <c r="OC31" s="159"/>
      <c r="OD31" s="159"/>
      <c r="OE31" s="159"/>
      <c r="OF31" s="159"/>
      <c r="OG31" s="159"/>
      <c r="OH31" s="159"/>
      <c r="OI31" s="159"/>
      <c r="OJ31" s="159"/>
      <c r="OK31" s="159"/>
      <c r="OL31" s="159"/>
      <c r="OM31" s="159"/>
      <c r="ON31" s="159"/>
      <c r="OO31" s="159"/>
      <c r="OP31" s="159"/>
      <c r="OQ31" s="159"/>
      <c r="OR31" s="159"/>
      <c r="OS31" s="159"/>
      <c r="OT31" s="159"/>
      <c r="OU31" s="159"/>
      <c r="OV31" s="159"/>
      <c r="OW31" s="159"/>
      <c r="OX31" s="159"/>
      <c r="OY31" s="159"/>
      <c r="OZ31" s="159"/>
      <c r="PA31" s="159"/>
      <c r="PB31" s="159"/>
      <c r="PC31" s="159"/>
      <c r="PD31" s="159"/>
      <c r="PE31" s="159"/>
      <c r="PF31" s="159"/>
      <c r="PG31" s="159"/>
      <c r="PH31" s="159"/>
      <c r="PI31" s="159"/>
      <c r="PJ31" s="159"/>
      <c r="PK31" s="159"/>
      <c r="PL31" s="159"/>
      <c r="PM31" s="159"/>
      <c r="PN31" s="159"/>
      <c r="PO31" s="159"/>
      <c r="PP31" s="159"/>
      <c r="PQ31" s="159"/>
      <c r="PR31" s="159"/>
      <c r="PS31" s="159"/>
      <c r="PT31" s="159"/>
      <c r="PU31" s="159"/>
      <c r="PV31" s="159"/>
      <c r="PW31" s="159"/>
      <c r="PX31" s="159"/>
      <c r="PY31" s="159"/>
      <c r="PZ31" s="159"/>
      <c r="QA31" s="159"/>
      <c r="QB31" s="159"/>
      <c r="QC31" s="159"/>
      <c r="QD31" s="159"/>
      <c r="QE31" s="159"/>
      <c r="QF31" s="159"/>
      <c r="QG31" s="159"/>
      <c r="QH31" s="159"/>
      <c r="QI31" s="159"/>
      <c r="QJ31" s="159"/>
      <c r="QK31" s="159"/>
      <c r="QL31" s="159"/>
      <c r="QM31" s="159"/>
      <c r="QN31" s="159"/>
      <c r="QO31" s="159"/>
      <c r="QP31" s="159"/>
      <c r="QQ31" s="159"/>
      <c r="QR31" s="159"/>
      <c r="QS31" s="159"/>
      <c r="QT31" s="159"/>
      <c r="QU31" s="159"/>
      <c r="QV31" s="159"/>
      <c r="QW31" s="159"/>
      <c r="QX31" s="159"/>
      <c r="QY31" s="159"/>
      <c r="QZ31" s="159"/>
      <c r="RA31" s="159"/>
      <c r="RB31" s="159"/>
      <c r="RC31" s="159"/>
      <c r="RD31" s="159"/>
      <c r="RE31" s="159"/>
      <c r="RF31" s="159"/>
      <c r="RG31" s="159"/>
      <c r="RH31" s="159"/>
      <c r="RI31" s="159"/>
      <c r="RJ31" s="159"/>
      <c r="RK31" s="159"/>
      <c r="RL31" s="159"/>
      <c r="RM31" s="159"/>
      <c r="RN31" s="159"/>
      <c r="RO31" s="159"/>
      <c r="RP31" s="159"/>
      <c r="RQ31" s="159"/>
      <c r="RR31" s="159"/>
      <c r="RS31" s="159"/>
      <c r="RT31" s="159"/>
      <c r="RU31" s="159"/>
      <c r="RV31" s="159"/>
      <c r="RW31" s="159"/>
      <c r="RX31" s="159"/>
      <c r="RY31" s="159"/>
      <c r="RZ31" s="159"/>
      <c r="SA31" s="159"/>
      <c r="SB31" s="159"/>
      <c r="SC31" s="159"/>
      <c r="SD31" s="159"/>
      <c r="SE31" s="159"/>
      <c r="SF31" s="159"/>
      <c r="SG31" s="159"/>
      <c r="SH31" s="159"/>
      <c r="SI31" s="159"/>
      <c r="SJ31" s="159"/>
      <c r="SK31" s="159"/>
      <c r="SL31" s="159"/>
      <c r="SM31" s="159"/>
      <c r="SN31" s="159"/>
      <c r="SO31" s="159"/>
      <c r="SP31" s="159"/>
      <c r="SQ31" s="159"/>
      <c r="SR31" s="159"/>
      <c r="SS31" s="159"/>
      <c r="ST31" s="159"/>
      <c r="SU31" s="159"/>
      <c r="SV31" s="159"/>
      <c r="SW31" s="159"/>
      <c r="SX31" s="159"/>
      <c r="SY31" s="159"/>
      <c r="SZ31" s="159"/>
      <c r="TA31" s="159"/>
      <c r="TB31" s="159"/>
      <c r="TC31" s="159"/>
      <c r="TD31" s="159"/>
      <c r="TE31" s="159"/>
      <c r="TF31" s="159"/>
      <c r="TG31" s="159"/>
      <c r="TH31" s="159"/>
      <c r="TI31" s="159"/>
      <c r="TJ31" s="159"/>
      <c r="TK31" s="159"/>
      <c r="TL31" s="159"/>
      <c r="TM31" s="159"/>
      <c r="TN31" s="159"/>
      <c r="TO31" s="159"/>
      <c r="TP31" s="159"/>
      <c r="TQ31" s="159"/>
      <c r="TR31" s="159"/>
      <c r="TS31" s="159"/>
      <c r="TT31" s="159"/>
      <c r="TU31" s="159"/>
      <c r="TV31" s="159"/>
      <c r="TW31" s="159"/>
      <c r="TX31" s="159"/>
      <c r="TY31" s="159"/>
      <c r="TZ31" s="159"/>
      <c r="UA31" s="159"/>
      <c r="UB31" s="159"/>
      <c r="UC31" s="159"/>
      <c r="UD31" s="159"/>
      <c r="UE31" s="159"/>
      <c r="UF31" s="159"/>
      <c r="UG31" s="159"/>
      <c r="UH31" s="159"/>
      <c r="UI31" s="159"/>
      <c r="UJ31" s="159"/>
      <c r="UK31" s="159"/>
      <c r="UL31" s="159"/>
      <c r="UM31" s="159"/>
      <c r="UN31" s="159"/>
      <c r="UO31" s="159"/>
      <c r="UP31" s="159"/>
      <c r="UQ31" s="159"/>
      <c r="UR31" s="159"/>
      <c r="US31" s="159"/>
      <c r="UT31" s="159"/>
      <c r="UU31" s="159"/>
      <c r="UV31" s="159"/>
      <c r="UW31" s="159"/>
      <c r="UX31" s="159"/>
      <c r="UY31" s="159"/>
      <c r="UZ31" s="159"/>
      <c r="VA31" s="159"/>
      <c r="VB31" s="159"/>
      <c r="VC31" s="159"/>
      <c r="VD31" s="159"/>
      <c r="VE31" s="159"/>
      <c r="VF31" s="159"/>
      <c r="VG31" s="159"/>
      <c r="VH31" s="159"/>
      <c r="VI31" s="159"/>
      <c r="VJ31" s="159"/>
      <c r="VK31" s="159"/>
      <c r="VL31" s="159"/>
      <c r="VM31" s="159"/>
      <c r="VN31" s="159"/>
      <c r="VO31" s="159"/>
      <c r="VP31" s="159"/>
      <c r="VQ31" s="159"/>
      <c r="VR31" s="159"/>
      <c r="VS31" s="159"/>
      <c r="VT31" s="159"/>
      <c r="VU31" s="159"/>
      <c r="VV31" s="159"/>
      <c r="VW31" s="159"/>
      <c r="VX31" s="159"/>
      <c r="VY31" s="159"/>
      <c r="VZ31" s="159"/>
      <c r="WA31" s="159"/>
      <c r="WB31" s="159"/>
      <c r="WC31" s="159"/>
      <c r="WD31" s="159"/>
      <c r="WE31" s="159"/>
      <c r="WF31" s="159"/>
      <c r="WG31" s="159"/>
      <c r="WH31" s="159"/>
      <c r="WI31" s="159"/>
      <c r="WJ31" s="159"/>
      <c r="WK31" s="159"/>
      <c r="WL31" s="159"/>
      <c r="WM31" s="159"/>
      <c r="WN31" s="159"/>
      <c r="WO31" s="159"/>
      <c r="WP31" s="159"/>
      <c r="WQ31" s="159"/>
      <c r="WR31" s="159"/>
      <c r="WS31" s="159"/>
      <c r="WT31" s="159"/>
      <c r="WU31" s="159"/>
      <c r="WV31" s="159"/>
      <c r="WW31" s="159"/>
      <c r="WX31" s="159"/>
      <c r="WY31" s="159"/>
      <c r="WZ31" s="159"/>
      <c r="XA31" s="159"/>
      <c r="XB31" s="159"/>
      <c r="XC31" s="159"/>
      <c r="XD31" s="159"/>
      <c r="XE31" s="159"/>
      <c r="XF31" s="159"/>
      <c r="XG31" s="159"/>
      <c r="XH31" s="159"/>
      <c r="XI31" s="159"/>
      <c r="XJ31" s="159"/>
      <c r="XK31" s="159"/>
      <c r="XL31" s="159"/>
      <c r="XM31" s="159"/>
      <c r="XN31" s="159"/>
      <c r="XO31" s="159"/>
      <c r="XP31" s="159"/>
      <c r="XQ31" s="159"/>
      <c r="XR31" s="159"/>
      <c r="XS31" s="159"/>
      <c r="XT31" s="159"/>
      <c r="XU31" s="159"/>
      <c r="XV31" s="159"/>
      <c r="XW31" s="159"/>
      <c r="XX31" s="159"/>
      <c r="XY31" s="159"/>
      <c r="XZ31" s="159"/>
      <c r="YA31" s="159"/>
      <c r="YB31" s="159"/>
      <c r="YC31" s="159"/>
      <c r="YD31" s="159"/>
      <c r="YE31" s="159"/>
      <c r="YF31" s="159"/>
      <c r="YG31" s="159"/>
      <c r="YH31" s="159"/>
      <c r="YI31" s="159"/>
      <c r="YJ31" s="159"/>
      <c r="YK31" s="159"/>
      <c r="YL31" s="159"/>
      <c r="YM31" s="159"/>
      <c r="YN31" s="159"/>
      <c r="YO31" s="159"/>
      <c r="YP31" s="159"/>
      <c r="YQ31" s="159"/>
      <c r="YR31" s="159"/>
      <c r="YS31" s="159"/>
      <c r="YT31" s="159"/>
      <c r="YU31" s="159"/>
      <c r="YV31" s="159"/>
      <c r="YW31" s="159"/>
      <c r="YX31" s="159"/>
      <c r="YY31" s="159"/>
      <c r="YZ31" s="159"/>
      <c r="ZA31" s="159"/>
      <c r="ZB31" s="159"/>
      <c r="ZC31" s="159"/>
      <c r="ZD31" s="159"/>
      <c r="ZE31" s="159"/>
      <c r="ZF31" s="159"/>
      <c r="ZG31" s="159"/>
      <c r="ZH31" s="159"/>
      <c r="ZI31" s="159"/>
      <c r="ZJ31" s="159"/>
      <c r="ZK31" s="159"/>
      <c r="ZL31" s="159"/>
      <c r="ZM31" s="159"/>
      <c r="ZN31" s="159"/>
      <c r="ZO31" s="159"/>
      <c r="ZP31" s="159"/>
      <c r="ZQ31" s="159"/>
      <c r="ZR31" s="159"/>
      <c r="ZS31" s="159"/>
      <c r="ZT31" s="159"/>
      <c r="ZU31" s="159"/>
      <c r="ZV31" s="159"/>
      <c r="ZW31" s="159"/>
      <c r="ZX31" s="159"/>
      <c r="ZY31" s="159"/>
      <c r="ZZ31" s="159"/>
      <c r="AAA31" s="159"/>
      <c r="AAB31" s="159"/>
      <c r="AAC31" s="159"/>
      <c r="AAD31" s="159"/>
      <c r="AAE31" s="159"/>
      <c r="AAF31" s="159"/>
      <c r="AAG31" s="159"/>
      <c r="AAH31" s="159"/>
      <c r="AAI31" s="159"/>
      <c r="AAJ31" s="159"/>
      <c r="AAK31" s="159"/>
      <c r="AAL31" s="159"/>
      <c r="AAM31" s="159"/>
      <c r="AAN31" s="159"/>
      <c r="AAO31" s="159"/>
      <c r="AAP31" s="159"/>
      <c r="AAQ31" s="159"/>
      <c r="AAR31" s="159"/>
      <c r="AAS31" s="159"/>
      <c r="AAT31" s="159"/>
      <c r="AAU31" s="159"/>
      <c r="AAV31" s="159"/>
      <c r="AAW31" s="159"/>
      <c r="AAX31" s="159"/>
      <c r="AAY31" s="159"/>
      <c r="AAZ31" s="159"/>
      <c r="ABA31" s="159"/>
      <c r="ABB31" s="159"/>
      <c r="ABC31" s="159"/>
      <c r="ABD31" s="159"/>
      <c r="ABE31" s="159"/>
      <c r="ABF31" s="159"/>
      <c r="ABG31" s="159"/>
      <c r="ABH31" s="159"/>
      <c r="ABI31" s="159"/>
      <c r="ABJ31" s="159"/>
      <c r="ABK31" s="159"/>
      <c r="ABL31" s="159"/>
      <c r="ABM31" s="159"/>
      <c r="ABN31" s="159"/>
      <c r="ABO31" s="159"/>
      <c r="ABP31" s="159"/>
      <c r="ABQ31" s="159"/>
      <c r="ABR31" s="159"/>
      <c r="ABS31" s="159"/>
      <c r="ABT31" s="159"/>
      <c r="ABU31" s="159"/>
      <c r="ABV31" s="159"/>
      <c r="ABW31" s="159"/>
      <c r="ABX31" s="159"/>
      <c r="ABY31" s="159"/>
      <c r="ABZ31" s="159"/>
      <c r="ACA31" s="159"/>
      <c r="ACB31" s="159"/>
      <c r="ACC31" s="159"/>
      <c r="ACD31" s="159"/>
      <c r="ACE31" s="159"/>
      <c r="ACF31" s="159"/>
      <c r="ACG31" s="159"/>
      <c r="ACH31" s="159"/>
      <c r="ACI31" s="159"/>
      <c r="ACJ31" s="159"/>
      <c r="ACK31" s="159"/>
      <c r="ACL31" s="159"/>
      <c r="ACM31" s="159"/>
      <c r="ACN31" s="159"/>
      <c r="ACO31" s="159"/>
      <c r="ACP31" s="159"/>
      <c r="ACQ31" s="159"/>
      <c r="ACR31" s="159"/>
      <c r="ACS31" s="159"/>
      <c r="ACT31" s="159"/>
      <c r="ACU31" s="159"/>
      <c r="ACV31" s="159"/>
      <c r="ACW31" s="159"/>
      <c r="ACX31" s="159"/>
      <c r="ACY31" s="159"/>
      <c r="ACZ31" s="159"/>
      <c r="ADA31" s="159"/>
      <c r="ADB31" s="159"/>
      <c r="ADC31" s="159"/>
      <c r="ADD31" s="159"/>
      <c r="ADE31" s="159"/>
      <c r="ADF31" s="159"/>
      <c r="ADG31" s="159"/>
      <c r="ADH31" s="159"/>
      <c r="ADI31" s="159"/>
      <c r="ADJ31" s="159"/>
      <c r="ADK31" s="159"/>
      <c r="ADL31" s="159"/>
      <c r="ADM31" s="159"/>
      <c r="ADN31" s="159"/>
      <c r="ADO31" s="159"/>
      <c r="ADP31" s="159"/>
      <c r="ADQ31" s="159"/>
      <c r="ADR31" s="159"/>
      <c r="ADS31" s="159"/>
      <c r="ADT31" s="159"/>
      <c r="ADU31" s="159"/>
      <c r="ADV31" s="159"/>
      <c r="ADW31" s="159"/>
      <c r="ADX31" s="159"/>
      <c r="ADY31" s="159"/>
      <c r="ADZ31" s="159"/>
      <c r="AEA31" s="159"/>
      <c r="AEB31" s="159"/>
      <c r="AEC31" s="159"/>
      <c r="AED31" s="159"/>
      <c r="AEE31" s="159"/>
      <c r="AEF31" s="159"/>
      <c r="AEG31" s="159"/>
      <c r="AEH31" s="159"/>
      <c r="AEI31" s="159"/>
      <c r="AEJ31" s="159"/>
      <c r="AEK31" s="159"/>
      <c r="AEL31" s="159"/>
      <c r="AEM31" s="159"/>
      <c r="AEN31" s="159"/>
      <c r="AEO31" s="159"/>
      <c r="AEP31" s="159"/>
      <c r="AEQ31" s="159"/>
      <c r="AER31" s="159"/>
      <c r="AES31" s="159"/>
      <c r="AET31" s="159"/>
      <c r="AEU31" s="159"/>
      <c r="AEV31" s="159"/>
      <c r="AEW31" s="159"/>
      <c r="AEX31" s="159"/>
      <c r="AEY31" s="159"/>
      <c r="AEZ31" s="159"/>
      <c r="AFA31" s="159"/>
      <c r="AFB31" s="159"/>
      <c r="AFC31" s="159"/>
      <c r="AFD31" s="159"/>
      <c r="AFE31" s="159"/>
      <c r="AFF31" s="159"/>
      <c r="AFG31" s="159"/>
      <c r="AFH31" s="159"/>
      <c r="AFI31" s="159"/>
      <c r="AFJ31" s="159"/>
      <c r="AFK31" s="159"/>
      <c r="AFL31" s="159"/>
      <c r="AFM31" s="159"/>
      <c r="AFN31" s="159"/>
      <c r="AFO31" s="159"/>
      <c r="AFP31" s="159"/>
      <c r="AFQ31" s="159"/>
      <c r="AFR31" s="159"/>
      <c r="AFS31" s="159"/>
      <c r="AFT31" s="159"/>
      <c r="AFU31" s="159"/>
      <c r="AFV31" s="159"/>
      <c r="AFW31" s="159"/>
      <c r="AFX31" s="159"/>
      <c r="AFY31" s="159"/>
      <c r="AFZ31" s="159"/>
      <c r="AGA31" s="159"/>
      <c r="AGB31" s="159"/>
      <c r="AGC31" s="159"/>
      <c r="AGD31" s="159"/>
      <c r="AGE31" s="159"/>
      <c r="AGF31" s="159"/>
      <c r="AGG31" s="159"/>
      <c r="AGH31" s="159"/>
      <c r="AGI31" s="159"/>
      <c r="AGJ31" s="159"/>
      <c r="AGK31" s="159"/>
      <c r="AGL31" s="159"/>
      <c r="AGM31" s="159"/>
      <c r="AGN31" s="159"/>
      <c r="AGO31" s="159"/>
      <c r="AGP31" s="159"/>
      <c r="AGQ31" s="159"/>
      <c r="AGR31" s="159"/>
      <c r="AGS31" s="159"/>
      <c r="AGT31" s="159"/>
      <c r="AGU31" s="159"/>
      <c r="AGV31" s="159"/>
      <c r="AGW31" s="159"/>
      <c r="AGX31" s="159"/>
      <c r="AGY31" s="159"/>
      <c r="AGZ31" s="159"/>
      <c r="AHA31" s="159"/>
      <c r="AHB31" s="159"/>
      <c r="AHC31" s="159"/>
      <c r="AHD31" s="159"/>
      <c r="AHE31" s="159"/>
      <c r="AHF31" s="159"/>
      <c r="AHG31" s="159"/>
      <c r="AHH31" s="159"/>
      <c r="AHI31" s="159"/>
      <c r="AHJ31" s="159"/>
      <c r="AHK31" s="159"/>
      <c r="AHL31" s="159"/>
      <c r="AHM31" s="159"/>
      <c r="AHN31" s="159"/>
      <c r="AHO31" s="159"/>
      <c r="AHP31" s="159"/>
      <c r="AHQ31" s="159"/>
      <c r="AHR31" s="159"/>
      <c r="AHS31" s="159"/>
      <c r="AHT31" s="159"/>
      <c r="AHU31" s="159"/>
      <c r="AHV31" s="159"/>
      <c r="AHW31" s="159"/>
      <c r="AHX31" s="159"/>
      <c r="AHY31" s="159"/>
      <c r="AHZ31" s="159"/>
      <c r="AIA31" s="159"/>
      <c r="AIB31" s="159"/>
      <c r="AIC31" s="159"/>
      <c r="AID31" s="159"/>
      <c r="AIE31" s="159"/>
      <c r="AIF31" s="159"/>
      <c r="AIG31" s="159"/>
      <c r="AIH31" s="159"/>
      <c r="AII31" s="159"/>
      <c r="AIJ31" s="159"/>
      <c r="AIK31" s="159"/>
      <c r="AIL31" s="159"/>
      <c r="AIM31" s="159"/>
      <c r="AIN31" s="159"/>
      <c r="AIO31" s="159"/>
      <c r="AIP31" s="159"/>
      <c r="AIQ31" s="159"/>
      <c r="AIR31" s="159"/>
      <c r="AIS31" s="159"/>
      <c r="AIT31" s="159"/>
      <c r="AIU31" s="159"/>
      <c r="AIV31" s="159"/>
      <c r="AIW31" s="159"/>
      <c r="AIX31" s="159"/>
      <c r="AIY31" s="159"/>
      <c r="AIZ31" s="159"/>
      <c r="AJA31" s="159"/>
      <c r="AJB31" s="159"/>
      <c r="AJC31" s="159"/>
      <c r="AJD31" s="159"/>
      <c r="AJE31" s="159"/>
      <c r="AJF31" s="159"/>
      <c r="AJG31" s="159"/>
      <c r="AJH31" s="159"/>
      <c r="AJI31" s="159"/>
      <c r="AJJ31" s="159"/>
      <c r="AJK31" s="159"/>
      <c r="AJL31" s="159"/>
      <c r="AJM31" s="159"/>
      <c r="AJN31" s="159"/>
      <c r="AJO31" s="159"/>
      <c r="AJP31" s="159"/>
      <c r="AJQ31" s="159"/>
      <c r="AJR31" s="159"/>
      <c r="AJS31" s="159"/>
      <c r="AJT31" s="159"/>
      <c r="AJU31" s="159"/>
      <c r="AJV31" s="159"/>
      <c r="AJW31" s="159"/>
      <c r="AJX31" s="159"/>
      <c r="AJY31" s="159"/>
      <c r="AJZ31" s="159"/>
      <c r="AKA31" s="159"/>
      <c r="AKB31" s="159"/>
      <c r="AKC31" s="159"/>
      <c r="AKD31" s="159"/>
      <c r="AKE31" s="160"/>
      <c r="AKF31" s="159"/>
      <c r="AKG31" s="159"/>
      <c r="AKH31" s="159"/>
      <c r="AKI31" s="159"/>
      <c r="AKJ31" s="159"/>
      <c r="AKK31" s="159"/>
      <c r="AKL31" s="159"/>
      <c r="AKM31" s="159"/>
      <c r="AKN31" s="159"/>
      <c r="AKO31" s="159"/>
      <c r="AKP31" s="159"/>
      <c r="AKQ31" s="159"/>
      <c r="AKR31" s="159"/>
      <c r="AKS31" s="159"/>
      <c r="AKT31" s="159"/>
      <c r="AKU31" s="159"/>
      <c r="AKV31" s="159"/>
      <c r="AKW31" s="159"/>
      <c r="AKX31" s="159"/>
      <c r="AKY31" s="159"/>
      <c r="AKZ31" s="159"/>
      <c r="ALA31" s="159"/>
      <c r="ALB31" s="159"/>
      <c r="ALC31" s="159"/>
      <c r="ALD31" s="159"/>
      <c r="ALE31" s="159"/>
      <c r="ALF31" s="159"/>
      <c r="ALG31" s="159"/>
      <c r="ALH31" s="159"/>
      <c r="ALI31" s="159"/>
      <c r="ALJ31" s="159"/>
      <c r="ALK31" s="159"/>
      <c r="ALL31" s="159"/>
      <c r="ALM31" s="159"/>
      <c r="ALN31" s="159"/>
      <c r="ALO31" s="159"/>
      <c r="ALP31" s="159"/>
      <c r="ALQ31" s="159"/>
      <c r="ALR31" s="159"/>
      <c r="ALS31" s="159"/>
      <c r="ALT31" s="162"/>
      <c r="ALU31" s="162"/>
      <c r="ALV31" s="162"/>
      <c r="ALW31" s="162"/>
      <c r="ALX31" s="162"/>
      <c r="ALY31" s="162"/>
      <c r="ALZ31" s="162"/>
      <c r="AMA31" s="162"/>
      <c r="AMB31" s="162"/>
      <c r="AMC31" s="162"/>
      <c r="AMD31" s="162"/>
      <c r="AME31" s="162"/>
      <c r="AMF31" s="162"/>
      <c r="AMG31" s="162"/>
      <c r="AMH31" s="162"/>
      <c r="AMI31" s="162"/>
      <c r="AMJ31" s="162"/>
      <c r="AMK31" s="162"/>
      <c r="AML31" s="162"/>
      <c r="AMM31" s="162"/>
      <c r="AMN31" s="162"/>
      <c r="AMO31" s="162"/>
      <c r="AMP31" s="162"/>
      <c r="AMQ31" s="162"/>
      <c r="AMR31" s="162"/>
      <c r="AMS31" s="162"/>
      <c r="AMT31" s="162"/>
      <c r="AMU31" s="162"/>
      <c r="AMV31" s="162"/>
      <c r="AMW31" s="162"/>
      <c r="AMX31" s="162"/>
      <c r="AMY31" s="162"/>
      <c r="AMZ31" s="162"/>
      <c r="ANA31" s="162"/>
      <c r="ANB31" s="162"/>
      <c r="ANC31" s="162"/>
      <c r="AND31" s="162"/>
      <c r="ANE31" s="162"/>
      <c r="ANF31" s="162"/>
      <c r="ANG31" s="162"/>
      <c r="ANH31" s="162"/>
      <c r="ANI31" s="162"/>
      <c r="ANJ31" s="162"/>
      <c r="ANK31" s="162"/>
      <c r="ANL31" s="162"/>
      <c r="ANM31" s="162"/>
      <c r="ANN31" s="162"/>
      <c r="ANO31" s="162"/>
      <c r="ANP31" s="162"/>
      <c r="ANQ31" s="162"/>
      <c r="ANR31" s="162"/>
      <c r="ANS31" s="162"/>
      <c r="ANT31" s="162"/>
      <c r="ANU31" s="162"/>
      <c r="ANV31" s="162"/>
      <c r="ANW31" s="162"/>
      <c r="ANX31" s="162"/>
      <c r="ANY31" s="162"/>
      <c r="ANZ31" s="162"/>
      <c r="AOA31" s="162"/>
      <c r="AOB31" s="162"/>
      <c r="AOC31" s="162"/>
      <c r="AOD31" s="162"/>
      <c r="AOE31" s="162"/>
      <c r="AOF31" s="162"/>
      <c r="AOG31" s="162"/>
      <c r="AOH31" s="162"/>
      <c r="AOI31" s="162"/>
      <c r="AOJ31" s="162"/>
      <c r="AOK31" s="162"/>
      <c r="AOL31" s="162"/>
      <c r="AOM31" s="162"/>
      <c r="AON31" s="162"/>
      <c r="AOO31" s="162"/>
      <c r="AOP31" s="162"/>
      <c r="AOQ31" s="162"/>
      <c r="AOR31" s="162"/>
      <c r="AOS31" s="162"/>
      <c r="AOT31" s="162"/>
      <c r="AOU31" s="162"/>
      <c r="AOV31" s="162"/>
      <c r="AOW31" s="162"/>
      <c r="AOX31" s="162"/>
      <c r="AOY31" s="162"/>
      <c r="AOZ31" s="162"/>
      <c r="APA31" s="162"/>
      <c r="APB31" s="162"/>
      <c r="APC31" s="162"/>
      <c r="APD31" s="162"/>
      <c r="APE31" s="162"/>
      <c r="APF31" s="162"/>
      <c r="APG31" s="162"/>
      <c r="APH31" s="162"/>
      <c r="API31" s="162"/>
      <c r="APJ31" s="162"/>
      <c r="APK31" s="162"/>
      <c r="APL31" s="162"/>
      <c r="APM31" s="162"/>
      <c r="APN31" s="162"/>
      <c r="APO31" s="162"/>
      <c r="APP31" s="162"/>
      <c r="APQ31" s="162"/>
      <c r="APR31" s="162"/>
      <c r="APS31" s="162"/>
      <c r="APT31" s="162"/>
      <c r="APU31" s="162"/>
      <c r="APV31" s="162"/>
      <c r="APW31" s="162"/>
      <c r="APX31" s="162"/>
      <c r="APY31" s="162"/>
      <c r="APZ31" s="162"/>
      <c r="AQA31" s="162"/>
      <c r="AQB31" s="162"/>
      <c r="AQC31" s="162"/>
      <c r="AQD31" s="162"/>
      <c r="AQE31" s="162"/>
      <c r="AQF31" s="162"/>
      <c r="AQG31" s="162"/>
      <c r="AQH31" s="162"/>
      <c r="AQI31" s="162"/>
      <c r="AQJ31" s="162"/>
      <c r="AQK31" s="162"/>
      <c r="AQL31" s="162"/>
      <c r="AQM31" s="162"/>
      <c r="AQN31" s="162"/>
      <c r="AQO31" s="162"/>
      <c r="AQP31" s="162"/>
      <c r="AQQ31" s="162"/>
      <c r="AQR31" s="162"/>
      <c r="AQS31" s="162"/>
      <c r="AQT31" s="162"/>
      <c r="AQU31" s="162"/>
      <c r="AQV31" s="162"/>
      <c r="AQW31" s="162"/>
      <c r="AQX31" s="162"/>
      <c r="AQY31" s="162"/>
      <c r="AQZ31" s="162"/>
      <c r="ARA31" s="162"/>
      <c r="ARB31" s="162"/>
      <c r="ARC31" s="162"/>
      <c r="ARD31" s="162"/>
      <c r="ARE31" s="162"/>
      <c r="ARF31" s="162"/>
      <c r="ARG31" s="162"/>
      <c r="ARH31" s="162"/>
      <c r="ARI31" s="162"/>
      <c r="ARJ31" s="162"/>
      <c r="ARK31" s="162"/>
      <c r="ARL31" s="162"/>
      <c r="ARM31" s="162"/>
      <c r="ARN31" s="162"/>
      <c r="ARO31" s="162"/>
      <c r="ARP31" s="162"/>
      <c r="ARQ31" s="162"/>
      <c r="ARR31" s="162"/>
      <c r="ARS31" s="162"/>
      <c r="ART31" s="162"/>
      <c r="ARU31" s="162"/>
      <c r="ARV31" s="162"/>
      <c r="ARW31" s="162"/>
      <c r="ARX31" s="162"/>
      <c r="ARY31" s="162"/>
      <c r="ARZ31" s="162"/>
      <c r="ASA31" s="162"/>
      <c r="ASB31" s="162"/>
      <c r="ASC31" s="162"/>
      <c r="ASD31" s="162"/>
      <c r="ASE31" s="162"/>
      <c r="ASF31" s="162"/>
      <c r="ASG31" s="162"/>
      <c r="ASH31" s="162"/>
      <c r="ASI31" s="162"/>
      <c r="ASJ31" s="162"/>
      <c r="ASK31" s="162"/>
      <c r="ASL31" s="162"/>
      <c r="ASM31" s="164"/>
      <c r="ASN31" s="164"/>
      <c r="ASO31" s="164"/>
      <c r="ASP31" s="164"/>
      <c r="ASQ31" s="164"/>
      <c r="ASR31" s="164"/>
      <c r="ASS31" s="164"/>
      <c r="AST31" s="164"/>
      <c r="ASU31" s="164"/>
      <c r="ASV31" s="164"/>
      <c r="ASW31" s="164"/>
      <c r="ASX31" s="164"/>
      <c r="ASY31" s="164"/>
      <c r="ASZ31" s="164"/>
      <c r="ATA31" s="164"/>
      <c r="ATB31" s="164"/>
      <c r="ATC31" s="164"/>
      <c r="ATD31" s="164"/>
      <c r="ATE31" s="164"/>
      <c r="ATF31" s="164"/>
      <c r="ATG31" s="173"/>
      <c r="ATH31" s="165"/>
      <c r="ATI31" s="165"/>
      <c r="ATJ31" s="165"/>
      <c r="ATK31" s="165"/>
      <c r="ATL31" s="165"/>
      <c r="ATM31" s="165"/>
      <c r="ATN31" s="165"/>
      <c r="ATO31" s="165"/>
      <c r="ATP31" s="165"/>
    </row>
    <row r="32" spans="3:1212" ht="13.5" customHeight="1"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  <c r="IX32" s="159"/>
      <c r="IY32" s="159"/>
      <c r="IZ32" s="159"/>
      <c r="JA32" s="159"/>
      <c r="JB32" s="159"/>
      <c r="JC32" s="159"/>
      <c r="JD32" s="159"/>
      <c r="JE32" s="159"/>
      <c r="JF32" s="159"/>
      <c r="JG32" s="159"/>
      <c r="JH32" s="159"/>
      <c r="JI32" s="159"/>
      <c r="JJ32" s="159"/>
      <c r="JK32" s="159"/>
      <c r="JL32" s="159"/>
      <c r="JM32" s="159"/>
      <c r="JN32" s="159"/>
      <c r="JO32" s="159"/>
      <c r="JP32" s="159"/>
      <c r="JQ32" s="159"/>
      <c r="JR32" s="159"/>
      <c r="JS32" s="159"/>
      <c r="JT32" s="159"/>
      <c r="JU32" s="159"/>
      <c r="JV32" s="159"/>
      <c r="JW32" s="159"/>
      <c r="JX32" s="159"/>
      <c r="JY32" s="159"/>
      <c r="JZ32" s="159"/>
      <c r="KA32" s="159"/>
      <c r="KB32" s="159"/>
      <c r="KC32" s="159"/>
      <c r="KD32" s="159"/>
      <c r="KE32" s="159"/>
      <c r="KF32" s="159"/>
      <c r="KG32" s="159"/>
      <c r="KH32" s="159"/>
      <c r="KI32" s="159"/>
      <c r="KJ32" s="159"/>
      <c r="KK32" s="159"/>
      <c r="KL32" s="159"/>
      <c r="KM32" s="159"/>
      <c r="KN32" s="159"/>
      <c r="KO32" s="159"/>
      <c r="KP32" s="159"/>
      <c r="KQ32" s="159"/>
      <c r="KR32" s="159"/>
      <c r="KS32" s="159"/>
      <c r="KT32" s="159"/>
      <c r="KU32" s="159"/>
      <c r="KV32" s="159"/>
      <c r="KW32" s="159"/>
      <c r="KX32" s="159"/>
      <c r="KY32" s="159"/>
      <c r="KZ32" s="159"/>
      <c r="LA32" s="159"/>
      <c r="LB32" s="159"/>
      <c r="LC32" s="159"/>
      <c r="LD32" s="159"/>
      <c r="LE32" s="159"/>
      <c r="LF32" s="159"/>
      <c r="LG32" s="159"/>
      <c r="LH32" s="159"/>
      <c r="LI32" s="159"/>
      <c r="LJ32" s="159"/>
      <c r="LK32" s="159"/>
      <c r="LL32" s="159"/>
      <c r="LM32" s="159"/>
      <c r="LN32" s="159"/>
      <c r="LO32" s="159"/>
      <c r="LP32" s="159"/>
      <c r="LQ32" s="159"/>
      <c r="LR32" s="159"/>
      <c r="LS32" s="159"/>
      <c r="LT32" s="159"/>
      <c r="LU32" s="159"/>
      <c r="LV32" s="159"/>
      <c r="LW32" s="159"/>
      <c r="LX32" s="159"/>
      <c r="LY32" s="159"/>
      <c r="LZ32" s="159"/>
      <c r="MA32" s="159"/>
      <c r="MB32" s="159"/>
      <c r="MC32" s="159"/>
      <c r="MD32" s="159"/>
      <c r="ME32" s="159"/>
      <c r="MF32" s="159"/>
      <c r="MG32" s="159"/>
      <c r="MH32" s="159"/>
      <c r="MI32" s="159"/>
      <c r="MJ32" s="159"/>
      <c r="MK32" s="159"/>
      <c r="ML32" s="159"/>
      <c r="MM32" s="159"/>
      <c r="MN32" s="159"/>
      <c r="MO32" s="159"/>
      <c r="MP32" s="159"/>
      <c r="MQ32" s="159"/>
      <c r="MR32" s="159"/>
      <c r="MS32" s="159"/>
      <c r="MT32" s="159"/>
      <c r="MU32" s="159"/>
      <c r="MV32" s="159"/>
      <c r="MW32" s="159"/>
      <c r="MX32" s="159"/>
      <c r="MY32" s="159"/>
      <c r="MZ32" s="159"/>
      <c r="NA32" s="159"/>
      <c r="NB32" s="159"/>
      <c r="NC32" s="159"/>
      <c r="ND32" s="159"/>
      <c r="NE32" s="159"/>
      <c r="NF32" s="159"/>
      <c r="NG32" s="159"/>
      <c r="NH32" s="159"/>
      <c r="NI32" s="159"/>
      <c r="NJ32" s="159"/>
      <c r="NK32" s="159"/>
      <c r="NL32" s="159"/>
      <c r="NM32" s="159"/>
      <c r="NN32" s="159"/>
      <c r="NO32" s="159"/>
      <c r="NP32" s="159"/>
      <c r="NQ32" s="159"/>
      <c r="NR32" s="159"/>
      <c r="NS32" s="159"/>
      <c r="NT32" s="159"/>
      <c r="NU32" s="159"/>
      <c r="NV32" s="159"/>
      <c r="NW32" s="159"/>
      <c r="NX32" s="159"/>
      <c r="NY32" s="159"/>
      <c r="NZ32" s="159"/>
      <c r="OA32" s="159"/>
      <c r="OB32" s="159"/>
      <c r="OC32" s="159"/>
      <c r="OD32" s="159"/>
      <c r="OE32" s="159"/>
      <c r="OF32" s="159"/>
      <c r="OG32" s="159"/>
      <c r="OH32" s="159"/>
      <c r="OI32" s="159"/>
      <c r="OJ32" s="159"/>
      <c r="OK32" s="159"/>
      <c r="OL32" s="159"/>
      <c r="OM32" s="159"/>
      <c r="ON32" s="159"/>
      <c r="OO32" s="159"/>
      <c r="OP32" s="159"/>
      <c r="OQ32" s="159"/>
      <c r="OR32" s="159"/>
      <c r="OS32" s="159"/>
      <c r="OT32" s="159"/>
      <c r="OU32" s="159"/>
      <c r="OV32" s="159"/>
      <c r="OW32" s="159"/>
      <c r="OX32" s="159"/>
      <c r="OY32" s="159"/>
      <c r="OZ32" s="159"/>
      <c r="PA32" s="159"/>
      <c r="PB32" s="159"/>
      <c r="PC32" s="159"/>
      <c r="PD32" s="159"/>
      <c r="PE32" s="159"/>
      <c r="PF32" s="159"/>
      <c r="PG32" s="159"/>
      <c r="PH32" s="159"/>
      <c r="PI32" s="159"/>
      <c r="PJ32" s="159"/>
      <c r="PK32" s="159"/>
      <c r="PL32" s="159"/>
      <c r="PM32" s="159"/>
      <c r="PN32" s="159"/>
      <c r="PO32" s="159"/>
      <c r="PP32" s="159"/>
      <c r="PQ32" s="159"/>
      <c r="PR32" s="159"/>
      <c r="PS32" s="159"/>
      <c r="PT32" s="159"/>
      <c r="PU32" s="159"/>
      <c r="PV32" s="159"/>
      <c r="PW32" s="159"/>
      <c r="PX32" s="159"/>
      <c r="PY32" s="159"/>
      <c r="PZ32" s="159"/>
      <c r="QA32" s="159"/>
      <c r="QB32" s="159"/>
      <c r="QC32" s="159"/>
      <c r="QD32" s="159"/>
      <c r="QE32" s="159"/>
      <c r="QF32" s="159"/>
      <c r="QG32" s="159"/>
      <c r="QH32" s="159"/>
      <c r="QI32" s="159"/>
      <c r="QJ32" s="159"/>
      <c r="QK32" s="159"/>
      <c r="QL32" s="159"/>
      <c r="QM32" s="159"/>
      <c r="QN32" s="159"/>
      <c r="QO32" s="159"/>
      <c r="QP32" s="159"/>
      <c r="QQ32" s="159"/>
      <c r="QR32" s="159"/>
      <c r="QS32" s="159"/>
      <c r="QT32" s="159"/>
      <c r="QU32" s="159"/>
      <c r="QV32" s="159"/>
      <c r="QW32" s="159"/>
      <c r="QX32" s="159"/>
      <c r="QY32" s="159"/>
      <c r="QZ32" s="159"/>
      <c r="RA32" s="159"/>
      <c r="RB32" s="159"/>
      <c r="RC32" s="159"/>
      <c r="RD32" s="159"/>
      <c r="RE32" s="159"/>
      <c r="RF32" s="159"/>
      <c r="RG32" s="159"/>
      <c r="RH32" s="159"/>
      <c r="RI32" s="159"/>
      <c r="RJ32" s="159"/>
      <c r="RK32" s="159"/>
      <c r="RL32" s="159"/>
      <c r="RM32" s="159"/>
      <c r="RN32" s="159"/>
      <c r="RO32" s="159"/>
      <c r="RP32" s="159"/>
      <c r="RQ32" s="159"/>
      <c r="RR32" s="159"/>
      <c r="RS32" s="159"/>
      <c r="RT32" s="159"/>
      <c r="RU32" s="159"/>
      <c r="RV32" s="159"/>
      <c r="RW32" s="159"/>
      <c r="RX32" s="159"/>
      <c r="RY32" s="159"/>
      <c r="RZ32" s="159"/>
      <c r="SA32" s="159"/>
      <c r="SB32" s="159"/>
      <c r="SC32" s="159"/>
      <c r="SD32" s="159"/>
      <c r="SE32" s="159"/>
      <c r="SF32" s="159"/>
      <c r="SG32" s="159"/>
      <c r="SH32" s="159"/>
      <c r="SI32" s="159"/>
      <c r="SJ32" s="159"/>
      <c r="SK32" s="159"/>
      <c r="SL32" s="159"/>
      <c r="SM32" s="159"/>
      <c r="SN32" s="159"/>
      <c r="SO32" s="159"/>
      <c r="SP32" s="159"/>
      <c r="SQ32" s="159"/>
      <c r="SR32" s="159"/>
      <c r="SS32" s="159"/>
      <c r="ST32" s="159"/>
      <c r="SU32" s="159"/>
      <c r="SV32" s="159"/>
      <c r="SW32" s="159"/>
      <c r="SX32" s="159"/>
      <c r="SY32" s="159"/>
      <c r="SZ32" s="159"/>
      <c r="TA32" s="159"/>
      <c r="TB32" s="159"/>
      <c r="TC32" s="159"/>
      <c r="TD32" s="159"/>
      <c r="TE32" s="159"/>
      <c r="TF32" s="159"/>
      <c r="TG32" s="159"/>
      <c r="TH32" s="159"/>
      <c r="TI32" s="159"/>
      <c r="TJ32" s="159"/>
      <c r="TK32" s="159"/>
      <c r="TL32" s="159"/>
      <c r="TM32" s="159"/>
      <c r="TN32" s="159"/>
      <c r="TO32" s="159"/>
      <c r="TP32" s="159"/>
      <c r="TQ32" s="159"/>
      <c r="TR32" s="159"/>
      <c r="TS32" s="159"/>
      <c r="TT32" s="159"/>
      <c r="TU32" s="159"/>
      <c r="TV32" s="159"/>
      <c r="TW32" s="159"/>
      <c r="TX32" s="159"/>
      <c r="TY32" s="159"/>
      <c r="TZ32" s="159"/>
      <c r="UA32" s="159"/>
      <c r="UB32" s="159"/>
      <c r="UC32" s="159"/>
      <c r="UD32" s="159"/>
      <c r="UE32" s="159"/>
      <c r="UF32" s="159"/>
      <c r="UG32" s="159"/>
      <c r="UH32" s="159"/>
      <c r="UI32" s="159"/>
      <c r="UJ32" s="159"/>
      <c r="UK32" s="159"/>
      <c r="UL32" s="159"/>
      <c r="UM32" s="159"/>
      <c r="UN32" s="159"/>
      <c r="UO32" s="159"/>
      <c r="UP32" s="159"/>
      <c r="UQ32" s="159"/>
      <c r="UR32" s="159"/>
      <c r="US32" s="159"/>
      <c r="UT32" s="159"/>
      <c r="UU32" s="159"/>
      <c r="UV32" s="159"/>
      <c r="UW32" s="159"/>
      <c r="UX32" s="159"/>
      <c r="UY32" s="159"/>
      <c r="UZ32" s="159"/>
      <c r="VA32" s="159"/>
      <c r="VB32" s="159"/>
      <c r="VC32" s="159"/>
      <c r="VD32" s="159"/>
      <c r="VE32" s="159"/>
      <c r="VF32" s="159"/>
      <c r="VG32" s="159"/>
      <c r="VH32" s="159"/>
      <c r="VI32" s="159"/>
      <c r="VJ32" s="159"/>
      <c r="VK32" s="159"/>
      <c r="VL32" s="159"/>
      <c r="VM32" s="159"/>
      <c r="VN32" s="159"/>
      <c r="VO32" s="159"/>
      <c r="VP32" s="159"/>
      <c r="VQ32" s="159"/>
      <c r="VR32" s="159"/>
      <c r="VS32" s="159"/>
      <c r="VT32" s="159"/>
      <c r="VU32" s="159"/>
      <c r="VV32" s="159"/>
      <c r="VW32" s="159"/>
      <c r="VX32" s="159"/>
      <c r="VY32" s="159"/>
      <c r="VZ32" s="159"/>
      <c r="WA32" s="159"/>
      <c r="WB32" s="159"/>
      <c r="WC32" s="159"/>
      <c r="WD32" s="159"/>
      <c r="WE32" s="159"/>
      <c r="WF32" s="159"/>
      <c r="WG32" s="159"/>
      <c r="WH32" s="159"/>
      <c r="WI32" s="159"/>
      <c r="WJ32" s="159"/>
      <c r="WK32" s="159"/>
      <c r="WL32" s="159"/>
      <c r="WM32" s="159"/>
      <c r="WN32" s="159"/>
      <c r="WO32" s="159"/>
      <c r="WP32" s="159"/>
      <c r="WQ32" s="159"/>
      <c r="WR32" s="159"/>
      <c r="WS32" s="159"/>
      <c r="WT32" s="159"/>
      <c r="WU32" s="159"/>
      <c r="WV32" s="159"/>
      <c r="WW32" s="159"/>
      <c r="WX32" s="159"/>
      <c r="WY32" s="159"/>
      <c r="WZ32" s="159"/>
      <c r="XA32" s="159"/>
      <c r="XB32" s="159"/>
      <c r="XC32" s="159"/>
      <c r="XD32" s="159"/>
      <c r="XE32" s="159"/>
      <c r="XF32" s="159"/>
      <c r="XG32" s="159"/>
      <c r="XH32" s="159"/>
      <c r="XI32" s="159"/>
      <c r="XJ32" s="159"/>
      <c r="XK32" s="159"/>
      <c r="XL32" s="159"/>
      <c r="XM32" s="159"/>
      <c r="XN32" s="159"/>
      <c r="XO32" s="159"/>
      <c r="XP32" s="159"/>
      <c r="XQ32" s="159"/>
      <c r="XR32" s="159"/>
      <c r="XS32" s="159"/>
      <c r="XT32" s="159"/>
      <c r="XU32" s="159"/>
      <c r="XV32" s="159"/>
      <c r="XW32" s="159"/>
      <c r="XX32" s="159"/>
      <c r="XY32" s="159"/>
      <c r="XZ32" s="159"/>
      <c r="YA32" s="159"/>
      <c r="YB32" s="159"/>
      <c r="YC32" s="159"/>
      <c r="YD32" s="159"/>
      <c r="YE32" s="159"/>
      <c r="YF32" s="159"/>
      <c r="YG32" s="159"/>
      <c r="YH32" s="159"/>
      <c r="YI32" s="159"/>
      <c r="YJ32" s="159"/>
      <c r="YK32" s="159"/>
      <c r="YL32" s="159"/>
      <c r="YM32" s="159"/>
      <c r="YN32" s="159"/>
      <c r="YO32" s="159"/>
      <c r="YP32" s="159"/>
      <c r="YQ32" s="159"/>
      <c r="YR32" s="159"/>
      <c r="YS32" s="159"/>
      <c r="YT32" s="159"/>
      <c r="YU32" s="159"/>
      <c r="YV32" s="159"/>
      <c r="YW32" s="159"/>
      <c r="YX32" s="159"/>
      <c r="YY32" s="159"/>
      <c r="YZ32" s="159"/>
      <c r="ZA32" s="159"/>
      <c r="ZB32" s="159"/>
      <c r="ZC32" s="159"/>
      <c r="ZD32" s="159"/>
      <c r="ZE32" s="159"/>
      <c r="ZF32" s="159"/>
      <c r="ZG32" s="159"/>
      <c r="ZH32" s="159"/>
      <c r="ZI32" s="159"/>
      <c r="ZJ32" s="159"/>
      <c r="ZK32" s="159"/>
      <c r="ZL32" s="159"/>
      <c r="ZM32" s="159"/>
      <c r="ZN32" s="159"/>
      <c r="ZO32" s="159"/>
      <c r="ZP32" s="159"/>
      <c r="ZQ32" s="159"/>
      <c r="ZR32" s="159"/>
      <c r="ZS32" s="159"/>
      <c r="ZT32" s="159"/>
      <c r="ZU32" s="159"/>
      <c r="ZV32" s="159"/>
      <c r="ZW32" s="159"/>
      <c r="ZX32" s="159"/>
      <c r="ZY32" s="159"/>
      <c r="ZZ32" s="159"/>
      <c r="AAA32" s="159"/>
      <c r="AAB32" s="159"/>
      <c r="AAC32" s="159"/>
      <c r="AAD32" s="159"/>
      <c r="AAE32" s="159"/>
      <c r="AAF32" s="159"/>
      <c r="AAG32" s="159"/>
      <c r="AAH32" s="159"/>
      <c r="AAI32" s="159"/>
      <c r="AAJ32" s="159"/>
      <c r="AAK32" s="159"/>
      <c r="AAL32" s="159"/>
      <c r="AAM32" s="159"/>
      <c r="AAN32" s="159"/>
      <c r="AAO32" s="159"/>
      <c r="AAP32" s="159"/>
      <c r="AAQ32" s="159"/>
      <c r="AAR32" s="159"/>
      <c r="AAS32" s="159"/>
      <c r="AAT32" s="159"/>
      <c r="AAU32" s="159"/>
      <c r="AAV32" s="159"/>
      <c r="AAW32" s="159"/>
      <c r="AAX32" s="159"/>
      <c r="AAY32" s="159"/>
      <c r="AAZ32" s="159"/>
      <c r="ABA32" s="159"/>
      <c r="ABB32" s="159"/>
      <c r="ABC32" s="159"/>
      <c r="ABD32" s="159"/>
      <c r="ABE32" s="159"/>
      <c r="ABF32" s="159"/>
      <c r="ABG32" s="159"/>
      <c r="ABH32" s="159"/>
      <c r="ABI32" s="159"/>
      <c r="ABJ32" s="159"/>
      <c r="ABK32" s="159"/>
      <c r="ABL32" s="159"/>
      <c r="ABM32" s="159"/>
      <c r="ABN32" s="159"/>
      <c r="ABO32" s="159"/>
      <c r="ABP32" s="159"/>
      <c r="ABQ32" s="159"/>
      <c r="ABR32" s="159"/>
      <c r="ABS32" s="159"/>
      <c r="ABT32" s="159"/>
      <c r="ABU32" s="159"/>
      <c r="ABV32" s="159"/>
      <c r="ABW32" s="159"/>
      <c r="ABX32" s="159"/>
      <c r="ABY32" s="159"/>
      <c r="ABZ32" s="159"/>
      <c r="ACA32" s="159"/>
      <c r="ACB32" s="159"/>
      <c r="ACC32" s="159"/>
      <c r="ACD32" s="159"/>
      <c r="ACE32" s="159"/>
      <c r="ACF32" s="159"/>
      <c r="ACG32" s="159"/>
      <c r="ACH32" s="159"/>
      <c r="ACI32" s="159"/>
      <c r="ACJ32" s="159"/>
      <c r="ACK32" s="159"/>
      <c r="ACL32" s="159"/>
      <c r="ACM32" s="159"/>
      <c r="ACN32" s="159"/>
      <c r="ACO32" s="159"/>
      <c r="ACP32" s="159"/>
      <c r="ACQ32" s="159"/>
      <c r="ACR32" s="159"/>
      <c r="ACS32" s="159"/>
      <c r="ACT32" s="159"/>
      <c r="ACU32" s="159"/>
      <c r="ACV32" s="159"/>
      <c r="ACW32" s="159"/>
      <c r="ACX32" s="159"/>
      <c r="ACY32" s="159"/>
      <c r="ACZ32" s="159"/>
      <c r="ADA32" s="159"/>
      <c r="ADB32" s="159"/>
      <c r="ADC32" s="159"/>
      <c r="ADD32" s="159"/>
      <c r="ADE32" s="159"/>
      <c r="ADF32" s="159"/>
      <c r="ADG32" s="159"/>
      <c r="ADH32" s="159"/>
      <c r="ADI32" s="159"/>
      <c r="ADJ32" s="159"/>
      <c r="ADK32" s="159"/>
      <c r="ADL32" s="159"/>
      <c r="ADM32" s="159"/>
      <c r="ADN32" s="159"/>
      <c r="ADO32" s="159"/>
      <c r="ADP32" s="159"/>
      <c r="ADQ32" s="159"/>
      <c r="ADR32" s="159"/>
      <c r="ADS32" s="159"/>
      <c r="ADT32" s="159"/>
      <c r="ADU32" s="159"/>
      <c r="ADV32" s="159"/>
      <c r="ADW32" s="159"/>
      <c r="ADX32" s="159"/>
      <c r="ADY32" s="159"/>
      <c r="ADZ32" s="159"/>
      <c r="AEA32" s="159"/>
      <c r="AEB32" s="159"/>
      <c r="AEC32" s="159"/>
      <c r="AED32" s="159"/>
      <c r="AEE32" s="159"/>
      <c r="AEF32" s="159"/>
      <c r="AEG32" s="159"/>
      <c r="AEH32" s="159"/>
      <c r="AEI32" s="159"/>
      <c r="AEJ32" s="159"/>
      <c r="AEK32" s="159"/>
      <c r="AEL32" s="159"/>
      <c r="AEM32" s="159"/>
      <c r="AEN32" s="159"/>
      <c r="AEO32" s="159"/>
      <c r="AEP32" s="159"/>
      <c r="AEQ32" s="159"/>
      <c r="AER32" s="159"/>
      <c r="AES32" s="159"/>
      <c r="AET32" s="159"/>
      <c r="AEU32" s="159"/>
      <c r="AEV32" s="159"/>
      <c r="AEW32" s="159"/>
      <c r="AEX32" s="159"/>
      <c r="AEY32" s="159"/>
      <c r="AEZ32" s="159"/>
      <c r="AFA32" s="159"/>
      <c r="AFB32" s="159"/>
      <c r="AFC32" s="159"/>
      <c r="AFD32" s="159"/>
      <c r="AFE32" s="159"/>
      <c r="AFF32" s="159"/>
      <c r="AFG32" s="159"/>
      <c r="AFH32" s="159"/>
      <c r="AFI32" s="159"/>
      <c r="AFJ32" s="159"/>
      <c r="AFK32" s="159"/>
      <c r="AFL32" s="159"/>
      <c r="AFM32" s="159"/>
      <c r="AFN32" s="159"/>
      <c r="AFO32" s="159"/>
      <c r="AFP32" s="159"/>
      <c r="AFQ32" s="159"/>
      <c r="AFR32" s="159"/>
      <c r="AFS32" s="159"/>
      <c r="AFT32" s="159"/>
      <c r="AFU32" s="159"/>
      <c r="AFV32" s="159"/>
      <c r="AFW32" s="159"/>
      <c r="AFX32" s="159"/>
      <c r="AFY32" s="159"/>
      <c r="AFZ32" s="159"/>
      <c r="AGA32" s="159"/>
      <c r="AGB32" s="159"/>
      <c r="AGC32" s="159"/>
      <c r="AGD32" s="159"/>
      <c r="AGE32" s="159"/>
      <c r="AGF32" s="159"/>
      <c r="AGG32" s="159"/>
      <c r="AGH32" s="159"/>
      <c r="AGI32" s="159"/>
      <c r="AGJ32" s="159"/>
      <c r="AGK32" s="159"/>
      <c r="AGL32" s="159"/>
      <c r="AGM32" s="159"/>
      <c r="AGN32" s="159"/>
      <c r="AGO32" s="159"/>
      <c r="AGP32" s="159"/>
      <c r="AGQ32" s="159"/>
      <c r="AGR32" s="159"/>
      <c r="AGS32" s="159"/>
      <c r="AGT32" s="159"/>
      <c r="AGU32" s="159"/>
      <c r="AGV32" s="159"/>
      <c r="AGW32" s="159"/>
      <c r="AGX32" s="159"/>
      <c r="AGY32" s="159"/>
      <c r="AGZ32" s="159"/>
      <c r="AHA32" s="159"/>
      <c r="AHB32" s="159"/>
      <c r="AHC32" s="159"/>
      <c r="AHD32" s="159"/>
      <c r="AHE32" s="159"/>
      <c r="AHF32" s="159"/>
      <c r="AHG32" s="159"/>
      <c r="AHH32" s="159"/>
      <c r="AHI32" s="159"/>
      <c r="AHJ32" s="159"/>
      <c r="AHK32" s="159"/>
      <c r="AHL32" s="159"/>
      <c r="AHM32" s="159"/>
      <c r="AHN32" s="159"/>
      <c r="AHO32" s="159"/>
      <c r="AHP32" s="159"/>
      <c r="AHQ32" s="159"/>
      <c r="AHR32" s="159"/>
      <c r="AHS32" s="159"/>
      <c r="AHT32" s="159"/>
      <c r="AHU32" s="159"/>
      <c r="AHV32" s="159"/>
      <c r="AHW32" s="159"/>
      <c r="AHX32" s="159"/>
      <c r="AHY32" s="159"/>
      <c r="AHZ32" s="159"/>
      <c r="AIA32" s="159"/>
      <c r="AIB32" s="159"/>
      <c r="AIC32" s="159"/>
      <c r="AID32" s="159"/>
      <c r="AIE32" s="159"/>
      <c r="AIF32" s="159"/>
      <c r="AIG32" s="159"/>
      <c r="AIH32" s="159"/>
      <c r="AII32" s="159"/>
      <c r="AIJ32" s="159"/>
      <c r="AIK32" s="159"/>
      <c r="AIL32" s="159"/>
      <c r="AIM32" s="159"/>
      <c r="AIN32" s="159"/>
      <c r="AIO32" s="159"/>
      <c r="AIP32" s="159"/>
      <c r="AIQ32" s="159"/>
      <c r="AIR32" s="159"/>
      <c r="AIS32" s="159"/>
      <c r="AIT32" s="159"/>
      <c r="AIU32" s="159"/>
      <c r="AIV32" s="159"/>
      <c r="AIW32" s="159"/>
      <c r="AIX32" s="159"/>
      <c r="AIY32" s="159"/>
      <c r="AIZ32" s="159"/>
      <c r="AJA32" s="159"/>
      <c r="AJB32" s="159"/>
      <c r="AJC32" s="159"/>
      <c r="AJD32" s="159"/>
      <c r="AJE32" s="159"/>
      <c r="AJF32" s="159"/>
      <c r="AJG32" s="159"/>
      <c r="AJH32" s="159"/>
      <c r="AJI32" s="159"/>
      <c r="AJJ32" s="159"/>
      <c r="AJK32" s="159"/>
      <c r="AJL32" s="159"/>
      <c r="AJM32" s="159"/>
      <c r="AJN32" s="159"/>
      <c r="AJO32" s="159"/>
      <c r="AJP32" s="159"/>
      <c r="AJQ32" s="159"/>
      <c r="AJR32" s="159"/>
      <c r="AJS32" s="159"/>
      <c r="AJT32" s="159"/>
      <c r="AJU32" s="159"/>
      <c r="AJV32" s="159"/>
      <c r="AJW32" s="159"/>
      <c r="AJX32" s="159"/>
      <c r="AJY32" s="159"/>
      <c r="AJZ32" s="159"/>
      <c r="AKA32" s="159"/>
      <c r="AKB32" s="159"/>
      <c r="AKC32" s="159"/>
      <c r="AKD32" s="159"/>
      <c r="AKE32" s="160"/>
      <c r="AKF32" s="159"/>
      <c r="AKG32" s="159"/>
      <c r="AKH32" s="159"/>
      <c r="AKI32" s="159"/>
      <c r="AKJ32" s="159"/>
      <c r="AKK32" s="159"/>
      <c r="AKL32" s="159"/>
      <c r="AKM32" s="159"/>
      <c r="AKN32" s="159"/>
      <c r="AKO32" s="159"/>
      <c r="AKP32" s="159"/>
      <c r="AKQ32" s="159"/>
      <c r="AKR32" s="159"/>
      <c r="AKS32" s="159"/>
      <c r="AKT32" s="159"/>
      <c r="AKU32" s="159"/>
      <c r="AKV32" s="159"/>
      <c r="AKW32" s="159"/>
      <c r="AKX32" s="159"/>
      <c r="AKY32" s="159"/>
      <c r="AKZ32" s="159"/>
      <c r="ALA32" s="159"/>
      <c r="ALB32" s="159"/>
      <c r="ALC32" s="159"/>
      <c r="ALD32" s="159"/>
      <c r="ALE32" s="159"/>
      <c r="ALF32" s="159"/>
      <c r="ALG32" s="159"/>
      <c r="ALH32" s="159"/>
      <c r="ALI32" s="159"/>
      <c r="ALJ32" s="159"/>
      <c r="ALK32" s="159"/>
      <c r="ALL32" s="159"/>
      <c r="ALM32" s="159"/>
      <c r="ALN32" s="159"/>
      <c r="ALO32" s="159"/>
      <c r="ALP32" s="159"/>
      <c r="ALQ32" s="159"/>
      <c r="ALR32" s="159"/>
      <c r="ALS32" s="159"/>
      <c r="ALT32" s="162"/>
      <c r="ALU32" s="162"/>
      <c r="ALV32" s="162"/>
      <c r="ALW32" s="162"/>
      <c r="ALX32" s="162"/>
      <c r="ALY32" s="162"/>
      <c r="ALZ32" s="162"/>
      <c r="AMA32" s="162"/>
      <c r="AMB32" s="162"/>
      <c r="AMC32" s="162"/>
      <c r="AMD32" s="162"/>
      <c r="AME32" s="162"/>
      <c r="AMF32" s="162"/>
      <c r="AMG32" s="162"/>
      <c r="AMH32" s="162"/>
      <c r="AMI32" s="162"/>
      <c r="AMJ32" s="162"/>
      <c r="AMK32" s="162"/>
      <c r="AML32" s="162"/>
      <c r="AMM32" s="162"/>
      <c r="AMN32" s="162"/>
      <c r="AMO32" s="162"/>
      <c r="AMP32" s="162"/>
      <c r="AMQ32" s="162"/>
      <c r="AMR32" s="162"/>
      <c r="AMS32" s="162"/>
      <c r="AMT32" s="162"/>
      <c r="AMU32" s="162"/>
      <c r="AMV32" s="162"/>
      <c r="AMW32" s="162"/>
      <c r="AMX32" s="162"/>
      <c r="AMY32" s="162"/>
      <c r="AMZ32" s="162"/>
      <c r="ANA32" s="162"/>
      <c r="ANB32" s="162"/>
      <c r="ANC32" s="162"/>
      <c r="AND32" s="162"/>
      <c r="ANE32" s="162"/>
      <c r="ANF32" s="162"/>
      <c r="ANG32" s="162"/>
      <c r="ANH32" s="162"/>
      <c r="ANI32" s="162"/>
      <c r="ANJ32" s="162"/>
      <c r="ANK32" s="162"/>
      <c r="ANL32" s="162"/>
      <c r="ANM32" s="162"/>
      <c r="ANN32" s="162"/>
      <c r="ANO32" s="162"/>
      <c r="ANP32" s="162"/>
      <c r="ANQ32" s="162"/>
      <c r="ANR32" s="162"/>
      <c r="ANS32" s="162"/>
      <c r="ANT32" s="162"/>
      <c r="ANU32" s="162"/>
      <c r="ANV32" s="162"/>
      <c r="ANW32" s="162"/>
      <c r="ANX32" s="162"/>
      <c r="ANY32" s="162"/>
      <c r="ANZ32" s="162"/>
      <c r="AOA32" s="162"/>
      <c r="AOB32" s="162"/>
      <c r="AOC32" s="162"/>
      <c r="AOD32" s="162"/>
      <c r="AOE32" s="162"/>
      <c r="AOF32" s="162"/>
      <c r="AOG32" s="162"/>
      <c r="AOH32" s="162"/>
      <c r="AOI32" s="162"/>
      <c r="AOJ32" s="162"/>
      <c r="AOK32" s="162"/>
      <c r="AOL32" s="162"/>
      <c r="AOM32" s="162"/>
      <c r="AON32" s="162"/>
      <c r="AOO32" s="162"/>
      <c r="AOP32" s="162"/>
      <c r="AOQ32" s="162"/>
      <c r="AOR32" s="162"/>
      <c r="AOS32" s="162"/>
      <c r="AOT32" s="162"/>
      <c r="AOU32" s="162"/>
      <c r="AOV32" s="162"/>
      <c r="AOW32" s="162"/>
      <c r="AOX32" s="162"/>
      <c r="AOY32" s="162"/>
      <c r="AOZ32" s="162"/>
      <c r="APA32" s="162"/>
      <c r="APB32" s="162"/>
      <c r="APC32" s="162"/>
      <c r="APD32" s="162"/>
      <c r="APE32" s="162"/>
      <c r="APF32" s="162"/>
      <c r="APG32" s="162"/>
      <c r="APH32" s="162"/>
      <c r="API32" s="162"/>
      <c r="APJ32" s="162"/>
      <c r="APK32" s="162"/>
      <c r="APL32" s="162"/>
      <c r="APM32" s="162"/>
      <c r="APN32" s="162"/>
      <c r="APO32" s="162"/>
      <c r="APP32" s="162"/>
      <c r="APQ32" s="162"/>
      <c r="APR32" s="162"/>
      <c r="APS32" s="162"/>
      <c r="APT32" s="162"/>
      <c r="APU32" s="162"/>
      <c r="APV32" s="162"/>
      <c r="APW32" s="162"/>
      <c r="APX32" s="162"/>
      <c r="APY32" s="162"/>
      <c r="APZ32" s="162"/>
      <c r="AQA32" s="162"/>
      <c r="AQB32" s="162"/>
      <c r="AQC32" s="162"/>
      <c r="AQD32" s="162"/>
      <c r="AQE32" s="162"/>
      <c r="AQF32" s="162"/>
      <c r="AQG32" s="162"/>
      <c r="AQH32" s="162"/>
      <c r="AQI32" s="162"/>
      <c r="AQJ32" s="162"/>
      <c r="AQK32" s="162"/>
      <c r="AQL32" s="162"/>
      <c r="AQM32" s="162"/>
      <c r="AQN32" s="162"/>
      <c r="AQO32" s="162"/>
      <c r="AQP32" s="162"/>
      <c r="AQQ32" s="162"/>
      <c r="AQR32" s="162"/>
      <c r="AQS32" s="162"/>
      <c r="AQT32" s="162"/>
      <c r="AQU32" s="162"/>
      <c r="AQV32" s="162"/>
      <c r="AQW32" s="162"/>
      <c r="AQX32" s="162"/>
      <c r="AQY32" s="162"/>
      <c r="AQZ32" s="162"/>
      <c r="ARA32" s="162"/>
      <c r="ARB32" s="162"/>
      <c r="ARC32" s="162"/>
      <c r="ARD32" s="162"/>
      <c r="ARE32" s="162"/>
      <c r="ARF32" s="162"/>
      <c r="ARG32" s="162"/>
      <c r="ARH32" s="162"/>
      <c r="ARI32" s="162"/>
      <c r="ARJ32" s="162"/>
      <c r="ARK32" s="162"/>
      <c r="ARL32" s="162"/>
      <c r="ARM32" s="162"/>
      <c r="ARN32" s="162"/>
      <c r="ARO32" s="162"/>
      <c r="ARP32" s="162"/>
      <c r="ARQ32" s="162"/>
      <c r="ARR32" s="162"/>
      <c r="ARS32" s="162"/>
      <c r="ART32" s="162"/>
      <c r="ARU32" s="162"/>
      <c r="ARV32" s="162"/>
      <c r="ARW32" s="162"/>
      <c r="ARX32" s="162"/>
      <c r="ARY32" s="162"/>
      <c r="ARZ32" s="162"/>
      <c r="ASA32" s="162"/>
      <c r="ASB32" s="162"/>
      <c r="ASC32" s="162"/>
      <c r="ASD32" s="162"/>
      <c r="ASE32" s="162"/>
      <c r="ASF32" s="162"/>
      <c r="ASG32" s="162"/>
      <c r="ASH32" s="162"/>
      <c r="ASI32" s="162"/>
      <c r="ASJ32" s="162"/>
      <c r="ASK32" s="162"/>
      <c r="ASL32" s="162"/>
      <c r="ASM32" s="164"/>
      <c r="ASN32" s="164"/>
      <c r="ASO32" s="164"/>
      <c r="ASP32" s="164"/>
      <c r="ASQ32" s="164"/>
      <c r="ASR32" s="164"/>
      <c r="ASS32" s="164"/>
      <c r="AST32" s="164"/>
      <c r="ASU32" s="164"/>
      <c r="ASV32" s="164"/>
      <c r="ASW32" s="164"/>
      <c r="ASX32" s="164"/>
      <c r="ASY32" s="164"/>
      <c r="ASZ32" s="164"/>
      <c r="ATA32" s="164"/>
      <c r="ATB32" s="164"/>
      <c r="ATC32" s="164"/>
      <c r="ATD32" s="164"/>
      <c r="ATE32" s="164"/>
      <c r="ATF32" s="164"/>
      <c r="ATG32" s="173"/>
      <c r="ATH32" s="165"/>
      <c r="ATI32" s="165"/>
      <c r="ATJ32" s="165"/>
      <c r="ATK32" s="165"/>
      <c r="ATL32" s="165"/>
      <c r="ATM32" s="165"/>
      <c r="ATN32" s="165"/>
      <c r="ATO32" s="165"/>
      <c r="ATP32" s="165"/>
    </row>
    <row r="33" spans="3:1212" ht="13.5" customHeight="1"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  <c r="IX33" s="159"/>
      <c r="IY33" s="159"/>
      <c r="IZ33" s="159"/>
      <c r="JA33" s="159"/>
      <c r="JB33" s="159"/>
      <c r="JC33" s="159"/>
      <c r="JD33" s="159"/>
      <c r="JE33" s="159"/>
      <c r="JF33" s="159"/>
      <c r="JG33" s="159"/>
      <c r="JH33" s="159"/>
      <c r="JI33" s="159"/>
      <c r="JJ33" s="159"/>
      <c r="JK33" s="159"/>
      <c r="JL33" s="159"/>
      <c r="JM33" s="159"/>
      <c r="JN33" s="159"/>
      <c r="JO33" s="159"/>
      <c r="JP33" s="159"/>
      <c r="JQ33" s="159"/>
      <c r="JR33" s="159"/>
      <c r="JS33" s="159"/>
      <c r="JT33" s="159"/>
      <c r="JU33" s="159"/>
      <c r="JV33" s="159"/>
      <c r="JW33" s="159"/>
      <c r="JX33" s="159"/>
      <c r="JY33" s="159"/>
      <c r="JZ33" s="159"/>
      <c r="KA33" s="159"/>
      <c r="KB33" s="159"/>
      <c r="KC33" s="159"/>
      <c r="KD33" s="159"/>
      <c r="KE33" s="159"/>
      <c r="KF33" s="159"/>
      <c r="KG33" s="159"/>
      <c r="KH33" s="159"/>
      <c r="KI33" s="159"/>
      <c r="KJ33" s="159"/>
      <c r="KK33" s="159"/>
      <c r="KL33" s="159"/>
      <c r="KM33" s="159"/>
      <c r="KN33" s="159"/>
      <c r="KO33" s="159"/>
      <c r="KP33" s="159"/>
      <c r="KQ33" s="159"/>
      <c r="KR33" s="159"/>
      <c r="KS33" s="159"/>
      <c r="KT33" s="159"/>
      <c r="KU33" s="159"/>
      <c r="KV33" s="159"/>
      <c r="KW33" s="159"/>
      <c r="KX33" s="159"/>
      <c r="KY33" s="159"/>
      <c r="KZ33" s="159"/>
      <c r="LA33" s="159"/>
      <c r="LB33" s="159"/>
      <c r="LC33" s="159"/>
      <c r="LD33" s="159"/>
      <c r="LE33" s="159"/>
      <c r="LF33" s="159"/>
      <c r="LG33" s="159"/>
      <c r="LH33" s="159"/>
      <c r="LI33" s="159"/>
      <c r="LJ33" s="159"/>
      <c r="LK33" s="159"/>
      <c r="LL33" s="159"/>
      <c r="LM33" s="159"/>
      <c r="LN33" s="159"/>
      <c r="LO33" s="159"/>
      <c r="LP33" s="159"/>
      <c r="LQ33" s="159"/>
      <c r="LR33" s="159"/>
      <c r="LS33" s="159"/>
      <c r="LT33" s="159"/>
      <c r="LU33" s="159"/>
      <c r="LV33" s="159"/>
      <c r="LW33" s="159"/>
      <c r="LX33" s="159"/>
      <c r="LY33" s="159"/>
      <c r="LZ33" s="159"/>
      <c r="MA33" s="159"/>
      <c r="MB33" s="159"/>
      <c r="MC33" s="159"/>
      <c r="MD33" s="159"/>
      <c r="ME33" s="159"/>
      <c r="MF33" s="159"/>
      <c r="MG33" s="159"/>
      <c r="MH33" s="159"/>
      <c r="MI33" s="159"/>
      <c r="MJ33" s="159"/>
      <c r="MK33" s="159"/>
      <c r="ML33" s="159"/>
      <c r="MM33" s="159"/>
      <c r="MN33" s="159"/>
      <c r="MO33" s="159"/>
      <c r="MP33" s="159"/>
      <c r="MQ33" s="159"/>
      <c r="MR33" s="159"/>
      <c r="MS33" s="159"/>
      <c r="MT33" s="159"/>
      <c r="MU33" s="159"/>
      <c r="MV33" s="159"/>
      <c r="MW33" s="159"/>
      <c r="MX33" s="159"/>
      <c r="MY33" s="159"/>
      <c r="MZ33" s="159"/>
      <c r="NA33" s="159"/>
      <c r="NB33" s="159"/>
      <c r="NC33" s="159"/>
      <c r="ND33" s="159"/>
      <c r="NE33" s="159"/>
      <c r="NF33" s="159"/>
      <c r="NG33" s="159"/>
      <c r="NH33" s="159"/>
      <c r="NI33" s="159"/>
      <c r="NJ33" s="159"/>
      <c r="NK33" s="159"/>
      <c r="NL33" s="159"/>
      <c r="NM33" s="159"/>
      <c r="NN33" s="159"/>
      <c r="NO33" s="159"/>
      <c r="NP33" s="159"/>
      <c r="NQ33" s="159"/>
      <c r="NR33" s="159"/>
      <c r="NS33" s="159"/>
      <c r="NT33" s="159"/>
      <c r="NU33" s="159"/>
      <c r="NV33" s="159"/>
      <c r="NW33" s="159"/>
      <c r="NX33" s="159"/>
      <c r="NY33" s="159"/>
      <c r="NZ33" s="159"/>
      <c r="OA33" s="159"/>
      <c r="OB33" s="159"/>
      <c r="OC33" s="159"/>
      <c r="OD33" s="159"/>
      <c r="OE33" s="159"/>
      <c r="OF33" s="159"/>
      <c r="OG33" s="159"/>
      <c r="OH33" s="159"/>
      <c r="OI33" s="159"/>
      <c r="OJ33" s="159"/>
      <c r="OK33" s="159"/>
      <c r="OL33" s="159"/>
      <c r="OM33" s="159"/>
      <c r="ON33" s="159"/>
      <c r="OO33" s="159"/>
      <c r="OP33" s="159"/>
      <c r="OQ33" s="159"/>
      <c r="OR33" s="159"/>
      <c r="OS33" s="159"/>
      <c r="OT33" s="159"/>
      <c r="OU33" s="159"/>
      <c r="OV33" s="159"/>
      <c r="OW33" s="159"/>
      <c r="OX33" s="159"/>
      <c r="OY33" s="159"/>
      <c r="OZ33" s="159"/>
      <c r="PA33" s="159"/>
      <c r="PB33" s="159"/>
      <c r="PC33" s="159"/>
      <c r="PD33" s="159"/>
      <c r="PE33" s="159"/>
      <c r="PF33" s="159"/>
      <c r="PG33" s="159"/>
      <c r="PH33" s="159"/>
      <c r="PI33" s="159"/>
      <c r="PJ33" s="159"/>
      <c r="PK33" s="159"/>
      <c r="PL33" s="159"/>
      <c r="PM33" s="159"/>
      <c r="PN33" s="159"/>
      <c r="PO33" s="159"/>
      <c r="PP33" s="159"/>
      <c r="PQ33" s="159"/>
      <c r="PR33" s="159"/>
      <c r="PS33" s="159"/>
      <c r="PT33" s="159"/>
      <c r="PU33" s="159"/>
      <c r="PV33" s="159"/>
      <c r="PW33" s="159"/>
      <c r="PX33" s="159"/>
      <c r="PY33" s="159"/>
      <c r="PZ33" s="159"/>
      <c r="QA33" s="159"/>
      <c r="QB33" s="159"/>
      <c r="QC33" s="159"/>
      <c r="QD33" s="159"/>
      <c r="QE33" s="159"/>
      <c r="QF33" s="159"/>
      <c r="QG33" s="159"/>
      <c r="QH33" s="159"/>
      <c r="QI33" s="159"/>
      <c r="QJ33" s="159"/>
      <c r="QK33" s="159"/>
      <c r="QL33" s="159"/>
      <c r="QM33" s="159"/>
      <c r="QN33" s="159"/>
      <c r="QO33" s="159"/>
      <c r="QP33" s="159"/>
      <c r="QQ33" s="159"/>
      <c r="QR33" s="159"/>
      <c r="QS33" s="159"/>
      <c r="QT33" s="159"/>
      <c r="QU33" s="159"/>
      <c r="QV33" s="159"/>
      <c r="QW33" s="159"/>
      <c r="QX33" s="159"/>
      <c r="QY33" s="159"/>
      <c r="QZ33" s="159"/>
      <c r="RA33" s="159"/>
      <c r="RB33" s="159"/>
      <c r="RC33" s="159"/>
      <c r="RD33" s="159"/>
      <c r="RE33" s="159"/>
      <c r="RF33" s="159"/>
      <c r="RG33" s="159"/>
      <c r="RH33" s="159"/>
      <c r="RI33" s="159"/>
      <c r="RJ33" s="159"/>
      <c r="RK33" s="159"/>
      <c r="RL33" s="159"/>
      <c r="RM33" s="159"/>
      <c r="RN33" s="159"/>
      <c r="RO33" s="159"/>
      <c r="RP33" s="159"/>
      <c r="RQ33" s="159"/>
      <c r="RR33" s="159"/>
      <c r="RS33" s="159"/>
      <c r="RT33" s="159"/>
      <c r="RU33" s="159"/>
      <c r="RV33" s="159"/>
      <c r="RW33" s="159"/>
      <c r="RX33" s="159"/>
      <c r="RY33" s="159"/>
      <c r="RZ33" s="159"/>
      <c r="SA33" s="159"/>
      <c r="SB33" s="159"/>
      <c r="SC33" s="159"/>
      <c r="SD33" s="159"/>
      <c r="SE33" s="159"/>
      <c r="SF33" s="159"/>
      <c r="SG33" s="159"/>
      <c r="SH33" s="159"/>
      <c r="SI33" s="159"/>
      <c r="SJ33" s="159"/>
      <c r="SK33" s="159"/>
      <c r="SL33" s="159"/>
      <c r="SM33" s="159"/>
      <c r="SN33" s="159"/>
      <c r="SO33" s="159"/>
      <c r="SP33" s="159"/>
      <c r="SQ33" s="159"/>
      <c r="SR33" s="159"/>
      <c r="SS33" s="159"/>
      <c r="ST33" s="159"/>
      <c r="SU33" s="159"/>
      <c r="SV33" s="159"/>
      <c r="SW33" s="159"/>
      <c r="SX33" s="159"/>
      <c r="SY33" s="159"/>
      <c r="SZ33" s="159"/>
      <c r="TA33" s="159"/>
      <c r="TB33" s="159"/>
      <c r="TC33" s="159"/>
      <c r="TD33" s="159"/>
      <c r="TE33" s="159"/>
      <c r="TF33" s="159"/>
      <c r="TG33" s="159"/>
      <c r="TH33" s="159"/>
      <c r="TI33" s="159"/>
      <c r="TJ33" s="159"/>
      <c r="TK33" s="159"/>
      <c r="TL33" s="159"/>
      <c r="TM33" s="159"/>
      <c r="TN33" s="159"/>
      <c r="TO33" s="159"/>
      <c r="TP33" s="159"/>
      <c r="TQ33" s="159"/>
      <c r="TR33" s="159"/>
      <c r="TS33" s="159"/>
      <c r="TT33" s="159"/>
      <c r="TU33" s="159"/>
      <c r="TV33" s="159"/>
      <c r="TW33" s="159"/>
      <c r="TX33" s="159"/>
      <c r="TY33" s="159"/>
      <c r="TZ33" s="159"/>
      <c r="UA33" s="159"/>
      <c r="UB33" s="159"/>
      <c r="UC33" s="159"/>
      <c r="UD33" s="159"/>
      <c r="UE33" s="159"/>
      <c r="UF33" s="159"/>
      <c r="UG33" s="159"/>
      <c r="UH33" s="159"/>
      <c r="UI33" s="159"/>
      <c r="UJ33" s="159"/>
      <c r="UK33" s="159"/>
      <c r="UL33" s="159"/>
      <c r="UM33" s="159"/>
      <c r="UN33" s="159"/>
      <c r="UO33" s="159"/>
      <c r="UP33" s="159"/>
      <c r="UQ33" s="159"/>
      <c r="UR33" s="159"/>
      <c r="US33" s="159"/>
      <c r="UT33" s="159"/>
      <c r="UU33" s="159"/>
      <c r="UV33" s="159"/>
      <c r="UW33" s="159"/>
      <c r="UX33" s="159"/>
      <c r="UY33" s="159"/>
      <c r="UZ33" s="159"/>
      <c r="VA33" s="159"/>
      <c r="VB33" s="159"/>
      <c r="VC33" s="159"/>
      <c r="VD33" s="159"/>
      <c r="VE33" s="159"/>
      <c r="VF33" s="159"/>
      <c r="VG33" s="159"/>
      <c r="VH33" s="159"/>
      <c r="VI33" s="159"/>
      <c r="VJ33" s="159"/>
      <c r="VK33" s="159"/>
      <c r="VL33" s="159"/>
      <c r="VM33" s="159"/>
      <c r="VN33" s="159"/>
      <c r="VO33" s="159"/>
      <c r="VP33" s="159"/>
      <c r="VQ33" s="159"/>
      <c r="VR33" s="159"/>
      <c r="VS33" s="159"/>
      <c r="VT33" s="159"/>
      <c r="VU33" s="159"/>
      <c r="VV33" s="159"/>
      <c r="VW33" s="159"/>
      <c r="VX33" s="159"/>
      <c r="VY33" s="159"/>
      <c r="VZ33" s="159"/>
      <c r="WA33" s="159"/>
      <c r="WB33" s="159"/>
      <c r="WC33" s="159"/>
      <c r="WD33" s="159"/>
      <c r="WE33" s="159"/>
      <c r="WF33" s="159"/>
      <c r="WG33" s="159"/>
      <c r="WH33" s="159"/>
      <c r="WI33" s="159"/>
      <c r="WJ33" s="159"/>
      <c r="WK33" s="159"/>
      <c r="WL33" s="159"/>
      <c r="WM33" s="159"/>
      <c r="WN33" s="159"/>
      <c r="WO33" s="159"/>
      <c r="WP33" s="159"/>
      <c r="WQ33" s="159"/>
      <c r="WR33" s="159"/>
      <c r="WS33" s="159"/>
      <c r="WT33" s="159"/>
      <c r="WU33" s="159"/>
      <c r="WV33" s="159"/>
      <c r="WW33" s="159"/>
      <c r="WX33" s="159"/>
      <c r="WY33" s="159"/>
      <c r="WZ33" s="159"/>
      <c r="XA33" s="159"/>
      <c r="XB33" s="159"/>
      <c r="XC33" s="159"/>
      <c r="XD33" s="159"/>
      <c r="XE33" s="159"/>
      <c r="XF33" s="159"/>
      <c r="XG33" s="159"/>
      <c r="XH33" s="159"/>
      <c r="XI33" s="159"/>
      <c r="XJ33" s="159"/>
      <c r="XK33" s="159"/>
      <c r="XL33" s="159"/>
      <c r="XM33" s="159"/>
      <c r="XN33" s="159"/>
      <c r="XO33" s="159"/>
      <c r="XP33" s="159"/>
      <c r="XQ33" s="159"/>
      <c r="XR33" s="159"/>
      <c r="XS33" s="159"/>
      <c r="XT33" s="159"/>
      <c r="XU33" s="159"/>
      <c r="XV33" s="159"/>
      <c r="XW33" s="159"/>
      <c r="XX33" s="159"/>
      <c r="XY33" s="159"/>
      <c r="XZ33" s="159"/>
      <c r="YA33" s="159"/>
      <c r="YB33" s="159"/>
      <c r="YC33" s="159"/>
      <c r="YD33" s="159"/>
      <c r="YE33" s="159"/>
      <c r="YF33" s="159"/>
      <c r="YG33" s="159"/>
      <c r="YH33" s="159"/>
      <c r="YI33" s="159"/>
      <c r="YJ33" s="159"/>
      <c r="YK33" s="159"/>
      <c r="YL33" s="159"/>
      <c r="YM33" s="159"/>
      <c r="YN33" s="159"/>
      <c r="YO33" s="159"/>
      <c r="YP33" s="159"/>
      <c r="YQ33" s="159"/>
      <c r="YR33" s="159"/>
      <c r="YS33" s="159"/>
      <c r="YT33" s="159"/>
      <c r="YU33" s="159"/>
      <c r="YV33" s="159"/>
      <c r="YW33" s="159"/>
      <c r="YX33" s="159"/>
      <c r="YY33" s="159"/>
      <c r="YZ33" s="159"/>
      <c r="ZA33" s="159"/>
      <c r="ZB33" s="159"/>
      <c r="ZC33" s="159"/>
      <c r="ZD33" s="159"/>
      <c r="ZE33" s="159"/>
      <c r="ZF33" s="159"/>
      <c r="ZG33" s="159"/>
      <c r="ZH33" s="159"/>
      <c r="ZI33" s="159"/>
      <c r="ZJ33" s="159"/>
      <c r="ZK33" s="159"/>
      <c r="ZL33" s="159"/>
      <c r="ZM33" s="159"/>
      <c r="ZN33" s="159"/>
      <c r="ZO33" s="159"/>
      <c r="ZP33" s="159"/>
      <c r="ZQ33" s="159"/>
      <c r="ZR33" s="159"/>
      <c r="ZS33" s="159"/>
      <c r="ZT33" s="159"/>
      <c r="ZU33" s="159"/>
      <c r="ZV33" s="159"/>
      <c r="ZW33" s="159"/>
      <c r="ZX33" s="159"/>
      <c r="ZY33" s="159"/>
      <c r="ZZ33" s="159"/>
      <c r="AAA33" s="159"/>
      <c r="AAB33" s="159"/>
      <c r="AAC33" s="159"/>
      <c r="AAD33" s="159"/>
      <c r="AAE33" s="159"/>
      <c r="AAF33" s="159"/>
      <c r="AAG33" s="159"/>
      <c r="AAH33" s="159"/>
      <c r="AAI33" s="159"/>
      <c r="AAJ33" s="159"/>
      <c r="AAK33" s="159"/>
      <c r="AAL33" s="159"/>
      <c r="AAM33" s="159"/>
      <c r="AAN33" s="159"/>
      <c r="AAO33" s="159"/>
      <c r="AAP33" s="159"/>
      <c r="AAQ33" s="159"/>
      <c r="AAR33" s="159"/>
      <c r="AAS33" s="159"/>
      <c r="AAT33" s="159"/>
      <c r="AAU33" s="159"/>
      <c r="AAV33" s="159"/>
      <c r="AAW33" s="159"/>
      <c r="AAX33" s="159"/>
      <c r="AAY33" s="159"/>
      <c r="AAZ33" s="159"/>
      <c r="ABA33" s="159"/>
      <c r="ABB33" s="159"/>
      <c r="ABC33" s="159"/>
      <c r="ABD33" s="159"/>
      <c r="ABE33" s="159"/>
      <c r="ABF33" s="159"/>
      <c r="ABG33" s="159"/>
      <c r="ABH33" s="159"/>
      <c r="ABI33" s="159"/>
      <c r="ABJ33" s="159"/>
      <c r="ABK33" s="159"/>
      <c r="ABL33" s="159"/>
      <c r="ABM33" s="159"/>
      <c r="ABN33" s="159"/>
      <c r="ABO33" s="159"/>
      <c r="ABP33" s="159"/>
      <c r="ABQ33" s="159"/>
      <c r="ABR33" s="159"/>
      <c r="ABS33" s="159"/>
      <c r="ABT33" s="159"/>
      <c r="ABU33" s="159"/>
      <c r="ABV33" s="159"/>
      <c r="ABW33" s="159"/>
      <c r="ABX33" s="159"/>
      <c r="ABY33" s="159"/>
      <c r="ABZ33" s="159"/>
      <c r="ACA33" s="159"/>
      <c r="ACB33" s="159"/>
      <c r="ACC33" s="159"/>
      <c r="ACD33" s="159"/>
      <c r="ACE33" s="159"/>
      <c r="ACF33" s="159"/>
      <c r="ACG33" s="159"/>
      <c r="ACH33" s="159"/>
      <c r="ACI33" s="159"/>
      <c r="ACJ33" s="159"/>
      <c r="ACK33" s="159"/>
      <c r="ACL33" s="159"/>
      <c r="ACM33" s="159"/>
      <c r="ACN33" s="159"/>
      <c r="ACO33" s="159"/>
      <c r="ACP33" s="159"/>
      <c r="ACQ33" s="159"/>
      <c r="ACR33" s="159"/>
      <c r="ACS33" s="159"/>
      <c r="ACT33" s="159"/>
      <c r="ACU33" s="159"/>
      <c r="ACV33" s="159"/>
      <c r="ACW33" s="159"/>
      <c r="ACX33" s="159"/>
      <c r="ACY33" s="159"/>
      <c r="ACZ33" s="159"/>
      <c r="ADA33" s="159"/>
      <c r="ADB33" s="159"/>
      <c r="ADC33" s="159"/>
      <c r="ADD33" s="159"/>
      <c r="ADE33" s="159"/>
      <c r="ADF33" s="159"/>
      <c r="ADG33" s="159"/>
      <c r="ADH33" s="159"/>
      <c r="ADI33" s="159"/>
      <c r="ADJ33" s="159"/>
      <c r="ADK33" s="159"/>
      <c r="ADL33" s="159"/>
      <c r="ADM33" s="159"/>
      <c r="ADN33" s="159"/>
      <c r="ADO33" s="159"/>
      <c r="ADP33" s="159"/>
      <c r="ADQ33" s="159"/>
      <c r="ADR33" s="159"/>
      <c r="ADS33" s="159"/>
      <c r="ADT33" s="159"/>
      <c r="ADU33" s="159"/>
      <c r="ADV33" s="159"/>
      <c r="ADW33" s="159"/>
      <c r="ADX33" s="159"/>
      <c r="ADY33" s="159"/>
      <c r="ADZ33" s="159"/>
      <c r="AEA33" s="159"/>
      <c r="AEB33" s="159"/>
      <c r="AEC33" s="159"/>
      <c r="AED33" s="159"/>
      <c r="AEE33" s="159"/>
      <c r="AEF33" s="159"/>
      <c r="AEG33" s="159"/>
      <c r="AEH33" s="159"/>
      <c r="AEI33" s="159"/>
      <c r="AEJ33" s="159"/>
      <c r="AEK33" s="159"/>
      <c r="AEL33" s="159"/>
      <c r="AEM33" s="159"/>
      <c r="AEN33" s="159"/>
      <c r="AEO33" s="159"/>
      <c r="AEP33" s="159"/>
      <c r="AEQ33" s="159"/>
      <c r="AER33" s="159"/>
      <c r="AES33" s="159"/>
      <c r="AET33" s="159"/>
      <c r="AEU33" s="159"/>
      <c r="AEV33" s="159"/>
      <c r="AEW33" s="159"/>
      <c r="AEX33" s="159"/>
      <c r="AEY33" s="159"/>
      <c r="AEZ33" s="159"/>
      <c r="AFA33" s="159"/>
      <c r="AFB33" s="159"/>
      <c r="AFC33" s="159"/>
      <c r="AFD33" s="159"/>
      <c r="AFE33" s="159"/>
      <c r="AFF33" s="159"/>
      <c r="AFG33" s="159"/>
      <c r="AFH33" s="159"/>
      <c r="AFI33" s="159"/>
      <c r="AFJ33" s="159"/>
      <c r="AFK33" s="159"/>
      <c r="AFL33" s="159"/>
      <c r="AFM33" s="159"/>
      <c r="AFN33" s="159"/>
      <c r="AFO33" s="159"/>
      <c r="AFP33" s="159"/>
      <c r="AFQ33" s="159"/>
      <c r="AFR33" s="159"/>
      <c r="AFS33" s="159"/>
      <c r="AFT33" s="159"/>
      <c r="AFU33" s="159"/>
      <c r="AFV33" s="159"/>
      <c r="AFW33" s="159"/>
      <c r="AFX33" s="159"/>
      <c r="AFY33" s="159"/>
      <c r="AFZ33" s="159"/>
      <c r="AGA33" s="159"/>
      <c r="AGB33" s="159"/>
      <c r="AGC33" s="159"/>
      <c r="AGD33" s="159"/>
      <c r="AGE33" s="159"/>
      <c r="AGF33" s="159"/>
      <c r="AGG33" s="159"/>
      <c r="AGH33" s="159"/>
      <c r="AGI33" s="159"/>
      <c r="AGJ33" s="159"/>
      <c r="AGK33" s="159"/>
      <c r="AGL33" s="159"/>
      <c r="AGM33" s="159"/>
      <c r="AGN33" s="159"/>
      <c r="AGO33" s="159"/>
      <c r="AGP33" s="159"/>
      <c r="AGQ33" s="159"/>
      <c r="AGR33" s="159"/>
      <c r="AGS33" s="159"/>
      <c r="AGT33" s="159"/>
      <c r="AGU33" s="159"/>
      <c r="AGV33" s="159"/>
      <c r="AGW33" s="159"/>
      <c r="AGX33" s="159"/>
      <c r="AGY33" s="159"/>
      <c r="AGZ33" s="159"/>
      <c r="AHA33" s="159"/>
      <c r="AHB33" s="159"/>
      <c r="AHC33" s="159"/>
      <c r="AHD33" s="159"/>
      <c r="AHE33" s="159"/>
      <c r="AHF33" s="159"/>
      <c r="AHG33" s="159"/>
      <c r="AHH33" s="159"/>
      <c r="AHI33" s="159"/>
      <c r="AHJ33" s="159"/>
      <c r="AHK33" s="159"/>
      <c r="AHL33" s="159"/>
      <c r="AHM33" s="159"/>
      <c r="AHN33" s="159"/>
      <c r="AHO33" s="159"/>
      <c r="AHP33" s="159"/>
      <c r="AHQ33" s="159"/>
      <c r="AHR33" s="159"/>
      <c r="AHS33" s="159"/>
      <c r="AHT33" s="159"/>
      <c r="AHU33" s="159"/>
      <c r="AHV33" s="159"/>
      <c r="AHW33" s="159"/>
      <c r="AHX33" s="159"/>
      <c r="AHY33" s="159"/>
      <c r="AHZ33" s="159"/>
      <c r="AIA33" s="159"/>
      <c r="AIB33" s="159"/>
      <c r="AIC33" s="159"/>
      <c r="AID33" s="159"/>
      <c r="AIE33" s="159"/>
      <c r="AIF33" s="159"/>
      <c r="AIG33" s="159"/>
      <c r="AIH33" s="159"/>
      <c r="AII33" s="159"/>
      <c r="AIJ33" s="159"/>
      <c r="AIK33" s="159"/>
      <c r="AIL33" s="159"/>
      <c r="AIM33" s="159"/>
      <c r="AIN33" s="159"/>
      <c r="AIO33" s="159"/>
      <c r="AIP33" s="159"/>
      <c r="AIQ33" s="159"/>
      <c r="AIR33" s="159"/>
      <c r="AIS33" s="159"/>
      <c r="AIT33" s="159"/>
      <c r="AIU33" s="159"/>
      <c r="AIV33" s="159"/>
      <c r="AIW33" s="159"/>
      <c r="AIX33" s="159"/>
      <c r="AIY33" s="159"/>
      <c r="AIZ33" s="159"/>
      <c r="AJA33" s="159"/>
      <c r="AJB33" s="159"/>
      <c r="AJC33" s="159"/>
      <c r="AJD33" s="159"/>
      <c r="AJE33" s="159"/>
      <c r="AJF33" s="159"/>
      <c r="AJG33" s="159"/>
      <c r="AJH33" s="159"/>
      <c r="AJI33" s="159"/>
      <c r="AJJ33" s="159"/>
      <c r="AJK33" s="159"/>
      <c r="AJL33" s="159"/>
      <c r="AJM33" s="159"/>
      <c r="AJN33" s="159"/>
      <c r="AJO33" s="159"/>
      <c r="AJP33" s="159"/>
      <c r="AJQ33" s="159"/>
      <c r="AJR33" s="159"/>
      <c r="AJS33" s="159"/>
      <c r="AJT33" s="159"/>
      <c r="AJU33" s="159"/>
      <c r="AJV33" s="159"/>
      <c r="AJW33" s="159"/>
      <c r="AJX33" s="159"/>
      <c r="AJY33" s="159"/>
      <c r="AJZ33" s="159"/>
      <c r="AKA33" s="159"/>
      <c r="AKB33" s="159"/>
      <c r="AKC33" s="159"/>
      <c r="AKD33" s="159"/>
      <c r="AKE33" s="160"/>
      <c r="AKF33" s="159"/>
      <c r="AKG33" s="159"/>
      <c r="AKH33" s="159"/>
      <c r="AKI33" s="159"/>
      <c r="AKJ33" s="159"/>
      <c r="AKK33" s="159"/>
      <c r="AKL33" s="159"/>
      <c r="AKM33" s="159"/>
      <c r="AKN33" s="159"/>
      <c r="AKO33" s="159"/>
      <c r="AKP33" s="159"/>
      <c r="AKQ33" s="159"/>
      <c r="AKR33" s="159"/>
      <c r="AKS33" s="159"/>
      <c r="AKT33" s="159"/>
      <c r="AKU33" s="159"/>
      <c r="AKV33" s="159"/>
      <c r="AKW33" s="159"/>
      <c r="AKX33" s="159"/>
      <c r="AKY33" s="159"/>
      <c r="AKZ33" s="159"/>
      <c r="ALA33" s="159"/>
      <c r="ALB33" s="159"/>
      <c r="ALC33" s="159"/>
      <c r="ALD33" s="159"/>
      <c r="ALE33" s="159"/>
      <c r="ALF33" s="159"/>
      <c r="ALG33" s="159"/>
      <c r="ALH33" s="159"/>
      <c r="ALI33" s="159"/>
      <c r="ALJ33" s="159"/>
      <c r="ALK33" s="159"/>
      <c r="ALL33" s="159"/>
      <c r="ALM33" s="159"/>
      <c r="ALN33" s="159"/>
      <c r="ALO33" s="159"/>
      <c r="ALP33" s="159"/>
      <c r="ALQ33" s="159"/>
      <c r="ALR33" s="159"/>
      <c r="ALS33" s="159"/>
      <c r="ALT33" s="162"/>
      <c r="ALU33" s="162"/>
      <c r="ALV33" s="162"/>
      <c r="ALW33" s="162"/>
      <c r="ALX33" s="162"/>
      <c r="ALY33" s="162"/>
      <c r="ALZ33" s="162"/>
      <c r="AMA33" s="162"/>
      <c r="AMB33" s="162"/>
      <c r="AMC33" s="162"/>
      <c r="AMD33" s="162"/>
      <c r="AME33" s="162"/>
      <c r="AMF33" s="162"/>
      <c r="AMG33" s="162"/>
      <c r="AMH33" s="162"/>
      <c r="AMI33" s="162"/>
      <c r="AMJ33" s="162"/>
      <c r="AMK33" s="162"/>
      <c r="AML33" s="162"/>
      <c r="AMM33" s="162"/>
      <c r="AMN33" s="162"/>
      <c r="AMO33" s="162"/>
      <c r="AMP33" s="162"/>
      <c r="AMQ33" s="162"/>
      <c r="AMR33" s="162"/>
      <c r="AMS33" s="162"/>
      <c r="AMT33" s="162"/>
      <c r="AMU33" s="162"/>
      <c r="AMV33" s="162"/>
      <c r="AMW33" s="162"/>
      <c r="AMX33" s="162"/>
      <c r="AMY33" s="162"/>
      <c r="AMZ33" s="162"/>
      <c r="ANA33" s="162"/>
      <c r="ANB33" s="162"/>
      <c r="ANC33" s="162"/>
      <c r="AND33" s="162"/>
      <c r="ANE33" s="162"/>
      <c r="ANF33" s="162"/>
      <c r="ANG33" s="162"/>
      <c r="ANH33" s="162"/>
      <c r="ANI33" s="162"/>
      <c r="ANJ33" s="162"/>
      <c r="ANK33" s="162"/>
      <c r="ANL33" s="162"/>
      <c r="ANM33" s="162"/>
      <c r="ANN33" s="162"/>
      <c r="ANO33" s="162"/>
      <c r="ANP33" s="162"/>
      <c r="ANQ33" s="162"/>
      <c r="ANR33" s="162"/>
      <c r="ANS33" s="162"/>
      <c r="ANT33" s="162"/>
      <c r="ANU33" s="162"/>
      <c r="ANV33" s="162"/>
      <c r="ANW33" s="162"/>
      <c r="ANX33" s="162"/>
      <c r="ANY33" s="162"/>
      <c r="ANZ33" s="162"/>
      <c r="AOA33" s="162"/>
      <c r="AOB33" s="162"/>
      <c r="AOC33" s="162"/>
      <c r="AOD33" s="162"/>
      <c r="AOE33" s="162"/>
      <c r="AOF33" s="162"/>
      <c r="AOG33" s="162"/>
      <c r="AOH33" s="162"/>
      <c r="AOI33" s="162"/>
      <c r="AOJ33" s="162"/>
      <c r="AOK33" s="162"/>
      <c r="AOL33" s="162"/>
      <c r="AOM33" s="162"/>
      <c r="AON33" s="162"/>
      <c r="AOO33" s="162"/>
      <c r="AOP33" s="162"/>
      <c r="AOQ33" s="162"/>
      <c r="AOR33" s="162"/>
      <c r="AOS33" s="162"/>
      <c r="AOT33" s="162"/>
      <c r="AOU33" s="162"/>
      <c r="AOV33" s="162"/>
      <c r="AOW33" s="162"/>
      <c r="AOX33" s="162"/>
      <c r="AOY33" s="162"/>
      <c r="AOZ33" s="162"/>
      <c r="APA33" s="162"/>
      <c r="APB33" s="162"/>
      <c r="APC33" s="162"/>
      <c r="APD33" s="162"/>
      <c r="APE33" s="162"/>
      <c r="APF33" s="162"/>
      <c r="APG33" s="162"/>
      <c r="APH33" s="162"/>
      <c r="API33" s="162"/>
      <c r="APJ33" s="162"/>
      <c r="APK33" s="162"/>
      <c r="APL33" s="162"/>
      <c r="APM33" s="162"/>
      <c r="APN33" s="162"/>
      <c r="APO33" s="162"/>
      <c r="APP33" s="162"/>
      <c r="APQ33" s="162"/>
      <c r="APR33" s="162"/>
      <c r="APS33" s="162"/>
      <c r="APT33" s="162"/>
      <c r="APU33" s="162"/>
      <c r="APV33" s="162"/>
      <c r="APW33" s="162"/>
      <c r="APX33" s="162"/>
      <c r="APY33" s="162"/>
      <c r="APZ33" s="162"/>
      <c r="AQA33" s="162"/>
      <c r="AQB33" s="162"/>
      <c r="AQC33" s="162"/>
      <c r="AQD33" s="162"/>
      <c r="AQE33" s="162"/>
      <c r="AQF33" s="162"/>
      <c r="AQG33" s="162"/>
      <c r="AQH33" s="162"/>
      <c r="AQI33" s="162"/>
      <c r="AQJ33" s="162"/>
      <c r="AQK33" s="162"/>
      <c r="AQL33" s="162"/>
      <c r="AQM33" s="162"/>
      <c r="AQN33" s="162"/>
      <c r="AQO33" s="162"/>
      <c r="AQP33" s="162"/>
      <c r="AQQ33" s="162"/>
      <c r="AQR33" s="162"/>
      <c r="AQS33" s="162"/>
      <c r="AQT33" s="162"/>
      <c r="AQU33" s="162"/>
      <c r="AQV33" s="162"/>
      <c r="AQW33" s="162"/>
      <c r="AQX33" s="162"/>
      <c r="AQY33" s="162"/>
      <c r="AQZ33" s="162"/>
      <c r="ARA33" s="162"/>
      <c r="ARB33" s="162"/>
      <c r="ARC33" s="162"/>
      <c r="ARD33" s="162"/>
      <c r="ARE33" s="162"/>
      <c r="ARF33" s="162"/>
      <c r="ARG33" s="162"/>
      <c r="ARH33" s="162"/>
      <c r="ARI33" s="162"/>
      <c r="ARJ33" s="162"/>
      <c r="ARK33" s="162"/>
      <c r="ARL33" s="162"/>
      <c r="ARM33" s="162"/>
      <c r="ARN33" s="162"/>
      <c r="ARO33" s="162"/>
      <c r="ARP33" s="162"/>
      <c r="ARQ33" s="162"/>
      <c r="ARR33" s="162"/>
      <c r="ARS33" s="162"/>
      <c r="ART33" s="162"/>
      <c r="ARU33" s="162"/>
      <c r="ARV33" s="162"/>
      <c r="ARW33" s="162"/>
      <c r="ARX33" s="162"/>
      <c r="ARY33" s="162"/>
      <c r="ARZ33" s="162"/>
      <c r="ASA33" s="162"/>
      <c r="ASB33" s="162"/>
      <c r="ASC33" s="162"/>
      <c r="ASD33" s="162"/>
      <c r="ASE33" s="162"/>
      <c r="ASF33" s="162"/>
      <c r="ASG33" s="162"/>
      <c r="ASH33" s="162"/>
      <c r="ASI33" s="162"/>
      <c r="ASJ33" s="162"/>
      <c r="ASK33" s="162"/>
      <c r="ASL33" s="162"/>
      <c r="ASM33" s="164"/>
      <c r="ASN33" s="164"/>
      <c r="ASO33" s="164"/>
      <c r="ASP33" s="164"/>
      <c r="ASQ33" s="164"/>
      <c r="ASR33" s="164"/>
      <c r="ASS33" s="164"/>
      <c r="AST33" s="164"/>
      <c r="ASU33" s="164"/>
      <c r="ASV33" s="164"/>
      <c r="ASW33" s="164"/>
      <c r="ASX33" s="164"/>
      <c r="ASY33" s="164"/>
      <c r="ASZ33" s="164"/>
      <c r="ATA33" s="164"/>
      <c r="ATB33" s="164"/>
      <c r="ATC33" s="164"/>
      <c r="ATD33" s="164"/>
      <c r="ATE33" s="164"/>
      <c r="ATF33" s="164"/>
      <c r="ATG33" s="173"/>
      <c r="ATH33" s="165"/>
      <c r="ATI33" s="165"/>
      <c r="ATJ33" s="165"/>
      <c r="ATK33" s="165"/>
      <c r="ATL33" s="165"/>
      <c r="ATM33" s="165"/>
      <c r="ATN33" s="165"/>
      <c r="ATO33" s="165"/>
      <c r="ATP33" s="165"/>
    </row>
    <row r="34" spans="3:1212" ht="13.5" customHeight="1"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  <c r="IX34" s="159"/>
      <c r="IY34" s="159"/>
      <c r="IZ34" s="159"/>
      <c r="JA34" s="159"/>
      <c r="JB34" s="159"/>
      <c r="JC34" s="159"/>
      <c r="JD34" s="159"/>
      <c r="JE34" s="159"/>
      <c r="JF34" s="159"/>
      <c r="JG34" s="159"/>
      <c r="JH34" s="159"/>
      <c r="JI34" s="159"/>
      <c r="JJ34" s="159"/>
      <c r="JK34" s="159"/>
      <c r="JL34" s="159"/>
      <c r="JM34" s="159"/>
      <c r="JN34" s="159"/>
      <c r="JO34" s="159"/>
      <c r="JP34" s="159"/>
      <c r="JQ34" s="159"/>
      <c r="JR34" s="159"/>
      <c r="JS34" s="159"/>
      <c r="JT34" s="159"/>
      <c r="JU34" s="159"/>
      <c r="JV34" s="159"/>
      <c r="JW34" s="159"/>
      <c r="JX34" s="159"/>
      <c r="JY34" s="159"/>
      <c r="JZ34" s="159"/>
      <c r="KA34" s="159"/>
      <c r="KB34" s="159"/>
      <c r="KC34" s="159"/>
      <c r="KD34" s="159"/>
      <c r="KE34" s="159"/>
      <c r="KF34" s="159"/>
      <c r="KG34" s="159"/>
      <c r="KH34" s="159"/>
      <c r="KI34" s="159"/>
      <c r="KJ34" s="159"/>
      <c r="KK34" s="159"/>
      <c r="KL34" s="159"/>
      <c r="KM34" s="159"/>
      <c r="KN34" s="159"/>
      <c r="KO34" s="159"/>
      <c r="KP34" s="159"/>
      <c r="KQ34" s="159"/>
      <c r="KR34" s="159"/>
      <c r="KS34" s="159"/>
      <c r="KT34" s="159"/>
      <c r="KU34" s="159"/>
      <c r="KV34" s="159"/>
      <c r="KW34" s="159"/>
      <c r="KX34" s="159"/>
      <c r="KY34" s="159"/>
      <c r="KZ34" s="159"/>
      <c r="LA34" s="159"/>
      <c r="LB34" s="159"/>
      <c r="LC34" s="159"/>
      <c r="LD34" s="159"/>
      <c r="LE34" s="159"/>
      <c r="LF34" s="159"/>
      <c r="LG34" s="159"/>
      <c r="LH34" s="159"/>
      <c r="LI34" s="159"/>
      <c r="LJ34" s="159"/>
      <c r="LK34" s="159"/>
      <c r="LL34" s="159"/>
      <c r="LM34" s="159"/>
      <c r="LN34" s="159"/>
      <c r="LO34" s="159"/>
      <c r="LP34" s="159"/>
      <c r="LQ34" s="159"/>
      <c r="LR34" s="159"/>
      <c r="LS34" s="159"/>
      <c r="LT34" s="159"/>
      <c r="LU34" s="159"/>
      <c r="LV34" s="159"/>
      <c r="LW34" s="159"/>
      <c r="LX34" s="159"/>
      <c r="LY34" s="159"/>
      <c r="LZ34" s="159"/>
      <c r="MA34" s="159"/>
      <c r="MB34" s="159"/>
      <c r="MC34" s="159"/>
      <c r="MD34" s="159"/>
      <c r="ME34" s="159"/>
      <c r="MF34" s="159"/>
      <c r="MG34" s="159"/>
      <c r="MH34" s="159"/>
      <c r="MI34" s="159"/>
      <c r="MJ34" s="159"/>
      <c r="MK34" s="159"/>
      <c r="ML34" s="159"/>
      <c r="MM34" s="159"/>
      <c r="MN34" s="159"/>
      <c r="MO34" s="159"/>
      <c r="MP34" s="159"/>
      <c r="MQ34" s="159"/>
      <c r="MR34" s="159"/>
      <c r="MS34" s="159"/>
      <c r="MT34" s="159"/>
      <c r="MU34" s="159"/>
      <c r="MV34" s="159"/>
      <c r="MW34" s="159"/>
      <c r="MX34" s="159"/>
      <c r="MY34" s="159"/>
      <c r="MZ34" s="159"/>
      <c r="NA34" s="159"/>
      <c r="NB34" s="159"/>
      <c r="NC34" s="159"/>
      <c r="ND34" s="159"/>
      <c r="NE34" s="159"/>
      <c r="NF34" s="159"/>
      <c r="NG34" s="159"/>
      <c r="NH34" s="159"/>
      <c r="NI34" s="159"/>
      <c r="NJ34" s="159"/>
      <c r="NK34" s="159"/>
      <c r="NL34" s="159"/>
      <c r="NM34" s="159"/>
      <c r="NN34" s="159"/>
      <c r="NO34" s="159"/>
      <c r="NP34" s="159"/>
      <c r="NQ34" s="159"/>
      <c r="NR34" s="159"/>
      <c r="NS34" s="159"/>
      <c r="NT34" s="159"/>
      <c r="NU34" s="159"/>
      <c r="NV34" s="159"/>
      <c r="NW34" s="159"/>
      <c r="NX34" s="159"/>
      <c r="NY34" s="159"/>
      <c r="NZ34" s="159"/>
      <c r="OA34" s="159"/>
      <c r="OB34" s="159"/>
      <c r="OC34" s="159"/>
      <c r="OD34" s="159"/>
      <c r="OE34" s="159"/>
      <c r="OF34" s="159"/>
      <c r="OG34" s="159"/>
      <c r="OH34" s="159"/>
      <c r="OI34" s="159"/>
      <c r="OJ34" s="159"/>
      <c r="OK34" s="159"/>
      <c r="OL34" s="159"/>
      <c r="OM34" s="159"/>
      <c r="ON34" s="159"/>
      <c r="OO34" s="159"/>
      <c r="OP34" s="159"/>
      <c r="OQ34" s="159"/>
      <c r="OR34" s="159"/>
      <c r="OS34" s="159"/>
      <c r="OT34" s="159"/>
      <c r="OU34" s="159"/>
      <c r="OV34" s="159"/>
      <c r="OW34" s="159"/>
      <c r="OX34" s="159"/>
      <c r="OY34" s="159"/>
      <c r="OZ34" s="159"/>
      <c r="PA34" s="159"/>
      <c r="PB34" s="159"/>
      <c r="PC34" s="159"/>
      <c r="PD34" s="159"/>
      <c r="PE34" s="159"/>
      <c r="PF34" s="159"/>
      <c r="PG34" s="159"/>
      <c r="PH34" s="159"/>
      <c r="PI34" s="159"/>
      <c r="PJ34" s="159"/>
      <c r="PK34" s="159"/>
      <c r="PL34" s="159"/>
      <c r="PM34" s="159"/>
      <c r="PN34" s="159"/>
      <c r="PO34" s="159"/>
      <c r="PP34" s="159"/>
      <c r="PQ34" s="159"/>
      <c r="PR34" s="159"/>
      <c r="PS34" s="159"/>
      <c r="PT34" s="159"/>
      <c r="PU34" s="159"/>
      <c r="PV34" s="159"/>
      <c r="PW34" s="159"/>
      <c r="PX34" s="159"/>
      <c r="PY34" s="159"/>
      <c r="PZ34" s="159"/>
      <c r="QA34" s="159"/>
      <c r="QB34" s="159"/>
      <c r="QC34" s="159"/>
      <c r="QD34" s="159"/>
      <c r="QE34" s="159"/>
      <c r="QF34" s="159"/>
      <c r="QG34" s="159"/>
      <c r="QH34" s="159"/>
      <c r="QI34" s="159"/>
      <c r="QJ34" s="159"/>
      <c r="QK34" s="159"/>
      <c r="QL34" s="159"/>
      <c r="QM34" s="159"/>
      <c r="QN34" s="159"/>
      <c r="QO34" s="159"/>
      <c r="QP34" s="159"/>
      <c r="QQ34" s="159"/>
      <c r="QR34" s="159"/>
      <c r="QS34" s="159"/>
      <c r="QT34" s="159"/>
      <c r="QU34" s="159"/>
      <c r="QV34" s="159"/>
      <c r="QW34" s="159"/>
      <c r="QX34" s="159"/>
      <c r="QY34" s="159"/>
      <c r="QZ34" s="159"/>
      <c r="RA34" s="159"/>
      <c r="RB34" s="159"/>
      <c r="RC34" s="159"/>
      <c r="RD34" s="159"/>
      <c r="RE34" s="159"/>
      <c r="RF34" s="159"/>
      <c r="RG34" s="159"/>
      <c r="RH34" s="159"/>
      <c r="RI34" s="159"/>
      <c r="RJ34" s="159"/>
      <c r="RK34" s="159"/>
      <c r="RL34" s="159"/>
      <c r="RM34" s="159"/>
      <c r="RN34" s="159"/>
      <c r="RO34" s="159"/>
      <c r="RP34" s="159"/>
      <c r="RQ34" s="159"/>
      <c r="RR34" s="159"/>
      <c r="RS34" s="159"/>
      <c r="RT34" s="159"/>
      <c r="RU34" s="159"/>
      <c r="RV34" s="159"/>
      <c r="RW34" s="159"/>
      <c r="RX34" s="159"/>
      <c r="RY34" s="159"/>
      <c r="RZ34" s="159"/>
      <c r="SA34" s="159"/>
      <c r="SB34" s="159"/>
      <c r="SC34" s="159"/>
      <c r="SD34" s="159"/>
      <c r="SE34" s="159"/>
      <c r="SF34" s="159"/>
      <c r="SG34" s="159"/>
      <c r="SH34" s="159"/>
      <c r="SI34" s="159"/>
      <c r="SJ34" s="159"/>
      <c r="SK34" s="159"/>
      <c r="SL34" s="159"/>
      <c r="SM34" s="159"/>
      <c r="SN34" s="159"/>
      <c r="SO34" s="159"/>
      <c r="SP34" s="159"/>
      <c r="SQ34" s="159"/>
      <c r="SR34" s="159"/>
      <c r="SS34" s="159"/>
      <c r="ST34" s="159"/>
      <c r="SU34" s="159"/>
      <c r="SV34" s="159"/>
      <c r="SW34" s="159"/>
      <c r="SX34" s="159"/>
      <c r="SY34" s="159"/>
      <c r="SZ34" s="159"/>
      <c r="TA34" s="159"/>
      <c r="TB34" s="159"/>
      <c r="TC34" s="159"/>
      <c r="TD34" s="159"/>
      <c r="TE34" s="159"/>
      <c r="TF34" s="159"/>
      <c r="TG34" s="159"/>
      <c r="TH34" s="159"/>
      <c r="TI34" s="159"/>
      <c r="TJ34" s="159"/>
      <c r="TK34" s="159"/>
      <c r="TL34" s="159"/>
      <c r="TM34" s="159"/>
      <c r="TN34" s="159"/>
      <c r="TO34" s="159"/>
      <c r="TP34" s="159"/>
      <c r="TQ34" s="159"/>
      <c r="TR34" s="159"/>
      <c r="TS34" s="159"/>
      <c r="TT34" s="159"/>
      <c r="TU34" s="159"/>
      <c r="TV34" s="159"/>
      <c r="TW34" s="159"/>
      <c r="TX34" s="159"/>
      <c r="TY34" s="159"/>
      <c r="TZ34" s="159"/>
      <c r="UA34" s="159"/>
      <c r="UB34" s="159"/>
      <c r="UC34" s="159"/>
      <c r="UD34" s="159"/>
      <c r="UE34" s="159"/>
      <c r="UF34" s="159"/>
      <c r="UG34" s="159"/>
      <c r="UH34" s="159"/>
      <c r="UI34" s="159"/>
      <c r="UJ34" s="159"/>
      <c r="UK34" s="159"/>
      <c r="UL34" s="159"/>
      <c r="UM34" s="159"/>
      <c r="UN34" s="159"/>
      <c r="UO34" s="159"/>
      <c r="UP34" s="159"/>
      <c r="UQ34" s="159"/>
      <c r="UR34" s="159"/>
      <c r="US34" s="159"/>
      <c r="UT34" s="159"/>
      <c r="UU34" s="159"/>
      <c r="UV34" s="159"/>
      <c r="UW34" s="159"/>
      <c r="UX34" s="159"/>
      <c r="UY34" s="159"/>
      <c r="UZ34" s="159"/>
      <c r="VA34" s="159"/>
      <c r="VB34" s="159"/>
      <c r="VC34" s="159"/>
      <c r="VD34" s="159"/>
      <c r="VE34" s="159"/>
      <c r="VF34" s="159"/>
      <c r="VG34" s="159"/>
      <c r="VH34" s="159"/>
      <c r="VI34" s="159"/>
      <c r="VJ34" s="159"/>
      <c r="VK34" s="159"/>
      <c r="VL34" s="159"/>
      <c r="VM34" s="159"/>
      <c r="VN34" s="159"/>
      <c r="VO34" s="159"/>
      <c r="VP34" s="159"/>
      <c r="VQ34" s="159"/>
      <c r="VR34" s="159"/>
      <c r="VS34" s="159"/>
      <c r="VT34" s="159"/>
      <c r="VU34" s="159"/>
      <c r="VV34" s="159"/>
      <c r="VW34" s="159"/>
      <c r="VX34" s="159"/>
      <c r="VY34" s="159"/>
      <c r="VZ34" s="159"/>
      <c r="WA34" s="159"/>
      <c r="WB34" s="159"/>
      <c r="WC34" s="159"/>
      <c r="WD34" s="159"/>
      <c r="WE34" s="159"/>
      <c r="WF34" s="159"/>
      <c r="WG34" s="159"/>
      <c r="WH34" s="159"/>
      <c r="WI34" s="159"/>
      <c r="WJ34" s="159"/>
      <c r="WK34" s="159"/>
      <c r="WL34" s="159"/>
      <c r="WM34" s="159"/>
      <c r="WN34" s="159"/>
      <c r="WO34" s="159"/>
      <c r="WP34" s="159"/>
      <c r="WQ34" s="159"/>
      <c r="WR34" s="159"/>
      <c r="WS34" s="159"/>
      <c r="WT34" s="159"/>
      <c r="WU34" s="159"/>
      <c r="WV34" s="159"/>
      <c r="WW34" s="159"/>
      <c r="WX34" s="159"/>
      <c r="WY34" s="159"/>
      <c r="WZ34" s="159"/>
      <c r="XA34" s="159"/>
      <c r="XB34" s="159"/>
      <c r="XC34" s="159"/>
      <c r="XD34" s="159"/>
      <c r="XE34" s="159"/>
      <c r="XF34" s="159"/>
      <c r="XG34" s="159"/>
      <c r="XH34" s="159"/>
      <c r="XI34" s="159"/>
      <c r="XJ34" s="159"/>
      <c r="XK34" s="159"/>
      <c r="XL34" s="159"/>
      <c r="XM34" s="159"/>
      <c r="XN34" s="159"/>
      <c r="XO34" s="159"/>
      <c r="XP34" s="159"/>
      <c r="XQ34" s="159"/>
      <c r="XR34" s="159"/>
      <c r="XS34" s="159"/>
      <c r="XT34" s="159"/>
      <c r="XU34" s="159"/>
      <c r="XV34" s="159"/>
      <c r="XW34" s="159"/>
      <c r="XX34" s="159"/>
      <c r="XY34" s="159"/>
      <c r="XZ34" s="159"/>
      <c r="YA34" s="159"/>
      <c r="YB34" s="159"/>
      <c r="YC34" s="159"/>
      <c r="YD34" s="159"/>
      <c r="YE34" s="159"/>
      <c r="YF34" s="159"/>
      <c r="YG34" s="159"/>
      <c r="YH34" s="159"/>
      <c r="YI34" s="159"/>
      <c r="YJ34" s="159"/>
      <c r="YK34" s="159"/>
      <c r="YL34" s="159"/>
      <c r="YM34" s="159"/>
      <c r="YN34" s="159"/>
      <c r="YO34" s="159"/>
      <c r="YP34" s="159"/>
      <c r="YQ34" s="159"/>
      <c r="YR34" s="159"/>
      <c r="YS34" s="159"/>
      <c r="YT34" s="159"/>
      <c r="YU34" s="159"/>
      <c r="YV34" s="159"/>
      <c r="YW34" s="159"/>
      <c r="YX34" s="159"/>
      <c r="YY34" s="159"/>
      <c r="YZ34" s="159"/>
      <c r="ZA34" s="159"/>
      <c r="ZB34" s="159"/>
      <c r="ZC34" s="159"/>
      <c r="ZD34" s="159"/>
      <c r="ZE34" s="159"/>
      <c r="ZF34" s="159"/>
      <c r="ZG34" s="159"/>
      <c r="ZH34" s="159"/>
      <c r="ZI34" s="159"/>
      <c r="ZJ34" s="159"/>
      <c r="ZK34" s="159"/>
      <c r="ZL34" s="159"/>
      <c r="ZM34" s="159"/>
      <c r="ZN34" s="159"/>
      <c r="ZO34" s="159"/>
      <c r="ZP34" s="159"/>
      <c r="ZQ34" s="159"/>
      <c r="ZR34" s="159"/>
      <c r="ZS34" s="159"/>
      <c r="ZT34" s="159"/>
      <c r="ZU34" s="159"/>
      <c r="ZV34" s="159"/>
      <c r="ZW34" s="159"/>
      <c r="ZX34" s="159"/>
      <c r="ZY34" s="159"/>
      <c r="ZZ34" s="159"/>
      <c r="AAA34" s="159"/>
      <c r="AAB34" s="159"/>
      <c r="AAC34" s="159"/>
      <c r="AAD34" s="159"/>
      <c r="AAE34" s="159"/>
      <c r="AAF34" s="159"/>
      <c r="AAG34" s="159"/>
      <c r="AAH34" s="159"/>
      <c r="AAI34" s="159"/>
      <c r="AAJ34" s="159"/>
      <c r="AAK34" s="159"/>
      <c r="AAL34" s="159"/>
      <c r="AAM34" s="159"/>
      <c r="AAN34" s="159"/>
      <c r="AAO34" s="159"/>
      <c r="AAP34" s="159"/>
      <c r="AAQ34" s="159"/>
      <c r="AAR34" s="159"/>
      <c r="AAS34" s="159"/>
      <c r="AAT34" s="159"/>
      <c r="AAU34" s="159"/>
      <c r="AAV34" s="159"/>
      <c r="AAW34" s="159"/>
      <c r="AAX34" s="159"/>
      <c r="AAY34" s="159"/>
      <c r="AAZ34" s="159"/>
      <c r="ABA34" s="159"/>
      <c r="ABB34" s="159"/>
      <c r="ABC34" s="159"/>
      <c r="ABD34" s="159"/>
      <c r="ABE34" s="159"/>
      <c r="ABF34" s="159"/>
      <c r="ABG34" s="159"/>
      <c r="ABH34" s="159"/>
      <c r="ABI34" s="159"/>
      <c r="ABJ34" s="159"/>
      <c r="ABK34" s="159"/>
      <c r="ABL34" s="159"/>
      <c r="ABM34" s="159"/>
      <c r="ABN34" s="159"/>
      <c r="ABO34" s="159"/>
      <c r="ABP34" s="159"/>
      <c r="ABQ34" s="159"/>
      <c r="ABR34" s="159"/>
      <c r="ABS34" s="159"/>
      <c r="ABT34" s="159"/>
      <c r="ABU34" s="159"/>
      <c r="ABV34" s="159"/>
      <c r="ABW34" s="159"/>
      <c r="ABX34" s="159"/>
      <c r="ABY34" s="159"/>
      <c r="ABZ34" s="159"/>
      <c r="ACA34" s="159"/>
      <c r="ACB34" s="159"/>
      <c r="ACC34" s="159"/>
      <c r="ACD34" s="159"/>
      <c r="ACE34" s="159"/>
      <c r="ACF34" s="159"/>
      <c r="ACG34" s="159"/>
      <c r="ACH34" s="159"/>
      <c r="ACI34" s="159"/>
      <c r="ACJ34" s="159"/>
      <c r="ACK34" s="159"/>
      <c r="ACL34" s="159"/>
      <c r="ACM34" s="159"/>
      <c r="ACN34" s="159"/>
      <c r="ACO34" s="159"/>
      <c r="ACP34" s="159"/>
      <c r="ACQ34" s="159"/>
      <c r="ACR34" s="159"/>
      <c r="ACS34" s="159"/>
      <c r="ACT34" s="159"/>
      <c r="ACU34" s="159"/>
      <c r="ACV34" s="159"/>
      <c r="ACW34" s="159"/>
      <c r="ACX34" s="159"/>
      <c r="ACY34" s="159"/>
      <c r="ACZ34" s="159"/>
      <c r="ADA34" s="159"/>
      <c r="ADB34" s="159"/>
      <c r="ADC34" s="159"/>
      <c r="ADD34" s="159"/>
      <c r="ADE34" s="159"/>
      <c r="ADF34" s="159"/>
      <c r="ADG34" s="159"/>
      <c r="ADH34" s="159"/>
      <c r="ADI34" s="159"/>
      <c r="ADJ34" s="159"/>
      <c r="ADK34" s="159"/>
      <c r="ADL34" s="159"/>
      <c r="ADM34" s="159"/>
      <c r="ADN34" s="159"/>
      <c r="ADO34" s="159"/>
      <c r="ADP34" s="159"/>
      <c r="ADQ34" s="159"/>
      <c r="ADR34" s="159"/>
      <c r="ADS34" s="159"/>
      <c r="ADT34" s="159"/>
      <c r="ADU34" s="159"/>
      <c r="ADV34" s="159"/>
      <c r="ADW34" s="159"/>
      <c r="ADX34" s="159"/>
      <c r="ADY34" s="159"/>
      <c r="ADZ34" s="159"/>
      <c r="AEA34" s="159"/>
      <c r="AEB34" s="159"/>
      <c r="AEC34" s="159"/>
      <c r="AED34" s="159"/>
      <c r="AEE34" s="159"/>
      <c r="AEF34" s="159"/>
      <c r="AEG34" s="159"/>
      <c r="AEH34" s="159"/>
      <c r="AEI34" s="159"/>
      <c r="AEJ34" s="159"/>
      <c r="AEK34" s="159"/>
      <c r="AEL34" s="159"/>
      <c r="AEM34" s="159"/>
      <c r="AEN34" s="159"/>
      <c r="AEO34" s="159"/>
      <c r="AEP34" s="159"/>
      <c r="AEQ34" s="159"/>
      <c r="AER34" s="159"/>
      <c r="AES34" s="159"/>
      <c r="AET34" s="159"/>
      <c r="AEU34" s="159"/>
      <c r="AEV34" s="159"/>
      <c r="AEW34" s="159"/>
      <c r="AEX34" s="159"/>
      <c r="AEY34" s="159"/>
      <c r="AEZ34" s="159"/>
      <c r="AFA34" s="159"/>
      <c r="AFB34" s="159"/>
      <c r="AFC34" s="159"/>
      <c r="AFD34" s="159"/>
      <c r="AFE34" s="159"/>
      <c r="AFF34" s="159"/>
      <c r="AFG34" s="159"/>
      <c r="AFH34" s="159"/>
      <c r="AFI34" s="159"/>
      <c r="AFJ34" s="159"/>
      <c r="AFK34" s="159"/>
      <c r="AFL34" s="159"/>
      <c r="AFM34" s="159"/>
      <c r="AFN34" s="159"/>
      <c r="AFO34" s="159"/>
      <c r="AFP34" s="159"/>
      <c r="AFQ34" s="159"/>
      <c r="AFR34" s="159"/>
      <c r="AFS34" s="159"/>
      <c r="AFT34" s="159"/>
      <c r="AFU34" s="159"/>
      <c r="AFV34" s="159"/>
      <c r="AFW34" s="159"/>
      <c r="AFX34" s="159"/>
      <c r="AFY34" s="159"/>
      <c r="AFZ34" s="159"/>
      <c r="AGA34" s="159"/>
      <c r="AGB34" s="159"/>
      <c r="AGC34" s="159"/>
      <c r="AGD34" s="159"/>
      <c r="AGE34" s="159"/>
      <c r="AGF34" s="159"/>
      <c r="AGG34" s="159"/>
      <c r="AGH34" s="159"/>
      <c r="AGI34" s="159"/>
      <c r="AGJ34" s="159"/>
      <c r="AGK34" s="159"/>
      <c r="AGL34" s="159"/>
      <c r="AGM34" s="159"/>
      <c r="AGN34" s="159"/>
      <c r="AGO34" s="159"/>
      <c r="AGP34" s="159"/>
      <c r="AGQ34" s="159"/>
      <c r="AGR34" s="159"/>
      <c r="AGS34" s="159"/>
      <c r="AGT34" s="159"/>
      <c r="AGU34" s="159"/>
      <c r="AGV34" s="159"/>
      <c r="AGW34" s="159"/>
      <c r="AGX34" s="159"/>
      <c r="AGY34" s="159"/>
      <c r="AGZ34" s="159"/>
      <c r="AHA34" s="159"/>
      <c r="AHB34" s="159"/>
      <c r="AHC34" s="159"/>
      <c r="AHD34" s="159"/>
      <c r="AHE34" s="159"/>
      <c r="AHF34" s="159"/>
      <c r="AHG34" s="159"/>
      <c r="AHH34" s="159"/>
      <c r="AHI34" s="159"/>
      <c r="AHJ34" s="159"/>
      <c r="AHK34" s="159"/>
      <c r="AHL34" s="159"/>
      <c r="AHM34" s="159"/>
      <c r="AHN34" s="159"/>
      <c r="AHO34" s="159"/>
      <c r="AHP34" s="159"/>
      <c r="AHQ34" s="159"/>
      <c r="AHR34" s="159"/>
      <c r="AHS34" s="159"/>
      <c r="AHT34" s="159"/>
      <c r="AHU34" s="159"/>
      <c r="AHV34" s="159"/>
      <c r="AHW34" s="159"/>
      <c r="AHX34" s="159"/>
      <c r="AHY34" s="159"/>
      <c r="AHZ34" s="159"/>
      <c r="AIA34" s="159"/>
      <c r="AIB34" s="159"/>
      <c r="AIC34" s="159"/>
      <c r="AID34" s="159"/>
      <c r="AIE34" s="159"/>
      <c r="AIF34" s="159"/>
      <c r="AIG34" s="159"/>
      <c r="AIH34" s="159"/>
      <c r="AII34" s="159"/>
      <c r="AIJ34" s="159"/>
      <c r="AIK34" s="159"/>
      <c r="AIL34" s="159"/>
      <c r="AIM34" s="159"/>
      <c r="AIN34" s="159"/>
      <c r="AIO34" s="159"/>
      <c r="AIP34" s="159"/>
      <c r="AIQ34" s="159"/>
      <c r="AIR34" s="159"/>
      <c r="AIS34" s="159"/>
      <c r="AIT34" s="159"/>
      <c r="AIU34" s="159"/>
      <c r="AIV34" s="159"/>
      <c r="AIW34" s="159"/>
      <c r="AIX34" s="159"/>
      <c r="AIY34" s="159"/>
      <c r="AIZ34" s="159"/>
      <c r="AJA34" s="159"/>
      <c r="AJB34" s="159"/>
      <c r="AJC34" s="159"/>
      <c r="AJD34" s="159"/>
      <c r="AJE34" s="159"/>
      <c r="AJF34" s="159"/>
      <c r="AJG34" s="159"/>
      <c r="AJH34" s="159"/>
      <c r="AJI34" s="159"/>
      <c r="AJJ34" s="159"/>
      <c r="AJK34" s="159"/>
      <c r="AJL34" s="159"/>
      <c r="AJM34" s="159"/>
      <c r="AJN34" s="159"/>
      <c r="AJO34" s="159"/>
      <c r="AJP34" s="159"/>
      <c r="AJQ34" s="159"/>
      <c r="AJR34" s="159"/>
      <c r="AJS34" s="159"/>
      <c r="AJT34" s="159"/>
      <c r="AJU34" s="159"/>
      <c r="AJV34" s="159"/>
      <c r="AJW34" s="159"/>
      <c r="AJX34" s="159"/>
      <c r="AJY34" s="159"/>
      <c r="AJZ34" s="159"/>
      <c r="AKA34" s="159"/>
      <c r="AKB34" s="159"/>
      <c r="AKC34" s="159"/>
      <c r="AKD34" s="159"/>
      <c r="AKE34" s="160"/>
      <c r="AKF34" s="159"/>
      <c r="AKG34" s="159"/>
      <c r="AKH34" s="159"/>
      <c r="AKI34" s="159"/>
      <c r="AKJ34" s="159"/>
      <c r="AKK34" s="159"/>
      <c r="AKL34" s="159"/>
      <c r="AKM34" s="159"/>
      <c r="AKN34" s="159"/>
      <c r="AKO34" s="159"/>
      <c r="AKP34" s="159"/>
      <c r="AKQ34" s="159"/>
      <c r="AKR34" s="159"/>
      <c r="AKS34" s="159"/>
      <c r="AKT34" s="159"/>
      <c r="AKU34" s="159"/>
      <c r="AKV34" s="159"/>
      <c r="AKW34" s="159"/>
      <c r="AKX34" s="159"/>
      <c r="AKY34" s="159"/>
      <c r="AKZ34" s="159"/>
      <c r="ALA34" s="159"/>
      <c r="ALB34" s="159"/>
      <c r="ALC34" s="159"/>
      <c r="ALD34" s="159"/>
      <c r="ALE34" s="159"/>
      <c r="ALF34" s="159"/>
      <c r="ALG34" s="159"/>
      <c r="ALH34" s="159"/>
      <c r="ALI34" s="159"/>
      <c r="ALJ34" s="159"/>
      <c r="ALK34" s="159"/>
      <c r="ALL34" s="159"/>
      <c r="ALM34" s="159"/>
      <c r="ALN34" s="159"/>
      <c r="ALO34" s="159"/>
      <c r="ALP34" s="159"/>
      <c r="ALQ34" s="159"/>
      <c r="ALR34" s="159"/>
      <c r="ALS34" s="159"/>
      <c r="ALT34" s="162"/>
      <c r="ALU34" s="162"/>
      <c r="ALV34" s="162"/>
      <c r="ALW34" s="162"/>
      <c r="ALX34" s="162"/>
      <c r="ALY34" s="162"/>
      <c r="ALZ34" s="162"/>
      <c r="AMA34" s="162"/>
      <c r="AMB34" s="162"/>
      <c r="AMC34" s="162"/>
      <c r="AMD34" s="162"/>
      <c r="AME34" s="162"/>
      <c r="AMF34" s="162"/>
      <c r="AMG34" s="162"/>
      <c r="AMH34" s="162"/>
      <c r="AMI34" s="162"/>
      <c r="AMJ34" s="162"/>
      <c r="AMK34" s="162"/>
      <c r="AML34" s="162"/>
      <c r="AMM34" s="162"/>
      <c r="AMN34" s="162"/>
      <c r="AMO34" s="162"/>
      <c r="AMP34" s="162"/>
      <c r="AMQ34" s="162"/>
      <c r="AMR34" s="162"/>
      <c r="AMS34" s="162"/>
      <c r="AMT34" s="162"/>
      <c r="AMU34" s="162"/>
      <c r="AMV34" s="162"/>
      <c r="AMW34" s="162"/>
      <c r="AMX34" s="162"/>
      <c r="AMY34" s="162"/>
      <c r="AMZ34" s="162"/>
      <c r="ANA34" s="162"/>
      <c r="ANB34" s="162"/>
      <c r="ANC34" s="162"/>
      <c r="AND34" s="162"/>
      <c r="ANE34" s="162"/>
      <c r="ANF34" s="162"/>
      <c r="ANG34" s="162"/>
      <c r="ANH34" s="162"/>
      <c r="ANI34" s="162"/>
      <c r="ANJ34" s="162"/>
      <c r="ANK34" s="162"/>
      <c r="ANL34" s="162"/>
      <c r="ANM34" s="162"/>
      <c r="ANN34" s="162"/>
      <c r="ANO34" s="162"/>
      <c r="ANP34" s="162"/>
      <c r="ANQ34" s="162"/>
      <c r="ANR34" s="162"/>
      <c r="ANS34" s="162"/>
      <c r="ANT34" s="162"/>
      <c r="ANU34" s="162"/>
      <c r="ANV34" s="162"/>
      <c r="ANW34" s="162"/>
      <c r="ANX34" s="162"/>
      <c r="ANY34" s="162"/>
      <c r="ANZ34" s="162"/>
      <c r="AOA34" s="162"/>
      <c r="AOB34" s="162"/>
      <c r="AOC34" s="162"/>
      <c r="AOD34" s="162"/>
      <c r="AOE34" s="162"/>
      <c r="AOF34" s="162"/>
      <c r="AOG34" s="162"/>
      <c r="AOH34" s="162"/>
      <c r="AOI34" s="162"/>
      <c r="AOJ34" s="162"/>
      <c r="AOK34" s="162"/>
      <c r="AOL34" s="162"/>
      <c r="AOM34" s="162"/>
      <c r="AON34" s="162"/>
      <c r="AOO34" s="162"/>
      <c r="AOP34" s="162"/>
      <c r="AOQ34" s="162"/>
      <c r="AOR34" s="162"/>
      <c r="AOS34" s="162"/>
      <c r="AOT34" s="162"/>
      <c r="AOU34" s="162"/>
      <c r="AOV34" s="162"/>
      <c r="AOW34" s="162"/>
      <c r="AOX34" s="162"/>
      <c r="AOY34" s="162"/>
      <c r="AOZ34" s="162"/>
      <c r="APA34" s="162"/>
      <c r="APB34" s="162"/>
      <c r="APC34" s="162"/>
      <c r="APD34" s="162"/>
      <c r="APE34" s="162"/>
      <c r="APF34" s="162"/>
      <c r="APG34" s="162"/>
      <c r="APH34" s="162"/>
      <c r="API34" s="162"/>
      <c r="APJ34" s="162"/>
      <c r="APK34" s="162"/>
      <c r="APL34" s="162"/>
      <c r="APM34" s="162"/>
      <c r="APN34" s="162"/>
      <c r="APO34" s="162"/>
      <c r="APP34" s="162"/>
      <c r="APQ34" s="162"/>
      <c r="APR34" s="162"/>
      <c r="APS34" s="162"/>
      <c r="APT34" s="162"/>
      <c r="APU34" s="162"/>
      <c r="APV34" s="162"/>
      <c r="APW34" s="162"/>
      <c r="APX34" s="162"/>
      <c r="APY34" s="162"/>
      <c r="APZ34" s="162"/>
      <c r="AQA34" s="162"/>
      <c r="AQB34" s="162"/>
      <c r="AQC34" s="162"/>
      <c r="AQD34" s="162"/>
      <c r="AQE34" s="162"/>
      <c r="AQF34" s="162"/>
      <c r="AQG34" s="162"/>
      <c r="AQH34" s="162"/>
      <c r="AQI34" s="162"/>
      <c r="AQJ34" s="162"/>
      <c r="AQK34" s="162"/>
      <c r="AQL34" s="162"/>
      <c r="AQM34" s="162"/>
      <c r="AQN34" s="162"/>
      <c r="AQO34" s="162"/>
      <c r="AQP34" s="162"/>
      <c r="AQQ34" s="162"/>
      <c r="AQR34" s="162"/>
      <c r="AQS34" s="162"/>
      <c r="AQT34" s="162"/>
      <c r="AQU34" s="162"/>
      <c r="AQV34" s="162"/>
      <c r="AQW34" s="162"/>
      <c r="AQX34" s="162"/>
      <c r="AQY34" s="162"/>
      <c r="AQZ34" s="162"/>
      <c r="ARA34" s="162"/>
      <c r="ARB34" s="162"/>
      <c r="ARC34" s="162"/>
      <c r="ARD34" s="162"/>
      <c r="ARE34" s="162"/>
      <c r="ARF34" s="162"/>
      <c r="ARG34" s="162"/>
      <c r="ARH34" s="162"/>
      <c r="ARI34" s="162"/>
      <c r="ARJ34" s="162"/>
      <c r="ARK34" s="162"/>
      <c r="ARL34" s="162"/>
      <c r="ARM34" s="162"/>
      <c r="ARN34" s="162"/>
      <c r="ARO34" s="162"/>
      <c r="ARP34" s="162"/>
      <c r="ARQ34" s="162"/>
      <c r="ARR34" s="162"/>
      <c r="ARS34" s="162"/>
      <c r="ART34" s="162"/>
      <c r="ARU34" s="162"/>
      <c r="ARV34" s="162"/>
      <c r="ARW34" s="162"/>
      <c r="ARX34" s="162"/>
      <c r="ARY34" s="162"/>
      <c r="ARZ34" s="162"/>
      <c r="ASA34" s="162"/>
      <c r="ASB34" s="162"/>
      <c r="ASC34" s="162"/>
      <c r="ASD34" s="162"/>
      <c r="ASE34" s="162"/>
      <c r="ASF34" s="162"/>
      <c r="ASG34" s="162"/>
      <c r="ASH34" s="162"/>
      <c r="ASI34" s="162"/>
      <c r="ASJ34" s="162"/>
      <c r="ASK34" s="162"/>
      <c r="ASL34" s="162"/>
      <c r="ASM34" s="164"/>
      <c r="ASN34" s="164"/>
      <c r="ASO34" s="164"/>
      <c r="ASP34" s="164"/>
      <c r="ASQ34" s="164"/>
      <c r="ASR34" s="164"/>
      <c r="ASS34" s="164"/>
      <c r="AST34" s="164"/>
      <c r="ASU34" s="164"/>
      <c r="ASV34" s="164"/>
      <c r="ASW34" s="164"/>
      <c r="ASX34" s="164"/>
      <c r="ASY34" s="164"/>
      <c r="ASZ34" s="164"/>
      <c r="ATA34" s="164"/>
      <c r="ATB34" s="164"/>
      <c r="ATC34" s="164"/>
      <c r="ATD34" s="164"/>
      <c r="ATE34" s="164"/>
      <c r="ATF34" s="164"/>
      <c r="ATG34" s="173"/>
      <c r="ATH34" s="165"/>
      <c r="ATI34" s="165"/>
      <c r="ATJ34" s="165"/>
      <c r="ATK34" s="165"/>
      <c r="ATL34" s="165"/>
      <c r="ATM34" s="165"/>
      <c r="ATN34" s="165"/>
      <c r="ATO34" s="165"/>
      <c r="ATP34" s="165"/>
    </row>
    <row r="35" spans="3:1212" ht="13.5" customHeight="1"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  <c r="IX35" s="159"/>
      <c r="IY35" s="159"/>
      <c r="IZ35" s="159"/>
      <c r="JA35" s="159"/>
      <c r="JB35" s="159"/>
      <c r="JC35" s="159"/>
      <c r="JD35" s="159"/>
      <c r="JE35" s="159"/>
      <c r="JF35" s="159"/>
      <c r="JG35" s="159"/>
      <c r="JH35" s="159"/>
      <c r="JI35" s="159"/>
      <c r="JJ35" s="159"/>
      <c r="JK35" s="159"/>
      <c r="JL35" s="159"/>
      <c r="JM35" s="159"/>
      <c r="JN35" s="159"/>
      <c r="JO35" s="159"/>
      <c r="JP35" s="159"/>
      <c r="JQ35" s="159"/>
      <c r="JR35" s="159"/>
      <c r="JS35" s="159"/>
      <c r="JT35" s="159"/>
      <c r="JU35" s="159"/>
      <c r="JV35" s="159"/>
      <c r="JW35" s="159"/>
      <c r="JX35" s="159"/>
      <c r="JY35" s="159"/>
      <c r="JZ35" s="159"/>
      <c r="KA35" s="159"/>
      <c r="KB35" s="159"/>
      <c r="KC35" s="159"/>
      <c r="KD35" s="159"/>
      <c r="KE35" s="159"/>
      <c r="KF35" s="159"/>
      <c r="KG35" s="159"/>
      <c r="KH35" s="159"/>
      <c r="KI35" s="159"/>
      <c r="KJ35" s="159"/>
      <c r="KK35" s="159"/>
      <c r="KL35" s="159"/>
      <c r="KM35" s="159"/>
      <c r="KN35" s="159"/>
      <c r="KO35" s="159"/>
      <c r="KP35" s="159"/>
      <c r="KQ35" s="159"/>
      <c r="KR35" s="159"/>
      <c r="KS35" s="159"/>
      <c r="KT35" s="159"/>
      <c r="KU35" s="159"/>
      <c r="KV35" s="159"/>
      <c r="KW35" s="159"/>
      <c r="KX35" s="159"/>
      <c r="KY35" s="159"/>
      <c r="KZ35" s="159"/>
      <c r="LA35" s="159"/>
      <c r="LB35" s="159"/>
      <c r="LC35" s="159"/>
      <c r="LD35" s="159"/>
      <c r="LE35" s="159"/>
      <c r="LF35" s="159"/>
      <c r="LG35" s="159"/>
      <c r="LH35" s="159"/>
      <c r="LI35" s="159"/>
      <c r="LJ35" s="159"/>
      <c r="LK35" s="159"/>
      <c r="LL35" s="159"/>
      <c r="LM35" s="159"/>
      <c r="LN35" s="159"/>
      <c r="LO35" s="159"/>
      <c r="LP35" s="159"/>
      <c r="LQ35" s="159"/>
      <c r="LR35" s="159"/>
      <c r="LS35" s="159"/>
      <c r="LT35" s="159"/>
      <c r="LU35" s="159"/>
      <c r="LV35" s="159"/>
      <c r="LW35" s="159"/>
      <c r="LX35" s="159"/>
      <c r="LY35" s="159"/>
      <c r="LZ35" s="159"/>
      <c r="MA35" s="159"/>
      <c r="MB35" s="159"/>
      <c r="MC35" s="159"/>
      <c r="MD35" s="159"/>
      <c r="ME35" s="159"/>
      <c r="MF35" s="159"/>
      <c r="MG35" s="159"/>
      <c r="MH35" s="159"/>
      <c r="MI35" s="159"/>
      <c r="MJ35" s="159"/>
      <c r="MK35" s="159"/>
      <c r="ML35" s="159"/>
      <c r="MM35" s="159"/>
      <c r="MN35" s="159"/>
      <c r="MO35" s="159"/>
      <c r="MP35" s="159"/>
      <c r="MQ35" s="159"/>
      <c r="MR35" s="159"/>
      <c r="MS35" s="159"/>
      <c r="MT35" s="159"/>
      <c r="MU35" s="159"/>
      <c r="MV35" s="159"/>
      <c r="MW35" s="159"/>
      <c r="MX35" s="159"/>
      <c r="MY35" s="159"/>
      <c r="MZ35" s="159"/>
      <c r="NA35" s="159"/>
      <c r="NB35" s="159"/>
      <c r="NC35" s="159"/>
      <c r="ND35" s="159"/>
      <c r="NE35" s="159"/>
      <c r="NF35" s="159"/>
      <c r="NG35" s="159"/>
      <c r="NH35" s="159"/>
      <c r="NI35" s="159"/>
      <c r="NJ35" s="159"/>
      <c r="NK35" s="159"/>
      <c r="NL35" s="159"/>
      <c r="NM35" s="159"/>
      <c r="NN35" s="159"/>
      <c r="NO35" s="159"/>
      <c r="NP35" s="159"/>
      <c r="NQ35" s="159"/>
      <c r="NR35" s="159"/>
      <c r="NS35" s="159"/>
      <c r="NT35" s="159"/>
      <c r="NU35" s="159"/>
      <c r="NV35" s="159"/>
      <c r="NW35" s="159"/>
      <c r="NX35" s="159"/>
      <c r="NY35" s="159"/>
      <c r="NZ35" s="159"/>
      <c r="OA35" s="159"/>
      <c r="OB35" s="159"/>
      <c r="OC35" s="159"/>
      <c r="OD35" s="159"/>
      <c r="OE35" s="159"/>
      <c r="OF35" s="159"/>
      <c r="OG35" s="159"/>
      <c r="OH35" s="159"/>
      <c r="OI35" s="159"/>
      <c r="OJ35" s="159"/>
      <c r="OK35" s="159"/>
      <c r="OL35" s="159"/>
      <c r="OM35" s="159"/>
      <c r="ON35" s="159"/>
      <c r="OO35" s="159"/>
      <c r="OP35" s="159"/>
      <c r="OQ35" s="159"/>
      <c r="OR35" s="159"/>
      <c r="OS35" s="159"/>
      <c r="OT35" s="159"/>
      <c r="OU35" s="159"/>
      <c r="OV35" s="159"/>
      <c r="OW35" s="159"/>
      <c r="OX35" s="159"/>
      <c r="OY35" s="159"/>
      <c r="OZ35" s="159"/>
      <c r="PA35" s="159"/>
      <c r="PB35" s="159"/>
      <c r="PC35" s="159"/>
      <c r="PD35" s="159"/>
      <c r="PE35" s="159"/>
      <c r="PF35" s="159"/>
      <c r="PG35" s="159"/>
      <c r="PH35" s="159"/>
      <c r="PI35" s="159"/>
      <c r="PJ35" s="159"/>
      <c r="PK35" s="159"/>
      <c r="PL35" s="159"/>
      <c r="PM35" s="159"/>
      <c r="PN35" s="159"/>
      <c r="PO35" s="159"/>
      <c r="PP35" s="159"/>
      <c r="PQ35" s="159"/>
      <c r="PR35" s="159"/>
      <c r="PS35" s="159"/>
      <c r="PT35" s="159"/>
      <c r="PU35" s="159"/>
      <c r="PV35" s="159"/>
      <c r="PW35" s="159"/>
      <c r="PX35" s="159"/>
      <c r="PY35" s="159"/>
      <c r="PZ35" s="159"/>
      <c r="QA35" s="159"/>
      <c r="QB35" s="159"/>
      <c r="QC35" s="159"/>
      <c r="QD35" s="159"/>
      <c r="QE35" s="159"/>
      <c r="QF35" s="159"/>
      <c r="QG35" s="159"/>
      <c r="QH35" s="159"/>
      <c r="QI35" s="159"/>
      <c r="QJ35" s="159"/>
      <c r="QK35" s="159"/>
      <c r="QL35" s="159"/>
      <c r="QM35" s="159"/>
      <c r="QN35" s="159"/>
      <c r="QO35" s="159"/>
      <c r="QP35" s="159"/>
      <c r="QQ35" s="159"/>
      <c r="QR35" s="159"/>
      <c r="QS35" s="159"/>
      <c r="QT35" s="159"/>
      <c r="QU35" s="159"/>
      <c r="QV35" s="159"/>
      <c r="QW35" s="159"/>
      <c r="QX35" s="159"/>
      <c r="QY35" s="159"/>
      <c r="QZ35" s="159"/>
      <c r="RA35" s="159"/>
      <c r="RB35" s="159"/>
      <c r="RC35" s="159"/>
      <c r="RD35" s="159"/>
      <c r="RE35" s="159"/>
      <c r="RF35" s="159"/>
      <c r="RG35" s="159"/>
      <c r="RH35" s="159"/>
      <c r="RI35" s="159"/>
      <c r="RJ35" s="159"/>
      <c r="RK35" s="159"/>
      <c r="RL35" s="159"/>
      <c r="RM35" s="159"/>
      <c r="RN35" s="159"/>
      <c r="RO35" s="159"/>
      <c r="RP35" s="159"/>
      <c r="RQ35" s="159"/>
      <c r="RR35" s="159"/>
      <c r="RS35" s="159"/>
      <c r="RT35" s="159"/>
      <c r="RU35" s="159"/>
      <c r="RV35" s="159"/>
      <c r="RW35" s="159"/>
      <c r="RX35" s="159"/>
      <c r="RY35" s="159"/>
      <c r="RZ35" s="159"/>
      <c r="SA35" s="159"/>
      <c r="SB35" s="159"/>
      <c r="SC35" s="159"/>
      <c r="SD35" s="159"/>
      <c r="SE35" s="159"/>
      <c r="SF35" s="159"/>
      <c r="SG35" s="159"/>
      <c r="SH35" s="159"/>
      <c r="SI35" s="159"/>
      <c r="SJ35" s="159"/>
      <c r="SK35" s="159"/>
      <c r="SL35" s="159"/>
      <c r="SM35" s="159"/>
      <c r="SN35" s="159"/>
      <c r="SO35" s="159"/>
      <c r="SP35" s="159"/>
      <c r="SQ35" s="159"/>
      <c r="SR35" s="159"/>
      <c r="SS35" s="159"/>
      <c r="ST35" s="159"/>
      <c r="SU35" s="159"/>
      <c r="SV35" s="159"/>
      <c r="SW35" s="159"/>
      <c r="SX35" s="159"/>
      <c r="SY35" s="159"/>
      <c r="SZ35" s="159"/>
      <c r="TA35" s="159"/>
      <c r="TB35" s="159"/>
      <c r="TC35" s="159"/>
      <c r="TD35" s="159"/>
      <c r="TE35" s="159"/>
      <c r="TF35" s="159"/>
      <c r="TG35" s="159"/>
      <c r="TH35" s="159"/>
      <c r="TI35" s="159"/>
      <c r="TJ35" s="159"/>
      <c r="TK35" s="159"/>
      <c r="TL35" s="159"/>
      <c r="TM35" s="159"/>
      <c r="TN35" s="159"/>
      <c r="TO35" s="159"/>
      <c r="TP35" s="159"/>
      <c r="TQ35" s="159"/>
      <c r="TR35" s="159"/>
      <c r="TS35" s="159"/>
      <c r="TT35" s="159"/>
      <c r="TU35" s="159"/>
      <c r="TV35" s="159"/>
      <c r="TW35" s="159"/>
      <c r="TX35" s="159"/>
      <c r="TY35" s="159"/>
      <c r="TZ35" s="159"/>
      <c r="UA35" s="159"/>
      <c r="UB35" s="159"/>
      <c r="UC35" s="159"/>
      <c r="UD35" s="159"/>
      <c r="UE35" s="159"/>
      <c r="UF35" s="159"/>
      <c r="UG35" s="159"/>
      <c r="UH35" s="159"/>
      <c r="UI35" s="159"/>
      <c r="UJ35" s="159"/>
      <c r="UK35" s="159"/>
      <c r="UL35" s="159"/>
      <c r="UM35" s="159"/>
      <c r="UN35" s="159"/>
      <c r="UO35" s="159"/>
      <c r="UP35" s="159"/>
      <c r="UQ35" s="159"/>
      <c r="UR35" s="159"/>
      <c r="US35" s="159"/>
      <c r="UT35" s="159"/>
      <c r="UU35" s="159"/>
      <c r="UV35" s="159"/>
      <c r="UW35" s="159"/>
      <c r="UX35" s="159"/>
      <c r="UY35" s="159"/>
      <c r="UZ35" s="159"/>
      <c r="VA35" s="159"/>
      <c r="VB35" s="159"/>
      <c r="VC35" s="159"/>
      <c r="VD35" s="159"/>
      <c r="VE35" s="159"/>
      <c r="VF35" s="159"/>
      <c r="VG35" s="159"/>
      <c r="VH35" s="159"/>
      <c r="VI35" s="159"/>
      <c r="VJ35" s="159"/>
      <c r="VK35" s="159"/>
      <c r="VL35" s="159"/>
      <c r="VM35" s="159"/>
      <c r="VN35" s="159"/>
      <c r="VO35" s="159"/>
      <c r="VP35" s="159"/>
      <c r="VQ35" s="159"/>
      <c r="VR35" s="159"/>
      <c r="VS35" s="159"/>
      <c r="VT35" s="159"/>
      <c r="VU35" s="159"/>
      <c r="VV35" s="159"/>
      <c r="VW35" s="159"/>
      <c r="VX35" s="159"/>
      <c r="VY35" s="159"/>
      <c r="VZ35" s="159"/>
      <c r="WA35" s="159"/>
      <c r="WB35" s="159"/>
      <c r="WC35" s="159"/>
      <c r="WD35" s="159"/>
      <c r="WE35" s="159"/>
      <c r="WF35" s="159"/>
      <c r="WG35" s="159"/>
      <c r="WH35" s="159"/>
      <c r="WI35" s="159"/>
      <c r="WJ35" s="159"/>
      <c r="WK35" s="159"/>
      <c r="WL35" s="159"/>
      <c r="WM35" s="159"/>
      <c r="WN35" s="159"/>
      <c r="WO35" s="159"/>
      <c r="WP35" s="159"/>
      <c r="WQ35" s="159"/>
      <c r="WR35" s="159"/>
      <c r="WS35" s="159"/>
      <c r="WT35" s="159"/>
      <c r="WU35" s="159"/>
      <c r="WV35" s="159"/>
      <c r="WW35" s="159"/>
      <c r="WX35" s="159"/>
      <c r="WY35" s="159"/>
      <c r="WZ35" s="159"/>
      <c r="XA35" s="159"/>
      <c r="XB35" s="159"/>
      <c r="XC35" s="159"/>
      <c r="XD35" s="159"/>
      <c r="XE35" s="159"/>
      <c r="XF35" s="159"/>
      <c r="XG35" s="159"/>
      <c r="XH35" s="159"/>
      <c r="XI35" s="159"/>
      <c r="XJ35" s="159"/>
      <c r="XK35" s="159"/>
      <c r="XL35" s="159"/>
      <c r="XM35" s="159"/>
      <c r="XN35" s="159"/>
      <c r="XO35" s="159"/>
      <c r="XP35" s="159"/>
      <c r="XQ35" s="159"/>
      <c r="XR35" s="159"/>
      <c r="XS35" s="159"/>
      <c r="XT35" s="159"/>
      <c r="XU35" s="159"/>
      <c r="XV35" s="159"/>
      <c r="XW35" s="159"/>
      <c r="XX35" s="159"/>
      <c r="XY35" s="159"/>
      <c r="XZ35" s="159"/>
      <c r="YA35" s="159"/>
      <c r="YB35" s="159"/>
      <c r="YC35" s="159"/>
      <c r="YD35" s="159"/>
      <c r="YE35" s="159"/>
      <c r="YF35" s="159"/>
      <c r="YG35" s="159"/>
      <c r="YH35" s="159"/>
      <c r="YI35" s="159"/>
      <c r="YJ35" s="159"/>
      <c r="YK35" s="159"/>
      <c r="YL35" s="159"/>
      <c r="YM35" s="159"/>
      <c r="YN35" s="159"/>
      <c r="YO35" s="159"/>
      <c r="YP35" s="159"/>
      <c r="YQ35" s="159"/>
      <c r="YR35" s="159"/>
      <c r="YS35" s="159"/>
      <c r="YT35" s="159"/>
      <c r="YU35" s="159"/>
      <c r="YV35" s="159"/>
      <c r="YW35" s="159"/>
      <c r="YX35" s="159"/>
      <c r="YY35" s="159"/>
      <c r="YZ35" s="159"/>
      <c r="ZA35" s="159"/>
      <c r="ZB35" s="159"/>
      <c r="ZC35" s="159"/>
      <c r="ZD35" s="159"/>
      <c r="ZE35" s="159"/>
      <c r="ZF35" s="159"/>
      <c r="ZG35" s="159"/>
      <c r="ZH35" s="159"/>
      <c r="ZI35" s="159"/>
      <c r="ZJ35" s="159"/>
      <c r="ZK35" s="159"/>
      <c r="ZL35" s="159"/>
      <c r="ZM35" s="159"/>
      <c r="ZN35" s="159"/>
      <c r="ZO35" s="159"/>
      <c r="ZP35" s="159"/>
      <c r="ZQ35" s="159"/>
      <c r="ZR35" s="159"/>
      <c r="ZS35" s="159"/>
      <c r="ZT35" s="159"/>
      <c r="ZU35" s="159"/>
      <c r="ZV35" s="159"/>
      <c r="ZW35" s="159"/>
      <c r="ZX35" s="159"/>
      <c r="ZY35" s="159"/>
      <c r="ZZ35" s="159"/>
      <c r="AAA35" s="159"/>
      <c r="AAB35" s="159"/>
      <c r="AAC35" s="159"/>
      <c r="AAD35" s="159"/>
      <c r="AAE35" s="159"/>
      <c r="AAF35" s="159"/>
      <c r="AAG35" s="159"/>
      <c r="AAH35" s="159"/>
      <c r="AAI35" s="159"/>
      <c r="AAJ35" s="159"/>
      <c r="AAK35" s="159"/>
      <c r="AAL35" s="159"/>
      <c r="AAM35" s="159"/>
      <c r="AAN35" s="159"/>
      <c r="AAO35" s="159"/>
      <c r="AAP35" s="159"/>
      <c r="AAQ35" s="159"/>
      <c r="AAR35" s="159"/>
      <c r="AAS35" s="159"/>
      <c r="AAT35" s="159"/>
      <c r="AAU35" s="159"/>
      <c r="AAV35" s="159"/>
      <c r="AAW35" s="159"/>
      <c r="AAX35" s="159"/>
      <c r="AAY35" s="159"/>
      <c r="AAZ35" s="159"/>
      <c r="ABA35" s="159"/>
      <c r="ABB35" s="159"/>
      <c r="ABC35" s="159"/>
      <c r="ABD35" s="159"/>
      <c r="ABE35" s="159"/>
      <c r="ABF35" s="159"/>
      <c r="ABG35" s="159"/>
      <c r="ABH35" s="159"/>
      <c r="ABI35" s="159"/>
      <c r="ABJ35" s="159"/>
      <c r="ABK35" s="159"/>
      <c r="ABL35" s="159"/>
      <c r="ABM35" s="159"/>
      <c r="ABN35" s="159"/>
      <c r="ABO35" s="159"/>
      <c r="ABP35" s="159"/>
      <c r="ABQ35" s="159"/>
      <c r="ABR35" s="159"/>
      <c r="ABS35" s="159"/>
      <c r="ABT35" s="159"/>
      <c r="ABU35" s="159"/>
      <c r="ABV35" s="159"/>
      <c r="ABW35" s="159"/>
      <c r="ABX35" s="159"/>
      <c r="ABY35" s="159"/>
      <c r="ABZ35" s="159"/>
      <c r="ACA35" s="159"/>
      <c r="ACB35" s="159"/>
      <c r="ACC35" s="159"/>
      <c r="ACD35" s="159"/>
      <c r="ACE35" s="159"/>
      <c r="ACF35" s="159"/>
      <c r="ACG35" s="159"/>
      <c r="ACH35" s="159"/>
      <c r="ACI35" s="159"/>
      <c r="ACJ35" s="159"/>
      <c r="ACK35" s="159"/>
      <c r="ACL35" s="159"/>
      <c r="ACM35" s="159"/>
      <c r="ACN35" s="159"/>
      <c r="ACO35" s="159"/>
      <c r="ACP35" s="159"/>
      <c r="ACQ35" s="159"/>
      <c r="ACR35" s="159"/>
      <c r="ACS35" s="159"/>
      <c r="ACT35" s="159"/>
      <c r="ACU35" s="159"/>
      <c r="ACV35" s="159"/>
      <c r="ACW35" s="159"/>
      <c r="ACX35" s="159"/>
      <c r="ACY35" s="159"/>
      <c r="ACZ35" s="159"/>
      <c r="ADA35" s="159"/>
      <c r="ADB35" s="159"/>
      <c r="ADC35" s="159"/>
      <c r="ADD35" s="159"/>
      <c r="ADE35" s="159"/>
      <c r="ADF35" s="159"/>
      <c r="ADG35" s="159"/>
      <c r="ADH35" s="159"/>
      <c r="ADI35" s="159"/>
      <c r="ADJ35" s="159"/>
      <c r="ADK35" s="159"/>
      <c r="ADL35" s="159"/>
      <c r="ADM35" s="159"/>
      <c r="ADN35" s="159"/>
      <c r="ADO35" s="159"/>
      <c r="ADP35" s="159"/>
      <c r="ADQ35" s="159"/>
      <c r="ADR35" s="159"/>
      <c r="ADS35" s="159"/>
      <c r="ADT35" s="159"/>
      <c r="ADU35" s="159"/>
      <c r="ADV35" s="159"/>
      <c r="ADW35" s="159"/>
      <c r="ADX35" s="159"/>
      <c r="ADY35" s="159"/>
      <c r="ADZ35" s="159"/>
      <c r="AEA35" s="159"/>
      <c r="AEB35" s="159"/>
      <c r="AEC35" s="159"/>
      <c r="AED35" s="159"/>
      <c r="AEE35" s="159"/>
      <c r="AEF35" s="159"/>
      <c r="AEG35" s="159"/>
      <c r="AEH35" s="159"/>
      <c r="AEI35" s="159"/>
      <c r="AEJ35" s="159"/>
      <c r="AEK35" s="159"/>
      <c r="AEL35" s="159"/>
      <c r="AEM35" s="159"/>
      <c r="AEN35" s="159"/>
      <c r="AEO35" s="159"/>
      <c r="AEP35" s="159"/>
      <c r="AEQ35" s="159"/>
      <c r="AER35" s="159"/>
      <c r="AES35" s="159"/>
      <c r="AET35" s="159"/>
      <c r="AEU35" s="159"/>
      <c r="AEV35" s="159"/>
      <c r="AEW35" s="159"/>
      <c r="AEX35" s="159"/>
      <c r="AEY35" s="159"/>
      <c r="AEZ35" s="159"/>
      <c r="AFA35" s="159"/>
      <c r="AFB35" s="159"/>
      <c r="AFC35" s="159"/>
      <c r="AFD35" s="159"/>
      <c r="AFE35" s="159"/>
      <c r="AFF35" s="159"/>
      <c r="AFG35" s="159"/>
      <c r="AFH35" s="159"/>
      <c r="AFI35" s="159"/>
      <c r="AFJ35" s="159"/>
      <c r="AFK35" s="159"/>
      <c r="AFL35" s="159"/>
      <c r="AFM35" s="159"/>
      <c r="AFN35" s="159"/>
      <c r="AFO35" s="159"/>
      <c r="AFP35" s="159"/>
      <c r="AFQ35" s="159"/>
      <c r="AFR35" s="159"/>
      <c r="AFS35" s="159"/>
      <c r="AFT35" s="159"/>
      <c r="AFU35" s="159"/>
      <c r="AFV35" s="159"/>
      <c r="AFW35" s="159"/>
      <c r="AFX35" s="159"/>
      <c r="AFY35" s="159"/>
      <c r="AFZ35" s="159"/>
      <c r="AGA35" s="159"/>
      <c r="AGB35" s="159"/>
      <c r="AGC35" s="159"/>
      <c r="AGD35" s="159"/>
      <c r="AGE35" s="159"/>
      <c r="AGF35" s="159"/>
      <c r="AGG35" s="159"/>
      <c r="AGH35" s="159"/>
      <c r="AGI35" s="159"/>
      <c r="AGJ35" s="159"/>
      <c r="AGK35" s="159"/>
      <c r="AGL35" s="159"/>
      <c r="AGM35" s="159"/>
      <c r="AGN35" s="159"/>
      <c r="AGO35" s="159"/>
      <c r="AGP35" s="159"/>
      <c r="AGQ35" s="159"/>
      <c r="AGR35" s="159"/>
      <c r="AGS35" s="159"/>
      <c r="AGT35" s="159"/>
      <c r="AGU35" s="159"/>
      <c r="AGV35" s="159"/>
      <c r="AGW35" s="159"/>
      <c r="AGX35" s="159"/>
      <c r="AGY35" s="159"/>
      <c r="AGZ35" s="159"/>
      <c r="AHA35" s="159"/>
      <c r="AHB35" s="159"/>
      <c r="AHC35" s="159"/>
      <c r="AHD35" s="159"/>
      <c r="AHE35" s="159"/>
      <c r="AHF35" s="159"/>
      <c r="AHG35" s="159"/>
      <c r="AHH35" s="159"/>
      <c r="AHI35" s="159"/>
      <c r="AHJ35" s="159"/>
      <c r="AHK35" s="159"/>
      <c r="AHL35" s="159"/>
      <c r="AHM35" s="159"/>
      <c r="AHN35" s="159"/>
      <c r="AHO35" s="159"/>
      <c r="AHP35" s="159"/>
      <c r="AHQ35" s="159"/>
      <c r="AHR35" s="159"/>
      <c r="AHS35" s="159"/>
      <c r="AHT35" s="159"/>
      <c r="AHU35" s="159"/>
      <c r="AHV35" s="159"/>
      <c r="AHW35" s="159"/>
      <c r="AHX35" s="159"/>
      <c r="AHY35" s="159"/>
      <c r="AHZ35" s="159"/>
      <c r="AIA35" s="159"/>
      <c r="AIB35" s="159"/>
      <c r="AIC35" s="159"/>
      <c r="AID35" s="159"/>
      <c r="AIE35" s="159"/>
      <c r="AIF35" s="159"/>
      <c r="AIG35" s="159"/>
      <c r="AIH35" s="159"/>
      <c r="AII35" s="159"/>
      <c r="AIJ35" s="159"/>
      <c r="AIK35" s="159"/>
      <c r="AIL35" s="159"/>
      <c r="AIM35" s="159"/>
      <c r="AIN35" s="159"/>
      <c r="AIO35" s="159"/>
      <c r="AIP35" s="159"/>
      <c r="AIQ35" s="159"/>
      <c r="AIR35" s="159"/>
      <c r="AIS35" s="159"/>
      <c r="AIT35" s="159"/>
      <c r="AIU35" s="159"/>
      <c r="AIV35" s="159"/>
      <c r="AIW35" s="159"/>
      <c r="AIX35" s="159"/>
      <c r="AIY35" s="159"/>
      <c r="AIZ35" s="159"/>
      <c r="AJA35" s="159"/>
      <c r="AJB35" s="159"/>
      <c r="AJC35" s="159"/>
      <c r="AJD35" s="159"/>
      <c r="AJE35" s="159"/>
      <c r="AJF35" s="159"/>
      <c r="AJG35" s="159"/>
      <c r="AJH35" s="159"/>
      <c r="AJI35" s="159"/>
      <c r="AJJ35" s="159"/>
      <c r="AJK35" s="159"/>
      <c r="AJL35" s="159"/>
      <c r="AJM35" s="159"/>
      <c r="AJN35" s="159"/>
      <c r="AJO35" s="159"/>
      <c r="AJP35" s="159"/>
      <c r="AJQ35" s="159"/>
      <c r="AJR35" s="159"/>
      <c r="AJS35" s="159"/>
      <c r="AJT35" s="159"/>
      <c r="AJU35" s="159"/>
      <c r="AJV35" s="159"/>
      <c r="AJW35" s="159"/>
      <c r="AJX35" s="159"/>
      <c r="AJY35" s="159"/>
      <c r="AJZ35" s="159"/>
      <c r="AKA35" s="159"/>
      <c r="AKB35" s="159"/>
      <c r="AKC35" s="159"/>
      <c r="AKD35" s="159"/>
      <c r="AKE35" s="160"/>
      <c r="AKF35" s="159"/>
      <c r="AKG35" s="159"/>
      <c r="AKH35" s="159"/>
      <c r="AKI35" s="159"/>
      <c r="AKJ35" s="159"/>
      <c r="AKK35" s="159"/>
      <c r="AKL35" s="159"/>
      <c r="AKM35" s="159"/>
      <c r="AKN35" s="159"/>
      <c r="AKO35" s="159"/>
      <c r="AKP35" s="159"/>
      <c r="AKQ35" s="159"/>
      <c r="AKR35" s="159"/>
      <c r="AKS35" s="159"/>
      <c r="AKT35" s="159"/>
      <c r="AKU35" s="159"/>
      <c r="AKV35" s="159"/>
      <c r="AKW35" s="159"/>
      <c r="AKX35" s="159"/>
      <c r="AKY35" s="159"/>
      <c r="AKZ35" s="159"/>
      <c r="ALA35" s="159"/>
      <c r="ALB35" s="159"/>
      <c r="ALC35" s="159"/>
      <c r="ALD35" s="159"/>
      <c r="ALE35" s="159"/>
      <c r="ALF35" s="159"/>
      <c r="ALG35" s="159"/>
      <c r="ALH35" s="159"/>
      <c r="ALI35" s="159"/>
      <c r="ALJ35" s="159"/>
      <c r="ALK35" s="159"/>
      <c r="ALL35" s="159"/>
      <c r="ALM35" s="159"/>
      <c r="ALN35" s="159"/>
      <c r="ALO35" s="159"/>
      <c r="ALP35" s="159"/>
      <c r="ALQ35" s="159"/>
      <c r="ALR35" s="159"/>
      <c r="ALS35" s="159"/>
      <c r="ALT35" s="162"/>
      <c r="ALU35" s="162"/>
      <c r="ALV35" s="162"/>
      <c r="ALW35" s="162"/>
      <c r="ALX35" s="162"/>
      <c r="ALY35" s="162"/>
      <c r="ALZ35" s="162"/>
      <c r="AMA35" s="162"/>
      <c r="AMB35" s="162"/>
      <c r="AMC35" s="162"/>
      <c r="AMD35" s="162"/>
      <c r="AME35" s="162"/>
      <c r="AMF35" s="162"/>
      <c r="AMG35" s="162"/>
      <c r="AMH35" s="162"/>
      <c r="AMI35" s="162"/>
      <c r="AMJ35" s="162"/>
      <c r="AMK35" s="162"/>
      <c r="AML35" s="162"/>
      <c r="AMM35" s="162"/>
      <c r="AMN35" s="162"/>
      <c r="AMO35" s="162"/>
      <c r="AMP35" s="162"/>
      <c r="AMQ35" s="162"/>
      <c r="AMR35" s="162"/>
      <c r="AMS35" s="162"/>
      <c r="AMT35" s="162"/>
      <c r="AMU35" s="162"/>
      <c r="AMV35" s="162"/>
      <c r="AMW35" s="162"/>
      <c r="AMX35" s="162"/>
      <c r="AMY35" s="162"/>
      <c r="AMZ35" s="162"/>
      <c r="ANA35" s="162"/>
      <c r="ANB35" s="162"/>
      <c r="ANC35" s="162"/>
      <c r="AND35" s="162"/>
      <c r="ANE35" s="162"/>
      <c r="ANF35" s="162"/>
      <c r="ANG35" s="162"/>
      <c r="ANH35" s="162"/>
      <c r="ANI35" s="162"/>
      <c r="ANJ35" s="162"/>
      <c r="ANK35" s="162"/>
      <c r="ANL35" s="162"/>
      <c r="ANM35" s="162"/>
      <c r="ANN35" s="162"/>
      <c r="ANO35" s="162"/>
      <c r="ANP35" s="162"/>
      <c r="ANQ35" s="162"/>
      <c r="ANR35" s="162"/>
      <c r="ANS35" s="162"/>
      <c r="ANT35" s="162"/>
      <c r="ANU35" s="162"/>
      <c r="ANV35" s="162"/>
      <c r="ANW35" s="162"/>
      <c r="ANX35" s="162"/>
      <c r="ANY35" s="162"/>
      <c r="ANZ35" s="162"/>
      <c r="AOA35" s="162"/>
      <c r="AOB35" s="162"/>
      <c r="AOC35" s="162"/>
      <c r="AOD35" s="162"/>
      <c r="AOE35" s="162"/>
      <c r="AOF35" s="162"/>
      <c r="AOG35" s="162"/>
      <c r="AOH35" s="162"/>
      <c r="AOI35" s="162"/>
      <c r="AOJ35" s="162"/>
      <c r="AOK35" s="162"/>
      <c r="AOL35" s="162"/>
      <c r="AOM35" s="162"/>
      <c r="AON35" s="162"/>
      <c r="AOO35" s="162"/>
      <c r="AOP35" s="162"/>
      <c r="AOQ35" s="162"/>
      <c r="AOR35" s="162"/>
      <c r="AOS35" s="162"/>
      <c r="AOT35" s="162"/>
      <c r="AOU35" s="162"/>
      <c r="AOV35" s="162"/>
      <c r="AOW35" s="162"/>
      <c r="AOX35" s="162"/>
      <c r="AOY35" s="162"/>
      <c r="AOZ35" s="162"/>
      <c r="APA35" s="162"/>
      <c r="APB35" s="162"/>
      <c r="APC35" s="162"/>
      <c r="APD35" s="162"/>
      <c r="APE35" s="162"/>
      <c r="APF35" s="162"/>
      <c r="APG35" s="162"/>
      <c r="APH35" s="162"/>
      <c r="API35" s="162"/>
      <c r="APJ35" s="162"/>
      <c r="APK35" s="162"/>
      <c r="APL35" s="162"/>
      <c r="APM35" s="162"/>
      <c r="APN35" s="162"/>
      <c r="APO35" s="162"/>
      <c r="APP35" s="162"/>
      <c r="APQ35" s="162"/>
      <c r="APR35" s="162"/>
      <c r="APS35" s="162"/>
      <c r="APT35" s="162"/>
      <c r="APU35" s="162"/>
      <c r="APV35" s="162"/>
      <c r="APW35" s="162"/>
      <c r="APX35" s="162"/>
      <c r="APY35" s="162"/>
      <c r="APZ35" s="162"/>
      <c r="AQA35" s="162"/>
      <c r="AQB35" s="162"/>
      <c r="AQC35" s="162"/>
      <c r="AQD35" s="162"/>
      <c r="AQE35" s="162"/>
      <c r="AQF35" s="162"/>
      <c r="AQG35" s="162"/>
      <c r="AQH35" s="162"/>
      <c r="AQI35" s="162"/>
      <c r="AQJ35" s="162"/>
      <c r="AQK35" s="162"/>
      <c r="AQL35" s="162"/>
      <c r="AQM35" s="162"/>
      <c r="AQN35" s="162"/>
      <c r="AQO35" s="162"/>
      <c r="AQP35" s="162"/>
      <c r="AQQ35" s="162"/>
      <c r="AQR35" s="162"/>
      <c r="AQS35" s="162"/>
      <c r="AQT35" s="162"/>
      <c r="AQU35" s="162"/>
      <c r="AQV35" s="162"/>
      <c r="AQW35" s="162"/>
      <c r="AQX35" s="162"/>
      <c r="AQY35" s="162"/>
      <c r="AQZ35" s="162"/>
      <c r="ARA35" s="162"/>
      <c r="ARB35" s="162"/>
      <c r="ARC35" s="162"/>
      <c r="ARD35" s="162"/>
      <c r="ARE35" s="162"/>
      <c r="ARF35" s="162"/>
      <c r="ARG35" s="162"/>
      <c r="ARH35" s="162"/>
      <c r="ARI35" s="162"/>
      <c r="ARJ35" s="162"/>
      <c r="ARK35" s="162"/>
      <c r="ARL35" s="162"/>
      <c r="ARM35" s="162"/>
      <c r="ARN35" s="162"/>
      <c r="ARO35" s="162"/>
      <c r="ARP35" s="162"/>
      <c r="ARQ35" s="162"/>
      <c r="ARR35" s="162"/>
      <c r="ARS35" s="162"/>
      <c r="ART35" s="162"/>
      <c r="ARU35" s="162"/>
      <c r="ARV35" s="162"/>
      <c r="ARW35" s="162"/>
      <c r="ARX35" s="162"/>
      <c r="ARY35" s="162"/>
      <c r="ARZ35" s="162"/>
      <c r="ASA35" s="162"/>
      <c r="ASB35" s="162"/>
      <c r="ASC35" s="162"/>
      <c r="ASD35" s="162"/>
      <c r="ASE35" s="162"/>
      <c r="ASF35" s="162"/>
      <c r="ASG35" s="162"/>
      <c r="ASH35" s="162"/>
      <c r="ASI35" s="162"/>
      <c r="ASJ35" s="162"/>
      <c r="ASK35" s="162"/>
      <c r="ASL35" s="162"/>
      <c r="ASM35" s="164"/>
      <c r="ASN35" s="164"/>
      <c r="ASO35" s="164"/>
      <c r="ASP35" s="164"/>
      <c r="ASQ35" s="164"/>
      <c r="ASR35" s="164"/>
      <c r="ASS35" s="164"/>
      <c r="AST35" s="164"/>
      <c r="ASU35" s="164"/>
      <c r="ASV35" s="164"/>
      <c r="ASW35" s="164"/>
      <c r="ASX35" s="164"/>
      <c r="ASY35" s="164"/>
      <c r="ASZ35" s="164"/>
      <c r="ATA35" s="164"/>
      <c r="ATB35" s="164"/>
      <c r="ATC35" s="164"/>
      <c r="ATD35" s="164"/>
      <c r="ATE35" s="164"/>
      <c r="ATF35" s="164"/>
      <c r="ATG35" s="173"/>
      <c r="ATH35" s="165"/>
      <c r="ATI35" s="165"/>
      <c r="ATJ35" s="165"/>
      <c r="ATK35" s="165"/>
      <c r="ATL35" s="165"/>
      <c r="ATM35" s="165"/>
      <c r="ATN35" s="165"/>
      <c r="ATO35" s="165"/>
      <c r="ATP35" s="165"/>
    </row>
    <row r="36" spans="3:1212" ht="13.5" customHeight="1">
      <c r="BX36" s="163" t="s">
        <v>4419</v>
      </c>
      <c r="ES36" s="163" t="s">
        <v>4420</v>
      </c>
      <c r="UB36" s="163" t="s">
        <v>4421</v>
      </c>
      <c r="UC36" s="163" t="s">
        <v>4422</v>
      </c>
      <c r="ABP36" s="163" t="s">
        <v>4423</v>
      </c>
      <c r="AJR36" s="163" t="s">
        <v>4424</v>
      </c>
      <c r="AJW36" s="169" t="s">
        <v>4425</v>
      </c>
      <c r="AJX36" s="163" t="s">
        <v>4426</v>
      </c>
      <c r="AKA36" s="163" t="s">
        <v>4427</v>
      </c>
      <c r="AKB36" s="163" t="s">
        <v>4428</v>
      </c>
      <c r="AKC36" s="163" t="s">
        <v>4429</v>
      </c>
      <c r="AKD36" s="163" t="s">
        <v>4430</v>
      </c>
      <c r="ALT36" s="163" t="s">
        <v>3624</v>
      </c>
      <c r="ALU36" s="163" t="s">
        <v>3625</v>
      </c>
      <c r="ALV36" s="163" t="s">
        <v>3626</v>
      </c>
      <c r="ALW36" s="163" t="s">
        <v>3627</v>
      </c>
      <c r="ALX36" s="163" t="s">
        <v>3628</v>
      </c>
      <c r="ALY36" s="163" t="s">
        <v>3629</v>
      </c>
      <c r="ALZ36" s="163" t="s">
        <v>3630</v>
      </c>
      <c r="AMA36" s="163" t="s">
        <v>3631</v>
      </c>
      <c r="AMB36" s="163" t="s">
        <v>3632</v>
      </c>
      <c r="AMC36" s="163" t="s">
        <v>3633</v>
      </c>
      <c r="AMD36" s="163" t="s">
        <v>3634</v>
      </c>
      <c r="AME36" s="163" t="s">
        <v>3635</v>
      </c>
      <c r="AMF36" s="163" t="s">
        <v>3636</v>
      </c>
      <c r="AMG36" s="163" t="s">
        <v>3637</v>
      </c>
      <c r="AMH36" s="163" t="s">
        <v>3638</v>
      </c>
      <c r="AMI36" s="163" t="s">
        <v>3639</v>
      </c>
      <c r="AMJ36" s="163" t="s">
        <v>3640</v>
      </c>
      <c r="AMK36" s="163" t="s">
        <v>3641</v>
      </c>
      <c r="AML36" s="163" t="s">
        <v>3642</v>
      </c>
      <c r="AMM36" s="163" t="s">
        <v>3643</v>
      </c>
      <c r="AMN36" s="163" t="s">
        <v>3644</v>
      </c>
      <c r="AMO36" s="163" t="s">
        <v>3645</v>
      </c>
      <c r="AMP36" s="163" t="s">
        <v>3646</v>
      </c>
      <c r="AMQ36" s="163" t="s">
        <v>3647</v>
      </c>
      <c r="AMR36" s="163" t="s">
        <v>3648</v>
      </c>
      <c r="AMS36" s="163" t="s">
        <v>3649</v>
      </c>
      <c r="AMT36" s="163" t="s">
        <v>3650</v>
      </c>
      <c r="AMU36" s="163" t="s">
        <v>3651</v>
      </c>
      <c r="AMV36" s="163" t="s">
        <v>3652</v>
      </c>
      <c r="AMW36" s="163" t="s">
        <v>3653</v>
      </c>
      <c r="AMX36" s="163" t="s">
        <v>3654</v>
      </c>
      <c r="AMY36" s="163" t="s">
        <v>3655</v>
      </c>
      <c r="AMZ36" s="163" t="s">
        <v>3656</v>
      </c>
      <c r="ANA36" s="163" t="s">
        <v>3657</v>
      </c>
      <c r="ANB36" s="163" t="s">
        <v>4431</v>
      </c>
      <c r="ANC36" s="163" t="s">
        <v>4432</v>
      </c>
      <c r="AND36" s="163" t="s">
        <v>3658</v>
      </c>
      <c r="ANE36" s="163" t="s">
        <v>3659</v>
      </c>
      <c r="ANF36" s="163" t="s">
        <v>3658</v>
      </c>
      <c r="ANG36" s="163" t="s">
        <v>3659</v>
      </c>
      <c r="ANH36" s="163" t="s">
        <v>3660</v>
      </c>
      <c r="ANI36" s="163" t="s">
        <v>3661</v>
      </c>
      <c r="ANJ36" s="163" t="s">
        <v>3662</v>
      </c>
      <c r="ANK36" s="163" t="s">
        <v>3638</v>
      </c>
      <c r="ANL36" s="163" t="s">
        <v>3639</v>
      </c>
      <c r="ANM36" s="163" t="s">
        <v>3663</v>
      </c>
      <c r="ANN36" s="163" t="s">
        <v>3664</v>
      </c>
      <c r="ANO36" s="163" t="s">
        <v>3665</v>
      </c>
      <c r="ANP36" s="163" t="s">
        <v>3666</v>
      </c>
      <c r="ANQ36" s="163" t="s">
        <v>3667</v>
      </c>
      <c r="ANR36" s="163" t="s">
        <v>3668</v>
      </c>
      <c r="ANS36" s="163" t="s">
        <v>3669</v>
      </c>
      <c r="ANT36" s="163" t="s">
        <v>3670</v>
      </c>
      <c r="ANU36" s="163" t="s">
        <v>3671</v>
      </c>
      <c r="ANV36" s="163" t="s">
        <v>3672</v>
      </c>
      <c r="ANW36" s="163" t="s">
        <v>3673</v>
      </c>
      <c r="ANX36" s="163" t="s">
        <v>3674</v>
      </c>
      <c r="ANY36" s="163" t="s">
        <v>3675</v>
      </c>
      <c r="ANZ36" s="163" t="s">
        <v>3676</v>
      </c>
      <c r="AOA36" s="163" t="s">
        <v>3677</v>
      </c>
      <c r="AOB36" s="163" t="s">
        <v>3678</v>
      </c>
      <c r="AOC36" s="163" t="s">
        <v>3679</v>
      </c>
      <c r="AOD36" s="163" t="s">
        <v>3680</v>
      </c>
      <c r="AOE36" s="163" t="s">
        <v>3681</v>
      </c>
      <c r="AOF36" s="163" t="s">
        <v>3682</v>
      </c>
      <c r="AOG36" s="163" t="s">
        <v>3683</v>
      </c>
      <c r="AOH36" s="163" t="s">
        <v>3684</v>
      </c>
      <c r="AOI36" s="163" t="s">
        <v>3685</v>
      </c>
      <c r="AOJ36" s="163" t="s">
        <v>3686</v>
      </c>
      <c r="AOK36" s="163" t="s">
        <v>3687</v>
      </c>
      <c r="AOL36" s="163" t="s">
        <v>3688</v>
      </c>
      <c r="AOM36" s="163" t="s">
        <v>3689</v>
      </c>
      <c r="AON36" s="163" t="s">
        <v>3690</v>
      </c>
      <c r="AOO36" s="163" t="s">
        <v>3691</v>
      </c>
      <c r="AOP36" s="163" t="s">
        <v>3692</v>
      </c>
      <c r="AOQ36" s="163" t="s">
        <v>3693</v>
      </c>
      <c r="AOR36" s="163" t="s">
        <v>3694</v>
      </c>
      <c r="AOS36" s="163" t="s">
        <v>3695</v>
      </c>
      <c r="AOT36" s="163" t="s">
        <v>3696</v>
      </c>
      <c r="AOU36" s="163" t="s">
        <v>3697</v>
      </c>
      <c r="AOV36" s="163" t="s">
        <v>3698</v>
      </c>
      <c r="AOW36" s="163" t="s">
        <v>3699</v>
      </c>
      <c r="AOX36" s="163" t="s">
        <v>3700</v>
      </c>
      <c r="AOY36" s="163" t="s">
        <v>3701</v>
      </c>
      <c r="AOZ36" s="163" t="s">
        <v>3702</v>
      </c>
      <c r="APA36" s="163" t="s">
        <v>3703</v>
      </c>
      <c r="APB36" s="163" t="s">
        <v>3704</v>
      </c>
      <c r="APC36" s="163" t="s">
        <v>3705</v>
      </c>
      <c r="APD36" s="163" t="s">
        <v>3706</v>
      </c>
      <c r="APE36" s="163" t="s">
        <v>3707</v>
      </c>
      <c r="APF36" s="163" t="s">
        <v>3708</v>
      </c>
      <c r="APG36" s="163" t="s">
        <v>3709</v>
      </c>
      <c r="APH36" s="163" t="s">
        <v>3710</v>
      </c>
      <c r="API36" s="163" t="s">
        <v>3711</v>
      </c>
      <c r="APJ36" s="163" t="s">
        <v>3712</v>
      </c>
      <c r="APK36" s="163" t="s">
        <v>3713</v>
      </c>
      <c r="APL36" s="163" t="s">
        <v>3714</v>
      </c>
      <c r="APM36" s="163" t="s">
        <v>3715</v>
      </c>
      <c r="APN36" s="163" t="s">
        <v>3716</v>
      </c>
      <c r="APO36" s="163" t="s">
        <v>3717</v>
      </c>
      <c r="APP36" s="163" t="s">
        <v>3718</v>
      </c>
      <c r="APQ36" s="163" t="s">
        <v>3719</v>
      </c>
      <c r="APR36" s="163" t="s">
        <v>3720</v>
      </c>
      <c r="APS36" s="163" t="s">
        <v>3721</v>
      </c>
      <c r="APT36" s="163" t="s">
        <v>3722</v>
      </c>
      <c r="APU36" s="163" t="s">
        <v>3723</v>
      </c>
      <c r="APV36" s="163" t="s">
        <v>3724</v>
      </c>
      <c r="APW36" s="163" t="s">
        <v>3725</v>
      </c>
      <c r="APX36" s="163" t="s">
        <v>3726</v>
      </c>
      <c r="APY36" s="163" t="s">
        <v>3727</v>
      </c>
      <c r="APZ36" s="163" t="s">
        <v>4433</v>
      </c>
      <c r="AQA36" s="163" t="s">
        <v>3728</v>
      </c>
      <c r="AQB36" s="163" t="s">
        <v>4434</v>
      </c>
      <c r="AQC36" s="163" t="s">
        <v>3729</v>
      </c>
      <c r="AQD36" s="163" t="s">
        <v>3730</v>
      </c>
      <c r="AQE36" s="163" t="s">
        <v>3731</v>
      </c>
      <c r="AQF36" s="163" t="s">
        <v>3732</v>
      </c>
      <c r="AQG36" s="163" t="s">
        <v>3733</v>
      </c>
      <c r="AQH36" s="163" t="s">
        <v>3734</v>
      </c>
      <c r="AQI36" s="163" t="s">
        <v>3735</v>
      </c>
      <c r="AQJ36" s="163" t="s">
        <v>3736</v>
      </c>
      <c r="AQK36" s="163" t="s">
        <v>3737</v>
      </c>
      <c r="AQL36" s="163" t="s">
        <v>3738</v>
      </c>
      <c r="AQM36" s="163" t="s">
        <v>3739</v>
      </c>
      <c r="AQN36" s="163" t="s">
        <v>3740</v>
      </c>
      <c r="AQO36" s="163" t="s">
        <v>3741</v>
      </c>
      <c r="AQP36" s="163" t="s">
        <v>3742</v>
      </c>
      <c r="AQQ36" s="163" t="s">
        <v>3743</v>
      </c>
      <c r="AQR36" s="163" t="s">
        <v>3744</v>
      </c>
      <c r="AQS36" s="163" t="s">
        <v>3745</v>
      </c>
      <c r="AQT36" s="163" t="s">
        <v>3746</v>
      </c>
      <c r="AQU36" s="163" t="s">
        <v>3747</v>
      </c>
      <c r="AQV36" s="163" t="s">
        <v>3748</v>
      </c>
      <c r="AQW36" s="163" t="s">
        <v>3749</v>
      </c>
      <c r="AQX36" s="163" t="s">
        <v>3750</v>
      </c>
      <c r="AQY36" s="163" t="s">
        <v>3751</v>
      </c>
      <c r="AQZ36" s="163" t="s">
        <v>3752</v>
      </c>
      <c r="ARA36" s="163" t="s">
        <v>3753</v>
      </c>
      <c r="ARB36" s="163" t="s">
        <v>3754</v>
      </c>
      <c r="ARC36" s="163" t="s">
        <v>3755</v>
      </c>
      <c r="ARD36" s="163" t="s">
        <v>3756</v>
      </c>
      <c r="ARE36" s="163" t="s">
        <v>3757</v>
      </c>
      <c r="ARF36" s="163" t="s">
        <v>3758</v>
      </c>
      <c r="ARG36" s="163" t="s">
        <v>3759</v>
      </c>
      <c r="ARH36" s="163" t="s">
        <v>3760</v>
      </c>
      <c r="ARI36" s="163" t="s">
        <v>3761</v>
      </c>
      <c r="ARJ36" s="163" t="s">
        <v>3762</v>
      </c>
      <c r="ARK36" s="163" t="s">
        <v>3763</v>
      </c>
      <c r="ARL36" s="163" t="s">
        <v>3764</v>
      </c>
      <c r="ARM36" s="163" t="s">
        <v>3765</v>
      </c>
      <c r="ARN36" s="163" t="s">
        <v>3766</v>
      </c>
      <c r="ARO36" s="163" t="s">
        <v>3767</v>
      </c>
      <c r="ARP36" s="163" t="s">
        <v>3768</v>
      </c>
      <c r="ARQ36" s="163" t="s">
        <v>3769</v>
      </c>
      <c r="ARR36" s="163" t="s">
        <v>3770</v>
      </c>
      <c r="ARS36" s="163" t="s">
        <v>3771</v>
      </c>
      <c r="ART36" s="163" t="s">
        <v>3772</v>
      </c>
      <c r="ARU36" s="163" t="s">
        <v>3773</v>
      </c>
      <c r="ARV36" s="163" t="s">
        <v>3774</v>
      </c>
      <c r="ARW36" s="163" t="s">
        <v>3775</v>
      </c>
      <c r="ARX36" s="163" t="s">
        <v>3776</v>
      </c>
      <c r="ARY36" s="163" t="s">
        <v>3777</v>
      </c>
      <c r="ARZ36" s="163" t="s">
        <v>3778</v>
      </c>
      <c r="ASA36" s="163" t="s">
        <v>3779</v>
      </c>
      <c r="ASB36" s="163" t="s">
        <v>3780</v>
      </c>
      <c r="ASC36" s="163" t="s">
        <v>3781</v>
      </c>
      <c r="ASD36" s="163" t="s">
        <v>3782</v>
      </c>
      <c r="ASE36" s="163" t="s">
        <v>3783</v>
      </c>
      <c r="ASF36" s="163" t="s">
        <v>3784</v>
      </c>
      <c r="ASG36" s="163" t="s">
        <v>3785</v>
      </c>
      <c r="ASH36" s="163" t="s">
        <v>3786</v>
      </c>
      <c r="ASI36" s="163" t="s">
        <v>3787</v>
      </c>
      <c r="ASJ36" s="163" t="s">
        <v>3788</v>
      </c>
      <c r="ASK36" s="163" t="s">
        <v>3789</v>
      </c>
      <c r="ASL36" s="163" t="s">
        <v>3790</v>
      </c>
      <c r="ASM36" s="163" t="s">
        <v>4435</v>
      </c>
      <c r="ASN36" s="163" t="s">
        <v>4436</v>
      </c>
      <c r="ASO36" s="163" t="s">
        <v>4437</v>
      </c>
      <c r="ASP36" s="163" t="s">
        <v>4438</v>
      </c>
      <c r="ASQ36" s="163" t="s">
        <v>4439</v>
      </c>
      <c r="ASR36" s="163" t="s">
        <v>4440</v>
      </c>
      <c r="ASS36" s="163" t="s">
        <v>4441</v>
      </c>
      <c r="AST36" s="163" t="s">
        <v>4442</v>
      </c>
      <c r="ASU36" s="163" t="s">
        <v>4443</v>
      </c>
      <c r="ASV36" s="163" t="s">
        <v>4444</v>
      </c>
      <c r="ASW36" s="163" t="s">
        <v>4445</v>
      </c>
      <c r="ASX36" s="163" t="s">
        <v>4446</v>
      </c>
      <c r="ASY36" s="163" t="s">
        <v>4447</v>
      </c>
      <c r="ASZ36" s="163" t="s">
        <v>4448</v>
      </c>
      <c r="ATA36" s="163" t="s">
        <v>4449</v>
      </c>
      <c r="ATB36" s="163" t="s">
        <v>4450</v>
      </c>
      <c r="ATC36" s="163" t="s">
        <v>4451</v>
      </c>
      <c r="ATD36" s="163" t="s">
        <v>4452</v>
      </c>
      <c r="ATE36" s="163" t="s">
        <v>4453</v>
      </c>
      <c r="ATF36" s="163" t="s">
        <v>4454</v>
      </c>
      <c r="ATG36" s="163" t="s">
        <v>4420</v>
      </c>
      <c r="ATH36" s="163" t="s">
        <v>4455</v>
      </c>
      <c r="ATI36" s="163" t="s">
        <v>4427</v>
      </c>
      <c r="ATJ36" s="163" t="s">
        <v>4456</v>
      </c>
      <c r="ATK36" s="163" t="s">
        <v>4429</v>
      </c>
      <c r="ATL36" s="163" t="s">
        <v>4457</v>
      </c>
      <c r="ATM36" s="163" t="s">
        <v>4458</v>
      </c>
      <c r="ATN36" s="163" t="s">
        <v>4459</v>
      </c>
      <c r="ATO36" s="163" t="s">
        <v>4460</v>
      </c>
      <c r="ATP36" s="163" t="s">
        <v>4420</v>
      </c>
    </row>
    <row r="37" spans="3:1212" ht="13.5" customHeight="1">
      <c r="BX37" s="163" t="s">
        <v>4461</v>
      </c>
      <c r="UB37" s="163" t="s">
        <v>4462</v>
      </c>
      <c r="UC37" s="163" t="s">
        <v>4463</v>
      </c>
      <c r="ABP37" s="163" t="s">
        <v>4462</v>
      </c>
      <c r="ASM37" s="163" t="s">
        <v>4464</v>
      </c>
      <c r="ASN37" s="163" t="s">
        <v>4464</v>
      </c>
      <c r="ASO37" s="163" t="s">
        <v>4464</v>
      </c>
      <c r="ASP37" s="163" t="s">
        <v>4464</v>
      </c>
      <c r="ASQ37" s="163" t="s">
        <v>4464</v>
      </c>
      <c r="ASR37" s="163" t="s">
        <v>4464</v>
      </c>
      <c r="ASS37" s="163" t="s">
        <v>4464</v>
      </c>
      <c r="AST37" s="163" t="s">
        <v>4464</v>
      </c>
      <c r="ASU37" s="163" t="s">
        <v>4464</v>
      </c>
      <c r="ASV37" s="163" t="s">
        <v>4464</v>
      </c>
      <c r="ASW37" s="163" t="s">
        <v>4464</v>
      </c>
      <c r="ASX37" s="163" t="s">
        <v>4464</v>
      </c>
      <c r="ASY37" s="163" t="s">
        <v>4464</v>
      </c>
      <c r="ASZ37" s="163" t="s">
        <v>4464</v>
      </c>
      <c r="ATA37" s="163" t="s">
        <v>4464</v>
      </c>
      <c r="ATB37" s="163" t="s">
        <v>4464</v>
      </c>
      <c r="ATC37" s="163" t="s">
        <v>4464</v>
      </c>
      <c r="ATD37" s="163" t="s">
        <v>4464</v>
      </c>
      <c r="ATE37" s="163" t="s">
        <v>4464</v>
      </c>
      <c r="ATF37" s="163" t="s">
        <v>4464</v>
      </c>
      <c r="ATG37" s="163" t="s">
        <v>4465</v>
      </c>
      <c r="ATM37" s="171"/>
    </row>
  </sheetData>
  <phoneticPr fontId="1"/>
  <pageMargins left="0.2" right="0.21" top="0.31496062992125984" bottom="0.35433070866141736" header="0.19685039370078741" footer="0.19685039370078741"/>
  <pageSetup paperSize="9" scale="70" orientation="landscape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workbookViewId="0">
      <selection activeCell="D4" sqref="D4"/>
    </sheetView>
  </sheetViews>
  <sheetFormatPr defaultRowHeight="13.5"/>
  <cols>
    <col min="1" max="16384" width="9" style="121"/>
  </cols>
  <sheetData>
    <row r="1" spans="1:30">
      <c r="A1" s="122" t="s">
        <v>3505</v>
      </c>
    </row>
    <row r="2" spans="1:30">
      <c r="A2" s="121">
        <v>1</v>
      </c>
    </row>
    <row r="5" spans="1:30">
      <c r="A5" s="122" t="s">
        <v>3506</v>
      </c>
    </row>
    <row r="6" spans="1:30">
      <c r="A6" s="183">
        <v>4</v>
      </c>
      <c r="B6" s="123">
        <v>5</v>
      </c>
      <c r="C6" s="124">
        <v>6</v>
      </c>
      <c r="D6" s="182">
        <v>7</v>
      </c>
      <c r="E6" s="125">
        <v>8</v>
      </c>
      <c r="F6" s="126">
        <v>9</v>
      </c>
    </row>
    <row r="7" spans="1:30">
      <c r="A7" s="184">
        <v>4</v>
      </c>
      <c r="B7" s="123">
        <v>5</v>
      </c>
      <c r="C7" s="185">
        <v>6</v>
      </c>
      <c r="D7" s="182">
        <v>7</v>
      </c>
      <c r="E7" s="125">
        <v>8</v>
      </c>
      <c r="F7" s="126">
        <v>9</v>
      </c>
      <c r="G7" s="121" t="s">
        <v>3507</v>
      </c>
    </row>
    <row r="8" spans="1:30">
      <c r="A8" s="127">
        <v>4</v>
      </c>
      <c r="B8" s="127">
        <v>5</v>
      </c>
      <c r="C8" s="128">
        <v>6</v>
      </c>
      <c r="D8" s="129">
        <v>7</v>
      </c>
      <c r="E8" s="130">
        <v>8</v>
      </c>
      <c r="F8" s="131">
        <v>9</v>
      </c>
      <c r="G8" s="121" t="s">
        <v>3508</v>
      </c>
    </row>
    <row r="11" spans="1:30">
      <c r="A11" s="132"/>
      <c r="B11" s="133"/>
      <c r="C11" s="134"/>
      <c r="D11" s="135"/>
      <c r="E11" s="136"/>
      <c r="F11" s="137"/>
      <c r="G11" s="138"/>
      <c r="H11" s="138"/>
      <c r="I11" s="138"/>
      <c r="J11" s="138"/>
      <c r="K11" s="139"/>
      <c r="L11" s="140"/>
      <c r="M11" s="140"/>
      <c r="N11" s="140"/>
      <c r="O11" s="140"/>
      <c r="P11" s="139"/>
      <c r="Q11" s="140"/>
      <c r="R11" s="140"/>
      <c r="S11" s="140"/>
      <c r="T11" s="140"/>
      <c r="U11" s="139"/>
      <c r="V11" s="141"/>
      <c r="W11" s="141"/>
      <c r="X11" s="141"/>
      <c r="Y11" s="141"/>
      <c r="AA11" s="137"/>
      <c r="AB11" s="137"/>
      <c r="AC11" s="137"/>
      <c r="AD11" s="137"/>
    </row>
    <row r="12" spans="1:30">
      <c r="A12" s="142"/>
      <c r="B12" s="128"/>
      <c r="C12" s="143"/>
      <c r="D12" s="129"/>
      <c r="E12" s="130"/>
      <c r="F12" s="131"/>
      <c r="G12" s="138"/>
      <c r="H12" s="138"/>
      <c r="I12" s="138"/>
      <c r="J12" s="138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1"/>
      <c r="V12" s="141"/>
      <c r="W12" s="141"/>
      <c r="X12" s="141"/>
      <c r="Y12" s="141"/>
      <c r="Z12" s="137"/>
      <c r="AA12" s="137"/>
      <c r="AB12" s="137"/>
      <c r="AC12" s="137"/>
      <c r="AD12" s="137"/>
    </row>
    <row r="13" spans="1:30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1"/>
      <c r="V13" s="141"/>
      <c r="W13" s="141"/>
      <c r="X13" s="141"/>
      <c r="Y13" s="141"/>
      <c r="Z13" s="137"/>
      <c r="AA13" s="137"/>
      <c r="AB13" s="137"/>
      <c r="AC13" s="137"/>
      <c r="AD13" s="137"/>
    </row>
    <row r="14" spans="1:30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1"/>
      <c r="V14" s="141"/>
      <c r="W14" s="141"/>
      <c r="X14" s="141"/>
      <c r="Y14" s="141"/>
      <c r="Z14" s="137"/>
      <c r="AA14" s="137"/>
      <c r="AB14" s="137"/>
      <c r="AC14" s="137"/>
      <c r="AD14" s="137"/>
    </row>
    <row r="15" spans="1:30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1"/>
      <c r="V15" s="141"/>
      <c r="W15" s="141"/>
      <c r="X15" s="141"/>
      <c r="Y15" s="141"/>
      <c r="Z15" s="137"/>
      <c r="AA15" s="137"/>
      <c r="AB15" s="137"/>
      <c r="AC15" s="137"/>
      <c r="AD15" s="137"/>
    </row>
    <row r="17" spans="1:4">
      <c r="A17" s="145"/>
      <c r="B17" s="146" t="s">
        <v>3509</v>
      </c>
      <c r="C17" s="146"/>
      <c r="D17" s="145"/>
    </row>
    <row r="18" spans="1:4">
      <c r="A18" s="145"/>
      <c r="B18" s="879" t="s">
        <v>910</v>
      </c>
      <c r="C18" s="880"/>
      <c r="D18" s="144">
        <f>HLOOKUP("経年データ件数",経年データ件数,2,FALSE)</f>
        <v>1</v>
      </c>
    </row>
    <row r="19" spans="1:4">
      <c r="A19" s="145"/>
      <c r="B19" s="145"/>
      <c r="C19" s="145"/>
      <c r="D19" s="145"/>
    </row>
    <row r="20" spans="1:4">
      <c r="A20" s="145">
        <v>1</v>
      </c>
      <c r="B20" s="147" t="s">
        <v>3510</v>
      </c>
      <c r="C20" s="144">
        <f>IF($D$18=0,3,$D$18+5)</f>
        <v>6</v>
      </c>
      <c r="D20" s="145"/>
    </row>
    <row r="21" spans="1:4">
      <c r="A21" s="145">
        <v>2</v>
      </c>
      <c r="B21" s="147" t="s">
        <v>3511</v>
      </c>
      <c r="C21" s="144">
        <f>IF($D$18&lt;2,3,$D$18+4)</f>
        <v>3</v>
      </c>
      <c r="D21" s="145"/>
    </row>
    <row r="22" spans="1:4">
      <c r="A22" s="145">
        <v>3</v>
      </c>
      <c r="B22" s="147" t="s">
        <v>3512</v>
      </c>
      <c r="C22" s="144">
        <f>IF($D$18&lt;3,3,$D$18+3)</f>
        <v>3</v>
      </c>
      <c r="D22" s="145"/>
    </row>
    <row r="23" spans="1:4">
      <c r="A23" s="145">
        <v>4</v>
      </c>
      <c r="B23" s="147" t="s">
        <v>3513</v>
      </c>
      <c r="C23" s="144">
        <f>IF($D$18&lt;4,3,$D$18+2)</f>
        <v>3</v>
      </c>
      <c r="D23" s="145"/>
    </row>
    <row r="24" spans="1:4">
      <c r="A24" s="145">
        <v>5</v>
      </c>
      <c r="B24" s="147" t="s">
        <v>3514</v>
      </c>
      <c r="C24" s="144">
        <f>IF($D$18&lt;5,3,$D$18+1)</f>
        <v>3</v>
      </c>
      <c r="D24" s="145"/>
    </row>
    <row r="25" spans="1:4">
      <c r="A25" s="145">
        <v>6</v>
      </c>
      <c r="B25" s="147" t="s">
        <v>3515</v>
      </c>
      <c r="C25" s="144">
        <f>IF($D$18&lt;6,3,$D$18)</f>
        <v>3</v>
      </c>
      <c r="D25" s="145"/>
    </row>
    <row r="26" spans="1:4">
      <c r="A26" s="145">
        <v>7</v>
      </c>
      <c r="B26" s="147" t="s">
        <v>3516</v>
      </c>
      <c r="C26" s="144">
        <f>IF($D$18&lt;7,3,$D$18-1)</f>
        <v>3</v>
      </c>
      <c r="D26" s="145"/>
    </row>
    <row r="27" spans="1:4">
      <c r="A27" s="145">
        <v>8</v>
      </c>
      <c r="B27" s="147" t="s">
        <v>3517</v>
      </c>
      <c r="C27" s="144">
        <f>IF($D$18&lt;8,3,$D$18-2)</f>
        <v>3</v>
      </c>
      <c r="D27" s="145"/>
    </row>
    <row r="28" spans="1:4">
      <c r="A28" s="145">
        <v>9</v>
      </c>
      <c r="B28" s="147" t="s">
        <v>3518</v>
      </c>
      <c r="C28" s="144">
        <f>IF($D$18&lt;9,3,$D$18-3)</f>
        <v>3</v>
      </c>
      <c r="D28" s="145"/>
    </row>
    <row r="29" spans="1:4">
      <c r="A29" s="145">
        <v>10</v>
      </c>
      <c r="B29" s="147" t="s">
        <v>3519</v>
      </c>
      <c r="C29" s="144">
        <f>IF($D$18&lt;10,3,$D$18-4)</f>
        <v>3</v>
      </c>
      <c r="D29" s="145"/>
    </row>
    <row r="30" spans="1:4">
      <c r="A30" s="145">
        <v>11</v>
      </c>
      <c r="B30" s="147" t="s">
        <v>3520</v>
      </c>
      <c r="C30" s="144">
        <f>IF($D$18&lt;11,3,$D$18-5)</f>
        <v>3</v>
      </c>
      <c r="D30" s="145"/>
    </row>
    <row r="31" spans="1:4">
      <c r="A31" s="145">
        <v>12</v>
      </c>
      <c r="B31" s="147" t="s">
        <v>3521</v>
      </c>
      <c r="C31" s="144">
        <f>IF($D$18&lt;12,3,$D$18-6)</f>
        <v>3</v>
      </c>
      <c r="D31" s="145"/>
    </row>
    <row r="32" spans="1:4">
      <c r="A32" s="145">
        <v>13</v>
      </c>
      <c r="B32" s="147" t="s">
        <v>3522</v>
      </c>
      <c r="C32" s="144">
        <f>IF($D$18&lt;13,3,$D$18-7)</f>
        <v>3</v>
      </c>
      <c r="D32" s="145"/>
    </row>
    <row r="33" spans="1:4">
      <c r="A33" s="145">
        <v>14</v>
      </c>
      <c r="B33" s="147" t="s">
        <v>3523</v>
      </c>
      <c r="C33" s="144">
        <f>IF($D$18&lt;14,3,$D$18-8)</f>
        <v>3</v>
      </c>
      <c r="D33" s="145"/>
    </row>
    <row r="34" spans="1:4">
      <c r="A34" s="145">
        <v>15</v>
      </c>
      <c r="B34" s="147" t="s">
        <v>3524</v>
      </c>
      <c r="C34" s="144">
        <f>IF($D$18&lt;15,3,$D$18-9)</f>
        <v>3</v>
      </c>
      <c r="D34" s="145"/>
    </row>
    <row r="35" spans="1:4">
      <c r="A35" s="145">
        <v>16</v>
      </c>
      <c r="B35" s="147" t="s">
        <v>3525</v>
      </c>
      <c r="C35" s="144">
        <f>IF($D$18&lt;16,3,$D$18-10)</f>
        <v>3</v>
      </c>
      <c r="D35" s="145"/>
    </row>
    <row r="36" spans="1:4">
      <c r="A36" s="145">
        <v>17</v>
      </c>
      <c r="B36" s="147" t="s">
        <v>3526</v>
      </c>
      <c r="C36" s="144">
        <f>IF($D$18&lt;17,3,$D$18-11)</f>
        <v>3</v>
      </c>
      <c r="D36" s="145"/>
    </row>
    <row r="37" spans="1:4">
      <c r="A37" s="145">
        <v>18</v>
      </c>
      <c r="B37" s="147" t="s">
        <v>3527</v>
      </c>
      <c r="C37" s="144">
        <f>IF($D$18&lt;18,3,$D$18-12)</f>
        <v>3</v>
      </c>
      <c r="D37" s="145"/>
    </row>
    <row r="38" spans="1:4">
      <c r="A38" s="145">
        <v>19</v>
      </c>
      <c r="B38" s="147" t="s">
        <v>3528</v>
      </c>
      <c r="C38" s="144">
        <f>IF($D$18&lt;19,3,$D$18-13)</f>
        <v>3</v>
      </c>
      <c r="D38" s="145"/>
    </row>
    <row r="39" spans="1:4">
      <c r="A39" s="145">
        <v>20</v>
      </c>
      <c r="B39" s="147" t="s">
        <v>3529</v>
      </c>
      <c r="C39" s="144">
        <f>IF($D$18&lt;20,3,$D$18-14)</f>
        <v>3</v>
      </c>
      <c r="D39" s="145"/>
    </row>
    <row r="40" spans="1:4">
      <c r="A40" s="145">
        <v>21</v>
      </c>
      <c r="B40" s="147" t="s">
        <v>3530</v>
      </c>
      <c r="C40" s="144">
        <f>IF($D$18&lt;21,3,$D$18-15)</f>
        <v>3</v>
      </c>
      <c r="D40" s="145"/>
    </row>
    <row r="41" spans="1:4">
      <c r="A41" s="145">
        <v>22</v>
      </c>
      <c r="B41" s="147" t="s">
        <v>3531</v>
      </c>
      <c r="C41" s="144">
        <f>IF($D$18&lt;22,3,$D$18-16)</f>
        <v>3</v>
      </c>
      <c r="D41" s="145"/>
    </row>
    <row r="42" spans="1:4">
      <c r="A42" s="145">
        <v>23</v>
      </c>
      <c r="B42" s="147" t="s">
        <v>3532</v>
      </c>
      <c r="C42" s="144">
        <f>IF($D$18&lt;23,3,$D$18-17)</f>
        <v>3</v>
      </c>
      <c r="D42" s="145"/>
    </row>
    <row r="43" spans="1:4">
      <c r="A43" s="145">
        <v>24</v>
      </c>
      <c r="B43" s="147" t="s">
        <v>3533</v>
      </c>
      <c r="C43" s="144">
        <f>IF($D$18&lt;24,3,$D$18-18)</f>
        <v>3</v>
      </c>
      <c r="D43" s="145"/>
    </row>
    <row r="44" spans="1:4">
      <c r="A44" s="145">
        <v>25</v>
      </c>
      <c r="B44" s="147" t="s">
        <v>3534</v>
      </c>
      <c r="C44" s="144">
        <f>IF($D$18&lt;25,3,$D$18-19)</f>
        <v>3</v>
      </c>
      <c r="D44" s="145"/>
    </row>
    <row r="45" spans="1:4">
      <c r="A45" s="145">
        <v>26</v>
      </c>
      <c r="B45" s="147" t="s">
        <v>3535</v>
      </c>
      <c r="C45" s="144">
        <f>IF($D$18&lt;26,3,$D$18-20)</f>
        <v>3</v>
      </c>
      <c r="D45" s="145"/>
    </row>
    <row r="46" spans="1:4">
      <c r="A46" s="145">
        <v>27</v>
      </c>
      <c r="B46" s="147" t="s">
        <v>3536</v>
      </c>
      <c r="C46" s="144">
        <f>IF($D$18&lt;27,3,$D$18-21)</f>
        <v>3</v>
      </c>
      <c r="D46" s="145"/>
    </row>
    <row r="47" spans="1:4">
      <c r="A47" s="145">
        <v>28</v>
      </c>
      <c r="B47" s="147" t="s">
        <v>3537</v>
      </c>
      <c r="C47" s="144">
        <f>IF($D$18&lt;28,3,$D$18-22)</f>
        <v>3</v>
      </c>
      <c r="D47" s="145"/>
    </row>
    <row r="48" spans="1:4">
      <c r="A48" s="145">
        <v>29</v>
      </c>
      <c r="B48" s="147" t="s">
        <v>3538</v>
      </c>
      <c r="C48" s="144">
        <f>IF($D$18&lt;29,3,$D$18-23)</f>
        <v>3</v>
      </c>
      <c r="D48" s="145"/>
    </row>
    <row r="49" spans="1:4">
      <c r="A49" s="145">
        <v>30</v>
      </c>
      <c r="B49" s="147" t="s">
        <v>3539</v>
      </c>
      <c r="C49" s="144">
        <f>IF($D$18&lt;30,3,$D$18-24)</f>
        <v>3</v>
      </c>
      <c r="D49" s="145"/>
    </row>
  </sheetData>
  <mergeCells count="1">
    <mergeCell ref="B18:C18"/>
  </mergeCells>
  <phoneticPr fontId="1"/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O121"/>
  <sheetViews>
    <sheetView topLeftCell="A82" workbookViewId="0">
      <selection activeCell="D120" sqref="D120"/>
    </sheetView>
  </sheetViews>
  <sheetFormatPr defaultRowHeight="13.5"/>
  <cols>
    <col min="1" max="1" width="9" customWidth="1"/>
  </cols>
  <sheetData>
    <row r="2" spans="2:15">
      <c r="B2" s="1" t="s">
        <v>1548</v>
      </c>
      <c r="C2" s="1"/>
      <c r="D2" s="1"/>
    </row>
    <row r="3" spans="2:15">
      <c r="B3" s="882" t="s">
        <v>1549</v>
      </c>
      <c r="C3" s="882"/>
      <c r="D3" s="32" t="str">
        <f>IF(HLOOKUP("印刷する年齢",画面設定, 2,FALSE)="","",HLOOKUP("印刷する年齢",画面設定, 2,FALSE))</f>
        <v>[record.print_age]</v>
      </c>
    </row>
    <row r="4" spans="2:15">
      <c r="B4" s="882" t="s">
        <v>1550</v>
      </c>
      <c r="C4" s="882"/>
      <c r="D4" s="32" t="str">
        <f>IF(HLOOKUP("個人_年度末年齢",全情報ビュー, 2,FALSE)="","",HLOOKUP("個人_年度末年齢",全情報ビュー, 2,FALSE))</f>
        <v>[record.ken_nendo_age]</v>
      </c>
    </row>
    <row r="5" spans="2:15">
      <c r="B5" s="882" t="s">
        <v>1551</v>
      </c>
      <c r="C5" s="882"/>
      <c r="D5" s="32" t="str">
        <f>IF(HLOOKUP("個人_健診日年齢",全情報ビュー, 2,FALSE)="","",HLOOKUP("個人_健診日年齢",全情報ビュー, 2,FALSE))</f>
        <v>[record.ken_kenshin_age]</v>
      </c>
    </row>
    <row r="9" spans="2:15">
      <c r="B9" t="s">
        <v>1552</v>
      </c>
    </row>
    <row r="10" spans="2:15">
      <c r="B10" s="32" t="s">
        <v>12</v>
      </c>
      <c r="C10" s="882" t="s">
        <v>1718</v>
      </c>
      <c r="D10" s="882"/>
      <c r="E10" s="32" t="str">
        <f t="shared" ref="E10:E39" si="0">HLOOKUP(C10,全情報ビュー,2,FALSE)</f>
        <v>[record.mon_crc_jinzo_cd]</v>
      </c>
      <c r="F10" s="32" t="b">
        <f>OR(E10=1,E11=1)</f>
        <v>0</v>
      </c>
      <c r="N10" s="881"/>
      <c r="O10" s="881"/>
    </row>
    <row r="11" spans="2:15">
      <c r="B11" s="32"/>
      <c r="C11" s="882" t="s">
        <v>1747</v>
      </c>
      <c r="D11" s="882"/>
      <c r="E11" s="32" t="str">
        <f t="shared" si="0"/>
        <v>[record.mon_fyc_jinzo_cd]</v>
      </c>
      <c r="F11" s="32"/>
      <c r="L11" s="1"/>
      <c r="N11" s="881"/>
      <c r="O11" s="881"/>
    </row>
    <row r="12" spans="2:15">
      <c r="B12" s="32" t="s">
        <v>1553</v>
      </c>
      <c r="C12" s="882" t="s">
        <v>1720</v>
      </c>
      <c r="D12" s="882"/>
      <c r="E12" s="32" t="str">
        <f t="shared" si="0"/>
        <v>[record.mon_crc_domyaku_cd]</v>
      </c>
      <c r="F12" s="32" t="b">
        <f>OR(E12=1,E13=1)</f>
        <v>0</v>
      </c>
      <c r="L12" s="1"/>
      <c r="N12" s="881"/>
      <c r="O12" s="881"/>
    </row>
    <row r="13" spans="2:15">
      <c r="B13" s="32"/>
      <c r="C13" s="882" t="s">
        <v>1749</v>
      </c>
      <c r="D13" s="882"/>
      <c r="E13" s="32" t="str">
        <f t="shared" si="0"/>
        <v>[record.mon_fyc_domyaku_cd]</v>
      </c>
      <c r="F13" s="32"/>
      <c r="L13" s="1"/>
      <c r="N13" s="881"/>
      <c r="O13" s="881"/>
    </row>
    <row r="14" spans="2:15">
      <c r="B14" s="32" t="s">
        <v>1554</v>
      </c>
      <c r="C14" s="882" t="s">
        <v>1716</v>
      </c>
      <c r="D14" s="882"/>
      <c r="E14" s="32" t="str">
        <f t="shared" si="0"/>
        <v>[record.mon_crc_nosocchu_cd]</v>
      </c>
      <c r="F14" s="32" t="b">
        <f>OR(E14=1,E15=1,E16=1,E17=1,E18=1,E19=1)</f>
        <v>0</v>
      </c>
      <c r="L14" s="1"/>
      <c r="N14" s="881"/>
      <c r="O14" s="881"/>
    </row>
    <row r="15" spans="2:15">
      <c r="B15" s="32"/>
      <c r="C15" s="882" t="s">
        <v>1730</v>
      </c>
      <c r="D15" s="882"/>
      <c r="E15" s="32" t="str">
        <f t="shared" si="0"/>
        <v>[record.mon_crc_nokousoku_cd]</v>
      </c>
      <c r="F15" s="32"/>
      <c r="L15" s="1"/>
      <c r="N15" s="881"/>
      <c r="O15" s="881"/>
    </row>
    <row r="16" spans="2:15">
      <c r="B16" s="32"/>
      <c r="C16" s="882" t="s">
        <v>1731</v>
      </c>
      <c r="D16" s="882"/>
      <c r="E16" s="32" t="str">
        <f t="shared" si="0"/>
        <v>[record.mon_crc_noshuketsu_cd]</v>
      </c>
      <c r="F16" s="32"/>
      <c r="L16" s="1"/>
      <c r="N16" s="881"/>
      <c r="O16" s="881"/>
    </row>
    <row r="17" spans="2:15">
      <c r="B17" s="32"/>
      <c r="C17" s="882" t="s">
        <v>1745</v>
      </c>
      <c r="D17" s="882"/>
      <c r="E17" s="32" t="str">
        <f t="shared" si="0"/>
        <v>[record.mon_fyc_nosocchu_cd]</v>
      </c>
      <c r="F17" s="32"/>
      <c r="L17" s="1"/>
      <c r="N17" s="881"/>
      <c r="O17" s="881"/>
    </row>
    <row r="18" spans="2:15">
      <c r="B18" s="32"/>
      <c r="C18" s="882" t="s">
        <v>1759</v>
      </c>
      <c r="D18" s="882"/>
      <c r="E18" s="32" t="str">
        <f t="shared" si="0"/>
        <v>[record.mon_fyc_nokousoku_cd]</v>
      </c>
      <c r="F18" s="32"/>
      <c r="L18" s="1"/>
      <c r="N18" s="881"/>
      <c r="O18" s="881"/>
    </row>
    <row r="19" spans="2:15">
      <c r="B19" s="32"/>
      <c r="C19" s="882" t="s">
        <v>1760</v>
      </c>
      <c r="D19" s="882"/>
      <c r="E19" s="32" t="str">
        <f t="shared" si="0"/>
        <v>[record.mon_fyc_noshuketsu_cd]</v>
      </c>
      <c r="F19" s="32"/>
      <c r="L19" s="1"/>
      <c r="N19" s="881"/>
      <c r="O19" s="881"/>
    </row>
    <row r="20" spans="2:15">
      <c r="B20" s="32" t="s">
        <v>1555</v>
      </c>
      <c r="C20" s="882" t="s">
        <v>1717</v>
      </c>
      <c r="D20" s="882"/>
      <c r="E20" s="32" t="str">
        <f t="shared" si="0"/>
        <v>[record.mon_crc_shinzo_cd]</v>
      </c>
      <c r="F20" s="32" t="b">
        <f>OR(E20=1,E21=1,E22=1,E23=1)</f>
        <v>0</v>
      </c>
      <c r="L20" s="1"/>
      <c r="N20" s="881"/>
      <c r="O20" s="881"/>
    </row>
    <row r="21" spans="2:15">
      <c r="B21" s="32"/>
      <c r="C21" s="882" t="s">
        <v>1734</v>
      </c>
      <c r="D21" s="882"/>
      <c r="E21" s="32" t="str">
        <f t="shared" si="0"/>
        <v>[record.mon_crc_shinkin_cd]</v>
      </c>
      <c r="F21" s="32"/>
      <c r="L21" s="1"/>
      <c r="N21" s="881"/>
      <c r="O21" s="881"/>
    </row>
    <row r="22" spans="2:15">
      <c r="B22" s="32"/>
      <c r="C22" s="882" t="s">
        <v>1746</v>
      </c>
      <c r="D22" s="882"/>
      <c r="E22" s="32" t="str">
        <f t="shared" si="0"/>
        <v>[record.mon_fyc_shinzo_cd]</v>
      </c>
      <c r="F22" s="32"/>
      <c r="L22" s="1"/>
      <c r="N22" s="881"/>
      <c r="O22" s="881"/>
    </row>
    <row r="23" spans="2:15">
      <c r="B23" s="32"/>
      <c r="C23" s="882" t="s">
        <v>1763</v>
      </c>
      <c r="D23" s="882"/>
      <c r="E23" s="32" t="str">
        <f t="shared" si="0"/>
        <v>[record.mon_fyc_shinkin_cd]</v>
      </c>
      <c r="F23" s="32"/>
      <c r="L23" s="1"/>
      <c r="N23" s="881"/>
      <c r="O23" s="881"/>
    </row>
    <row r="24" spans="2:15">
      <c r="B24" s="32" t="s">
        <v>1556</v>
      </c>
      <c r="C24" s="882" t="s">
        <v>1666</v>
      </c>
      <c r="D24" s="882"/>
      <c r="E24" s="32" t="str">
        <f t="shared" si="0"/>
        <v>[record.mon_fuku_shishitsu_cd]</v>
      </c>
      <c r="F24" s="32" t="b">
        <f>OR(E24=1,E25=1)</f>
        <v>0</v>
      </c>
      <c r="L24" s="1"/>
      <c r="N24" s="881"/>
      <c r="O24" s="881"/>
    </row>
    <row r="25" spans="2:15">
      <c r="B25" s="32"/>
      <c r="C25" s="882" t="s">
        <v>1755</v>
      </c>
      <c r="D25" s="882"/>
      <c r="E25" s="32" t="str">
        <f t="shared" si="0"/>
        <v>[record.mon_fyc_kouchuseishi_cd]</v>
      </c>
      <c r="F25" s="32"/>
      <c r="L25" s="1"/>
      <c r="N25" s="881"/>
      <c r="O25" s="881"/>
    </row>
    <row r="26" spans="2:15">
      <c r="B26" s="32" t="s">
        <v>1557</v>
      </c>
      <c r="C26" s="882" t="s">
        <v>1666</v>
      </c>
      <c r="D26" s="882"/>
      <c r="E26" s="32" t="str">
        <f t="shared" si="0"/>
        <v>[record.mon_fuku_shishitsu_cd]</v>
      </c>
      <c r="F26" s="32" t="b">
        <f>OR(E26=1,E27=1)</f>
        <v>0</v>
      </c>
      <c r="L26" s="1"/>
      <c r="N26" s="881"/>
      <c r="O26" s="881"/>
    </row>
    <row r="27" spans="2:15">
      <c r="B27" s="32"/>
      <c r="C27" s="882" t="s">
        <v>1756</v>
      </c>
      <c r="D27" s="882"/>
      <c r="E27" s="32" t="str">
        <f t="shared" si="0"/>
        <v>[record.mon_fyc_low_core_cd]</v>
      </c>
      <c r="F27" s="32"/>
      <c r="L27" s="1"/>
      <c r="N27" s="881"/>
      <c r="O27" s="881"/>
    </row>
    <row r="28" spans="2:15">
      <c r="B28" s="32" t="s">
        <v>48</v>
      </c>
      <c r="C28" s="882" t="s">
        <v>1665</v>
      </c>
      <c r="D28" s="882"/>
      <c r="E28" s="32" t="str">
        <f t="shared" si="0"/>
        <v>[record.mon_fuku_keto_cd]</v>
      </c>
      <c r="F28" s="32" t="b">
        <f>OR(E28=1,E29=1,E30=1)</f>
        <v>0</v>
      </c>
      <c r="L28" s="1"/>
      <c r="N28" s="881"/>
      <c r="O28" s="881"/>
    </row>
    <row r="29" spans="2:15">
      <c r="B29" s="32"/>
      <c r="C29" s="882" t="s">
        <v>1741</v>
      </c>
      <c r="D29" s="882"/>
      <c r="E29" s="32" t="str">
        <f t="shared" si="0"/>
        <v>[record.mon_fyc_tonyo_cd]</v>
      </c>
      <c r="F29" s="32"/>
      <c r="L29" s="1"/>
      <c r="N29" s="881"/>
      <c r="O29" s="881"/>
    </row>
    <row r="30" spans="2:15" s="1" customFormat="1">
      <c r="B30" s="32"/>
      <c r="C30" s="882" t="s">
        <v>1742</v>
      </c>
      <c r="D30" s="882"/>
      <c r="E30" s="32" t="str">
        <f t="shared" si="0"/>
        <v>[record.mon_fyc_insu_cd]</v>
      </c>
      <c r="F30" s="32"/>
      <c r="N30" s="881"/>
      <c r="O30" s="881"/>
    </row>
    <row r="31" spans="2:15">
      <c r="B31" s="32" t="s">
        <v>49</v>
      </c>
      <c r="C31" s="882" t="s">
        <v>1753</v>
      </c>
      <c r="D31" s="882"/>
      <c r="E31" s="32" t="str">
        <f t="shared" si="0"/>
        <v>[record.mon_fyc_konyosan_cd]</v>
      </c>
      <c r="F31" s="32" t="b">
        <f>OR(E31=1,E32=1,E33=1)</f>
        <v>0</v>
      </c>
      <c r="L31" s="1"/>
      <c r="N31" s="881"/>
      <c r="O31" s="881"/>
    </row>
    <row r="32" spans="2:15">
      <c r="B32" s="32"/>
      <c r="C32" s="882" t="s">
        <v>1752</v>
      </c>
      <c r="D32" s="882"/>
      <c r="E32" s="32" t="str">
        <f t="shared" si="0"/>
        <v>[record.mon_fyc_tsuufu_cd]</v>
      </c>
      <c r="F32" s="32"/>
      <c r="L32" s="1"/>
      <c r="N32" s="881"/>
      <c r="O32" s="881"/>
    </row>
    <row r="33" spans="2:15">
      <c r="B33" s="32"/>
      <c r="C33" s="882" t="s">
        <v>1751</v>
      </c>
      <c r="D33" s="882"/>
      <c r="E33" s="32" t="str">
        <f t="shared" si="0"/>
        <v>[record.mon_fyc_tsuufu_kansetsu_cd]</v>
      </c>
      <c r="F33" s="32"/>
      <c r="L33" s="1"/>
      <c r="N33" s="881"/>
      <c r="O33" s="881"/>
    </row>
    <row r="34" spans="2:15" s="1" customFormat="1">
      <c r="B34" s="32" t="s">
        <v>113</v>
      </c>
      <c r="C34" s="882" t="s">
        <v>1664</v>
      </c>
      <c r="D34" s="882"/>
      <c r="E34" s="32" t="str">
        <f t="shared" si="0"/>
        <v>[record.mon_fuku_ketsu_cd]</v>
      </c>
      <c r="F34" s="32" t="b">
        <f>OR(E34=1,E35=1)</f>
        <v>0</v>
      </c>
      <c r="N34" s="881"/>
      <c r="O34" s="881"/>
    </row>
    <row r="35" spans="2:15" s="1" customFormat="1">
      <c r="B35" s="32"/>
      <c r="C35" s="882" t="s">
        <v>1743</v>
      </c>
      <c r="D35" s="882"/>
      <c r="E35" s="32" t="str">
        <f t="shared" si="0"/>
        <v>[record.mon_fyc_kouketsu_cd]</v>
      </c>
      <c r="F35" s="32"/>
      <c r="N35" s="881"/>
      <c r="O35" s="881"/>
    </row>
    <row r="36" spans="2:15">
      <c r="B36" s="32" t="s">
        <v>1558</v>
      </c>
      <c r="C36" s="882" t="s">
        <v>1666</v>
      </c>
      <c r="D36" s="882"/>
      <c r="E36" s="32" t="str">
        <f t="shared" si="0"/>
        <v>[record.mon_fuku_shishitsu_cd]</v>
      </c>
      <c r="F36" s="32" t="b">
        <f>OR(E36=1,E37=1)</f>
        <v>0</v>
      </c>
      <c r="L36" s="1"/>
      <c r="N36" s="881"/>
      <c r="O36" s="881"/>
    </row>
    <row r="37" spans="2:15">
      <c r="B37" s="32"/>
      <c r="C37" s="882" t="s">
        <v>1757</v>
      </c>
      <c r="D37" s="882"/>
      <c r="E37" s="32" t="str">
        <f t="shared" si="0"/>
        <v>[record.mon_fyc_hldl_core_cd]</v>
      </c>
      <c r="F37" s="32"/>
      <c r="L37" s="1"/>
      <c r="N37" s="881"/>
      <c r="O37" s="881"/>
    </row>
    <row r="38" spans="2:15">
      <c r="B38" s="32" t="s">
        <v>77</v>
      </c>
      <c r="C38" s="882" t="s">
        <v>1725</v>
      </c>
      <c r="D38" s="882"/>
      <c r="E38" s="32" t="str">
        <f t="shared" si="0"/>
        <v>[record.mon_crc_kanzo_cd]</v>
      </c>
      <c r="F38" s="32" t="b">
        <f>OR(E38=1,E39=1)</f>
        <v>0</v>
      </c>
      <c r="L38" s="1"/>
      <c r="N38" s="881"/>
      <c r="O38" s="881"/>
    </row>
    <row r="39" spans="2:15">
      <c r="B39" s="32"/>
      <c r="C39" s="882" t="s">
        <v>1754</v>
      </c>
      <c r="D39" s="882"/>
      <c r="E39" s="32" t="str">
        <f t="shared" si="0"/>
        <v>[record.mon_fyc_kanzo_cd]</v>
      </c>
      <c r="F39" s="32"/>
      <c r="L39" s="1"/>
      <c r="N39" s="881"/>
      <c r="O39" s="881"/>
    </row>
    <row r="43" spans="2:15">
      <c r="B43" t="s">
        <v>1559</v>
      </c>
    </row>
    <row r="44" spans="2:15">
      <c r="B44" s="32" t="s">
        <v>12</v>
      </c>
      <c r="C44" s="882" t="s">
        <v>1774</v>
      </c>
      <c r="D44" s="882"/>
      <c r="E44" s="32" t="str">
        <f t="shared" ref="E44:E55" si="1">HLOOKUP(C44,全情報ビュー,2,FALSE)</f>
        <v>[record.mon_kzk_jinzo_cd]</v>
      </c>
      <c r="F44" s="32" t="b">
        <f>E44=1</f>
        <v>0</v>
      </c>
      <c r="L44" s="881"/>
      <c r="M44" s="881"/>
    </row>
    <row r="45" spans="2:15">
      <c r="B45" s="32" t="s">
        <v>1553</v>
      </c>
      <c r="C45" s="882" t="s">
        <v>1776</v>
      </c>
      <c r="D45" s="882"/>
      <c r="E45" s="32" t="str">
        <f t="shared" si="1"/>
        <v>[record.mon_kzk_domyaku_cd]</v>
      </c>
      <c r="F45" s="32" t="b">
        <f>E45=1</f>
        <v>0</v>
      </c>
      <c r="J45" s="1"/>
      <c r="L45" s="881"/>
      <c r="M45" s="881"/>
    </row>
    <row r="46" spans="2:15">
      <c r="B46" s="32" t="s">
        <v>1554</v>
      </c>
      <c r="C46" s="882" t="s">
        <v>1772</v>
      </c>
      <c r="D46" s="882"/>
      <c r="E46" s="32" t="str">
        <f t="shared" si="1"/>
        <v>[record.mon_kzk_nosocchu_cd]</v>
      </c>
      <c r="F46" s="32" t="b">
        <f>OR(E46=1,E47=1,E48=1)</f>
        <v>0</v>
      </c>
      <c r="J46" s="1"/>
      <c r="L46" s="881"/>
      <c r="M46" s="881"/>
    </row>
    <row r="47" spans="2:15" s="1" customFormat="1">
      <c r="B47" s="32"/>
      <c r="C47" s="882" t="s">
        <v>1786</v>
      </c>
      <c r="D47" s="882"/>
      <c r="E47" s="32" t="str">
        <f t="shared" si="1"/>
        <v>[record.mon_kzk_nokousoku_cd]</v>
      </c>
      <c r="F47" s="32"/>
      <c r="L47" s="881"/>
      <c r="M47" s="881"/>
    </row>
    <row r="48" spans="2:15" s="1" customFormat="1">
      <c r="B48" s="32"/>
      <c r="C48" s="882" t="s">
        <v>1787</v>
      </c>
      <c r="D48" s="882"/>
      <c r="E48" s="32" t="str">
        <f t="shared" si="1"/>
        <v>[record.mon_kzk_noshuketsu_cd]</v>
      </c>
      <c r="F48" s="32"/>
      <c r="L48" s="881"/>
      <c r="M48" s="881"/>
    </row>
    <row r="49" spans="2:13">
      <c r="B49" s="32" t="s">
        <v>1555</v>
      </c>
      <c r="C49" s="882" t="s">
        <v>1773</v>
      </c>
      <c r="D49" s="882"/>
      <c r="E49" s="32" t="str">
        <f t="shared" si="1"/>
        <v>[record.mon_kzk_shinzo_cd]</v>
      </c>
      <c r="F49" s="32" t="b">
        <f>OR(E49=1,E50=1)</f>
        <v>0</v>
      </c>
      <c r="J49" s="1"/>
      <c r="L49" s="881"/>
      <c r="M49" s="881"/>
    </row>
    <row r="50" spans="2:13" s="1" customFormat="1">
      <c r="B50" s="32"/>
      <c r="C50" s="882" t="s">
        <v>1790</v>
      </c>
      <c r="D50" s="882"/>
      <c r="E50" s="32" t="str">
        <f t="shared" si="1"/>
        <v>[record.mon_kzk_shinkin_cd]</v>
      </c>
      <c r="F50" s="32"/>
      <c r="L50" s="881"/>
      <c r="M50" s="881"/>
    </row>
    <row r="51" spans="2:13">
      <c r="B51" s="32" t="s">
        <v>48</v>
      </c>
      <c r="C51" s="882" t="s">
        <v>1769</v>
      </c>
      <c r="D51" s="882"/>
      <c r="E51" s="32" t="str">
        <f t="shared" si="1"/>
        <v>[record.mon_kzk_tonyo_cd]</v>
      </c>
      <c r="F51" s="32" t="b">
        <f>E51=1</f>
        <v>0</v>
      </c>
      <c r="J51" s="1"/>
      <c r="L51" s="881"/>
      <c r="M51" s="881"/>
    </row>
    <row r="52" spans="2:13">
      <c r="B52" s="32" t="s">
        <v>49</v>
      </c>
      <c r="C52" s="882" t="s">
        <v>1780</v>
      </c>
      <c r="D52" s="882"/>
      <c r="E52" s="32" t="str">
        <f t="shared" si="1"/>
        <v>[record.mon_kzk_konyosan_cd]</v>
      </c>
      <c r="F52" s="32" t="b">
        <f>OR(E52=1,E53=1,E54=1)</f>
        <v>0</v>
      </c>
      <c r="J52" s="1"/>
      <c r="L52" s="881"/>
      <c r="M52" s="881"/>
    </row>
    <row r="53" spans="2:13" s="1" customFormat="1">
      <c r="B53" s="32"/>
      <c r="C53" s="882" t="s">
        <v>1779</v>
      </c>
      <c r="D53" s="882"/>
      <c r="E53" s="32" t="str">
        <f t="shared" si="1"/>
        <v>[record.mon_kzk_tsuufu_cd]</v>
      </c>
      <c r="F53" s="32"/>
      <c r="L53" s="881"/>
      <c r="M53" s="881"/>
    </row>
    <row r="54" spans="2:13" s="1" customFormat="1">
      <c r="B54" s="32"/>
      <c r="C54" s="882" t="s">
        <v>1778</v>
      </c>
      <c r="D54" s="882"/>
      <c r="E54" s="32" t="str">
        <f t="shared" si="1"/>
        <v>[record.mon_kzk_tsuufu_kansetsu_cd]</v>
      </c>
      <c r="F54" s="32"/>
      <c r="L54" s="881"/>
      <c r="M54" s="881"/>
    </row>
    <row r="55" spans="2:13">
      <c r="B55" s="32" t="s">
        <v>113</v>
      </c>
      <c r="C55" s="882" t="s">
        <v>1770</v>
      </c>
      <c r="D55" s="882"/>
      <c r="E55" s="32" t="str">
        <f t="shared" si="1"/>
        <v>[record.mon_kzk_kouketsu_cd]</v>
      </c>
      <c r="F55" s="32" t="b">
        <f>E55=1</f>
        <v>0</v>
      </c>
      <c r="J55" s="1"/>
      <c r="L55" s="881"/>
      <c r="M55" s="881"/>
    </row>
    <row r="59" spans="2:13">
      <c r="B59" t="s">
        <v>1560</v>
      </c>
    </row>
    <row r="60" spans="2:13">
      <c r="B60" s="32" t="s">
        <v>12</v>
      </c>
      <c r="C60" s="882" t="s">
        <v>2211</v>
      </c>
      <c r="D60" s="882"/>
      <c r="E60" s="32" t="str">
        <f>HLOOKUP(C60,全情報ビュー,2,FALSE)</f>
        <v>[record.mon_kio3_jin_cd]</v>
      </c>
      <c r="F60" s="32" t="b">
        <f>OR(E60=1,E61=1)</f>
        <v>0</v>
      </c>
    </row>
    <row r="61" spans="2:13">
      <c r="B61" s="32"/>
      <c r="C61" s="882" t="s">
        <v>2212</v>
      </c>
      <c r="D61" s="882"/>
      <c r="E61" s="32" t="str">
        <f>HLOOKUP(C61,全情報ビュー,2,FALSE)</f>
        <v>[record.mon_kio_jinzo_cd]</v>
      </c>
      <c r="F61" s="32"/>
    </row>
    <row r="65" spans="2:5">
      <c r="B65" t="s">
        <v>1567</v>
      </c>
    </row>
    <row r="66" spans="2:5">
      <c r="B66" s="32" t="s">
        <v>1568</v>
      </c>
      <c r="C66" s="32" t="str">
        <f>IF(HLOOKUP("間歇性跛行有無_コード",全情報ビュー,2,FALSE)="","",HLOOKUP("間歇性跛行有無_コード",全情報ビュー,2,FALSE))</f>
        <v>[record.mya_kanketsu_umu_cd]</v>
      </c>
      <c r="D66" s="32" t="b">
        <f>C66=1</f>
        <v>0</v>
      </c>
      <c r="E66" s="32" t="b">
        <f>C66=2</f>
        <v>0</v>
      </c>
    </row>
    <row r="67" spans="2:5" s="1" customFormat="1">
      <c r="B67" s="32" t="s">
        <v>1574</v>
      </c>
      <c r="C67" s="32" t="str">
        <f>IF(HLOOKUP("胃・十二指腸手術有無_コード",全情報ビュー,2,FALSE)="","",HLOOKUP("胃・十二指腸手術有無_コード",全情報ビュー,2,FALSE))</f>
        <v>[record.mon_12shicho_umu_cd]</v>
      </c>
      <c r="D67" s="34" t="b">
        <f>C67=1</f>
        <v>0</v>
      </c>
      <c r="E67" s="32" t="b">
        <f>C67=2</f>
        <v>0</v>
      </c>
    </row>
    <row r="68" spans="2:5" s="1" customFormat="1">
      <c r="B68" s="35" t="s">
        <v>1575</v>
      </c>
      <c r="C68" s="32" t="str">
        <f>IF(HLOOKUP("妊娠時_尿糖_コード",全情報ビュー,2,FALSE)="","",HLOOKUP("妊娠時_尿糖_コード",全情報ビュー,2,FALSE))</f>
        <v>[record.mon_ninshin_nyo_cd]</v>
      </c>
      <c r="D68" s="34" t="b">
        <f>AND(C69=2,C68=1)</f>
        <v>0</v>
      </c>
      <c r="E68" s="32" t="b">
        <f>AND(C69=2,C68=2)</f>
        <v>0</v>
      </c>
    </row>
    <row r="69" spans="2:5">
      <c r="B69" s="35" t="s">
        <v>1576</v>
      </c>
      <c r="C69" s="32" t="str">
        <f>IF(HLOOKUP("性別ID",全情報ビュー,2,FALSE)="","",HLOOKUP("性別ID",全情報ビュー,2,FALSE))</f>
        <v>[record.sex_id]</v>
      </c>
    </row>
    <row r="72" spans="2:5" s="1" customFormat="1">
      <c r="B72" s="1" t="s">
        <v>1569</v>
      </c>
    </row>
    <row r="73" spans="2:5" s="1" customFormat="1">
      <c r="B73" s="882" t="s">
        <v>1570</v>
      </c>
      <c r="C73" s="882"/>
      <c r="D73" s="882" t="str">
        <f>HLOOKUP("心電図所見１",全情報ビュー,2,FALSE) &amp; ""</f>
        <v>[record.ken_shin_sho1]</v>
      </c>
      <c r="E73" s="882"/>
    </row>
    <row r="74" spans="2:5" s="1" customFormat="1">
      <c r="B74" s="882" t="s">
        <v>1571</v>
      </c>
      <c r="C74" s="882"/>
      <c r="D74" s="882" t="str">
        <f>HLOOKUP("心電図所見２",全情報ビュー,2,FALSE) &amp; ""</f>
        <v>[record.ken_shin_sho2]</v>
      </c>
      <c r="E74" s="882"/>
    </row>
    <row r="75" spans="2:5" s="1" customFormat="1">
      <c r="B75" s="882" t="s">
        <v>1572</v>
      </c>
      <c r="C75" s="882"/>
      <c r="D75" s="882" t="str">
        <f>HLOOKUP("心電図所見３",全情報ビュー,2,FALSE) &amp; ""</f>
        <v>[record.ken_shin_sho3]</v>
      </c>
      <c r="E75" s="882"/>
    </row>
    <row r="76" spans="2:5" s="1" customFormat="1"/>
    <row r="77" spans="2:5" s="1" customFormat="1"/>
    <row r="78" spans="2:5" s="1" customFormat="1"/>
    <row r="79" spans="2:5" s="1" customFormat="1">
      <c r="B79" s="1" t="s">
        <v>1577</v>
      </c>
    </row>
    <row r="80" spans="2:5" s="1" customFormat="1">
      <c r="B80" s="882" t="s">
        <v>1578</v>
      </c>
      <c r="C80" s="882"/>
      <c r="D80" s="882" t="str">
        <f>HLOOKUP("飲酒",全情報ビュー,2,FALSE) &amp; ""</f>
        <v>[record.mon_inshu]</v>
      </c>
      <c r="E80" s="882"/>
    </row>
    <row r="81" spans="2:5" s="1" customFormat="1">
      <c r="B81" s="882" t="s">
        <v>1579</v>
      </c>
      <c r="C81" s="882"/>
      <c r="D81" s="882" t="str">
        <f>HLOOKUP("飲酒量",全情報ビュー,2,FALSE) &amp; ""</f>
        <v>[record.mon_inshu_ryo]</v>
      </c>
      <c r="E81" s="882"/>
    </row>
    <row r="82" spans="2:5" s="1" customFormat="1"/>
    <row r="83" spans="2:5" s="1" customFormat="1"/>
    <row r="84" spans="2:5" s="1" customFormat="1"/>
    <row r="85" spans="2:5">
      <c r="B85" s="1" t="s">
        <v>1561</v>
      </c>
      <c r="C85" s="1"/>
    </row>
    <row r="86" spans="2:5">
      <c r="B86" s="32" t="s">
        <v>1562</v>
      </c>
      <c r="C86" s="32" t="str">
        <f>IF(HLOOKUP("eGFR閾値",腎機能判定ルール,2,FALSE)="","",HLOOKUP("eGFR閾値",腎機能判定ルール,2,FALSE))</f>
        <v>[record.egfr_shikiichi]</v>
      </c>
    </row>
    <row r="90" spans="2:5">
      <c r="B90" t="s">
        <v>1580</v>
      </c>
    </row>
    <row r="91" spans="2:5">
      <c r="B91" s="882" t="s">
        <v>1581</v>
      </c>
      <c r="C91" s="882"/>
      <c r="D91" s="32" t="str">
        <f>HLOOKUP("危険因子_クレアチニン判定_コード",全情報ビュー,2,FALSE)</f>
        <v>[record.hki_creatinine_jg_cd]</v>
      </c>
    </row>
    <row r="92" spans="2:5">
      <c r="B92" s="882" t="s">
        <v>1590</v>
      </c>
      <c r="C92" s="882"/>
      <c r="D92" s="32" t="str">
        <f>HLOOKUP("危険因子_ｅＧＦＲ判定_コード",全情報ビュー,2,FALSE)</f>
        <v>[record.hki_egfr_jg_cd]</v>
      </c>
    </row>
    <row r="93" spans="2:5">
      <c r="B93" s="882" t="s">
        <v>26</v>
      </c>
      <c r="C93" s="882"/>
      <c r="D93" s="32" t="str">
        <f>HLOOKUP("危険因子_尿蛋白判定_コード",全情報ビュー,2,FALSE)</f>
        <v>[record.hki_nyo_tanpaku_jg_cd]</v>
      </c>
    </row>
    <row r="94" spans="2:5">
      <c r="B94" s="882" t="s">
        <v>40</v>
      </c>
      <c r="C94" s="882"/>
      <c r="D94" s="32" t="str">
        <f>HLOOKUP("危険因子_微量アルブミン尿判定_コード",全情報ビュー,2,FALSE)</f>
        <v>[record.hki_albumin_jg_cd]</v>
      </c>
    </row>
    <row r="95" spans="2:5">
      <c r="B95" s="882" t="s">
        <v>1582</v>
      </c>
      <c r="C95" s="882"/>
      <c r="D95" s="32" t="str">
        <f>HLOOKUP("危険因子_眼底Ｈ判定_コード",全情報ビュー,2,FALSE)</f>
        <v>[record.hki_gan_h_jg_cd]</v>
      </c>
    </row>
    <row r="96" spans="2:5">
      <c r="B96" s="882" t="s">
        <v>1583</v>
      </c>
      <c r="C96" s="882"/>
      <c r="D96" s="32" t="str">
        <f>HLOOKUP("危険因子_眼底Ｓ判定_コード",全情報ビュー,2,FALSE)</f>
        <v>[record.hki_gan_s_jg_cd]</v>
      </c>
    </row>
    <row r="97" spans="2:4">
      <c r="B97" s="882" t="s">
        <v>1584</v>
      </c>
      <c r="C97" s="882"/>
      <c r="D97" s="32" t="str">
        <f>HLOOKUP("危険因子_眼底ＫＷ分類判定_コード",全情報ビュー,2,FALSE)</f>
        <v>[record.hki_gan_kw_jg_cd]</v>
      </c>
    </row>
    <row r="98" spans="2:4">
      <c r="B98" s="882" t="s">
        <v>1556</v>
      </c>
      <c r="C98" s="882"/>
      <c r="D98" s="32" t="str">
        <f>HLOOKUP("危険因子_中性脂肪判定_コード",全情報ビュー,2,FALSE)</f>
        <v>[record.hki_chusei_jg_cd]</v>
      </c>
    </row>
    <row r="99" spans="2:4">
      <c r="B99" s="882" t="s">
        <v>1591</v>
      </c>
      <c r="C99" s="882"/>
      <c r="D99" s="32" t="str">
        <f>HLOOKUP("危険因子_ＨＤＬコレステロール判定_コード",全情報ビュー,2,FALSE)</f>
        <v>[record.hki_hdl_core_jg_cd]</v>
      </c>
    </row>
    <row r="100" spans="2:4">
      <c r="B100" s="882" t="s">
        <v>48</v>
      </c>
      <c r="C100" s="882"/>
      <c r="D100" s="32" t="str">
        <f>HLOOKUP("危険因子_血糖判定_コード",全情報ビュー,2,FALSE)</f>
        <v>[record.hki_ketto_jg_cd]</v>
      </c>
    </row>
    <row r="101" spans="2:4">
      <c r="B101" s="882" t="s">
        <v>1592</v>
      </c>
      <c r="C101" s="882"/>
      <c r="D101" s="32" t="str">
        <f>HLOOKUP("危険因子_ＨｂＡ１ｃ判定_コード",全情報ビュー,2,FALSE)</f>
        <v>[record.hki_hba1c_jg_cd]</v>
      </c>
    </row>
    <row r="102" spans="2:4">
      <c r="B102" s="882" t="s">
        <v>1585</v>
      </c>
      <c r="C102" s="882"/>
      <c r="D102" s="32" t="str">
        <f>HLOOKUP("危険因子_尿糖判定_コード",全情報ビュー,2,FALSE)</f>
        <v>[record.hki_nyo_tou_jg_cd]</v>
      </c>
    </row>
    <row r="103" spans="2:4">
      <c r="B103" s="882" t="s">
        <v>49</v>
      </c>
      <c r="C103" s="882"/>
      <c r="D103" s="32" t="str">
        <f>HLOOKUP("危険因子_尿酸判定_コード",全情報ビュー,2,FALSE)</f>
        <v>[record.hki_nyosan_jg_cd]</v>
      </c>
    </row>
    <row r="104" spans="2:4">
      <c r="B104" s="882" t="s">
        <v>1586</v>
      </c>
      <c r="C104" s="882"/>
      <c r="D104" s="32" t="str">
        <f>HLOOKUP("危険因子_収縮期血圧判定_コード",全情報ビュー,2,FALSE)</f>
        <v>[record.hki_shu_ketsu_jg_cd]</v>
      </c>
    </row>
    <row r="105" spans="2:4">
      <c r="B105" s="882" t="s">
        <v>1587</v>
      </c>
      <c r="C105" s="882"/>
      <c r="D105" s="32" t="str">
        <f>HLOOKUP("危険因子_拡張期血圧判定_コード",全情報ビュー,2,FALSE)</f>
        <v>[record.hki_kaku_ketsu_jg_cd]</v>
      </c>
    </row>
    <row r="106" spans="2:4">
      <c r="B106" s="882" t="s">
        <v>1593</v>
      </c>
      <c r="C106" s="882"/>
      <c r="D106" s="32" t="str">
        <f>HLOOKUP("危険因子_ＬＤＬコレステロール判定_コード",全情報ビュー,2,FALSE)</f>
        <v>[record.hki_ldl_core_jg_cd]</v>
      </c>
    </row>
    <row r="107" spans="2:4">
      <c r="B107" s="882" t="s">
        <v>1594</v>
      </c>
      <c r="C107" s="882"/>
      <c r="D107" s="32" t="str">
        <f>HLOOKUP("危険因子_ＡＳＴ判定_コード",全情報ビュー,2,FALSE)</f>
        <v>[record.hki_ast_jg_cd]</v>
      </c>
    </row>
    <row r="108" spans="2:4">
      <c r="B108" s="882" t="s">
        <v>1595</v>
      </c>
      <c r="C108" s="882"/>
      <c r="D108" s="32" t="str">
        <f>HLOOKUP("危険因子_ＡＬＴ判定_コード",全情報ビュー,2,FALSE)</f>
        <v>[record.hki_alt_jg_cd]</v>
      </c>
    </row>
    <row r="109" spans="2:4">
      <c r="B109" s="882" t="s">
        <v>1596</v>
      </c>
      <c r="C109" s="882"/>
      <c r="D109" s="32" t="str">
        <f>HLOOKUP("危険因子_γ－ＧＴ判定_コード",全情報ビュー,2,FALSE)</f>
        <v>[record.hki_r_gt_jg_cd]</v>
      </c>
    </row>
    <row r="110" spans="2:4">
      <c r="B110" s="882" t="s">
        <v>1597</v>
      </c>
      <c r="C110" s="882"/>
      <c r="D110" s="32" t="str">
        <f>HLOOKUP("危険因子_ＢＭＩ判定_コード",全情報ビュー,2,FALSE)</f>
        <v>[record.hki_bmi_jg_cd]</v>
      </c>
    </row>
    <row r="111" spans="2:4">
      <c r="B111" s="882" t="s">
        <v>1588</v>
      </c>
      <c r="C111" s="882"/>
      <c r="D111" s="32" t="str">
        <f>HLOOKUP("危険因子_腹囲判定_コード",全情報ビュー,2,FALSE)</f>
        <v>[record.hki_fukui_jg_cd]</v>
      </c>
    </row>
    <row r="112" spans="2:4">
      <c r="B112" s="882" t="s">
        <v>1589</v>
      </c>
      <c r="C112" s="882"/>
      <c r="D112" s="32" t="str">
        <f>HLOOKUP("危険因子_体脂肪率判定_コード",全情報ビュー,2,FALSE)</f>
        <v>[record.hki_taishibo_jg_cd]</v>
      </c>
    </row>
    <row r="116" spans="2:7">
      <c r="B116" s="175" t="s">
        <v>4469</v>
      </c>
      <c r="C116" s="175"/>
      <c r="D116" s="175" t="str">
        <f>HLOOKUP("危険因子_血糖判定項目",全情報ビュー, 2,FALSE)</f>
        <v>[record.hki_ketto_jg_kbn]</v>
      </c>
      <c r="E116" s="176" t="s">
        <v>4467</v>
      </c>
      <c r="F116" s="176" t="s">
        <v>4468</v>
      </c>
      <c r="G116" s="175"/>
    </row>
    <row r="117" spans="2:7">
      <c r="B117" s="174" t="s">
        <v>4470</v>
      </c>
      <c r="C117" s="174"/>
      <c r="D117" s="177" t="str">
        <f>HLOOKUP(B117,全情報ビュー, 2,FALSE)</f>
        <v>[record.hki_ketto_jg_jikan_cd]</v>
      </c>
      <c r="E117" s="178">
        <f>IF(D117=1,1,IF(D117=2,0,IF(OR(D120=1,D120=4),0,IF(OR(D120=2,D120=3),1,0))))</f>
        <v>0</v>
      </c>
      <c r="F117" s="179">
        <f>IF(D117=1,0,IF(D117=2,1,IF(OR(D120=1,D120=4),1,IF(OR(D120=2,D120=3),0,0))))</f>
        <v>0</v>
      </c>
      <c r="G117" s="175"/>
    </row>
    <row r="118" spans="2:7">
      <c r="B118" s="882" t="s">
        <v>4471</v>
      </c>
      <c r="C118" s="882"/>
      <c r="D118" s="174" t="str">
        <f>IF(HLOOKUP("空腹時血糖",全情報ビュー, 2,FALSE)="","",HLOOKUP("空腹時血糖",全情報ビュー, 2,FALSE))</f>
        <v>[record.ken_kufuku_ketto]</v>
      </c>
      <c r="E118" s="180"/>
      <c r="F118" s="180"/>
      <c r="G118" s="175"/>
    </row>
    <row r="119" spans="2:7">
      <c r="B119" s="882" t="s">
        <v>4472</v>
      </c>
      <c r="C119" s="882"/>
      <c r="D119" s="174" t="str">
        <f>IF(HLOOKUP("随時血糖",全情報ビュー, 2,FALSE)="","",HLOOKUP("随時血糖",全情報ビュー, 2,FALSE))</f>
        <v>[record.ken_zuiji_ketto]</v>
      </c>
      <c r="E119" s="175"/>
      <c r="F119" s="181"/>
      <c r="G119" s="175"/>
    </row>
    <row r="120" spans="2:7">
      <c r="B120" s="883" t="s">
        <v>4473</v>
      </c>
      <c r="C120" s="884"/>
      <c r="D120" s="174" t="str">
        <f>HLOOKUP(B120,全情報ビュー, 2,FALSE)</f>
        <v>[record.ken_saiketsu_cd]</v>
      </c>
      <c r="E120" s="175"/>
      <c r="F120" s="175"/>
      <c r="G120" s="175"/>
    </row>
    <row r="121" spans="2:7">
      <c r="G121" s="175"/>
    </row>
  </sheetData>
  <mergeCells count="124">
    <mergeCell ref="B118:C118"/>
    <mergeCell ref="B119:C119"/>
    <mergeCell ref="B120:C120"/>
    <mergeCell ref="B110:C110"/>
    <mergeCell ref="B111:C111"/>
    <mergeCell ref="B112:C112"/>
    <mergeCell ref="B104:C104"/>
    <mergeCell ref="B105:C105"/>
    <mergeCell ref="B106:C106"/>
    <mergeCell ref="B107:C107"/>
    <mergeCell ref="B108:C108"/>
    <mergeCell ref="B109:C109"/>
    <mergeCell ref="B103:C103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91:C91"/>
    <mergeCell ref="C53:D53"/>
    <mergeCell ref="C54:D54"/>
    <mergeCell ref="C55:D55"/>
    <mergeCell ref="C60:D60"/>
    <mergeCell ref="C61:D61"/>
    <mergeCell ref="B75:C75"/>
    <mergeCell ref="B74:C74"/>
    <mergeCell ref="B73:C73"/>
    <mergeCell ref="D75:E75"/>
    <mergeCell ref="D74:E74"/>
    <mergeCell ref="D73:E73"/>
    <mergeCell ref="B80:C80"/>
    <mergeCell ref="B81:C81"/>
    <mergeCell ref="D80:E80"/>
    <mergeCell ref="D81:E81"/>
    <mergeCell ref="C52:D52"/>
    <mergeCell ref="C37:D37"/>
    <mergeCell ref="C38:D38"/>
    <mergeCell ref="C39:D39"/>
    <mergeCell ref="C44:D44"/>
    <mergeCell ref="C45:D45"/>
    <mergeCell ref="C46:D46"/>
    <mergeCell ref="C47:D47"/>
    <mergeCell ref="C48:D48"/>
    <mergeCell ref="C49:D49"/>
    <mergeCell ref="C50:D50"/>
    <mergeCell ref="C51:D51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12:D12"/>
    <mergeCell ref="B3:C3"/>
    <mergeCell ref="B4:C4"/>
    <mergeCell ref="B5:C5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N15:O15"/>
    <mergeCell ref="N16:O16"/>
    <mergeCell ref="N17:O17"/>
    <mergeCell ref="N18:O18"/>
    <mergeCell ref="N19:O19"/>
    <mergeCell ref="N10:O10"/>
    <mergeCell ref="N11:O11"/>
    <mergeCell ref="N12:O12"/>
    <mergeCell ref="N13:O13"/>
    <mergeCell ref="N14:O14"/>
    <mergeCell ref="N25:O25"/>
    <mergeCell ref="N26:O26"/>
    <mergeCell ref="N27:O27"/>
    <mergeCell ref="N28:O28"/>
    <mergeCell ref="N29:O29"/>
    <mergeCell ref="N20:O20"/>
    <mergeCell ref="N21:O21"/>
    <mergeCell ref="N22:O22"/>
    <mergeCell ref="N23:O23"/>
    <mergeCell ref="N24:O24"/>
    <mergeCell ref="N35:O35"/>
    <mergeCell ref="N36:O36"/>
    <mergeCell ref="N37:O37"/>
    <mergeCell ref="N38:O38"/>
    <mergeCell ref="N39:O39"/>
    <mergeCell ref="N30:O30"/>
    <mergeCell ref="N31:O31"/>
    <mergeCell ref="N32:O32"/>
    <mergeCell ref="N33:O33"/>
    <mergeCell ref="N34:O34"/>
    <mergeCell ref="L54:M54"/>
    <mergeCell ref="L55:M55"/>
    <mergeCell ref="L49:M49"/>
    <mergeCell ref="L50:M50"/>
    <mergeCell ref="L51:M51"/>
    <mergeCell ref="L52:M52"/>
    <mergeCell ref="L53:M53"/>
    <mergeCell ref="L44:M44"/>
    <mergeCell ref="L45:M45"/>
    <mergeCell ref="L46:M46"/>
    <mergeCell ref="L47:M47"/>
    <mergeCell ref="L48:M48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①入力例</vt:lpstr>
      <vt:lpstr>②結果判定表</vt:lpstr>
      <vt:lpstr>③生活習慣病予防のための構造図（②より自動入力）</vt:lpstr>
      <vt:lpstr>データシート</vt:lpstr>
      <vt:lpstr>設定</vt:lpstr>
      <vt:lpstr>ワークシート</vt:lpstr>
      <vt:lpstr>データシート!__records</vt:lpstr>
      <vt:lpstr>mm50Color</vt:lpstr>
      <vt:lpstr>mm50Version</vt:lpstr>
      <vt:lpstr>①入力例!Print_Area</vt:lpstr>
      <vt:lpstr>②結果判定表!Print_Area</vt:lpstr>
      <vt:lpstr>'③生活習慣病予防のための構造図（②より自動入力）'!Print_Area</vt:lpstr>
      <vt:lpstr>'③生活習慣病予防のための構造図（②より自動入力）'!SkipExpressionMarker</vt:lpstr>
      <vt:lpstr>ワークシート!SkipExpressionMarker</vt:lpstr>
      <vt:lpstr>印刷情報</vt:lpstr>
      <vt:lpstr>画面設定</vt:lpstr>
      <vt:lpstr>危険因子判定閾値</vt:lpstr>
      <vt:lpstr>経年データ件数</vt:lpstr>
      <vt:lpstr>色コード設定</vt:lpstr>
      <vt:lpstr>腎機能判定ルール</vt:lpstr>
      <vt:lpstr>全情報ビュー</vt:lpstr>
      <vt:lpstr>帳票印刷設定HDR</vt:lpstr>
      <vt:lpstr>帳票印刷設定追加健診項目</vt:lpstr>
      <vt:lpstr>帳票印刷設定追加表示項目</vt:lpstr>
      <vt:lpstr>保健指導詳細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hazuki</dc:creator>
  <cp:lastModifiedBy>kawase daiki</cp:lastModifiedBy>
  <cp:lastPrinted>2023-06-07T01:16:21Z</cp:lastPrinted>
  <dcterms:created xsi:type="dcterms:W3CDTF">2019-05-30T02:43:23Z</dcterms:created>
  <dcterms:modified xsi:type="dcterms:W3CDTF">2025-06-11T09:53:56Z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4f97ee08-830c-44c1-b7d4-11597e1f9366</vt:lpwstr>
  </property>
</Properties>
</file>