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plum\j043$\01センター病院\99-64決算統計\R7年度\R8.1.20 ★Fw 【130 (金)〆】公営企業に係る経営比較分析表(令和６年度)の分析等について\03 県確認・回答\02 回答\"/>
    </mc:Choice>
  </mc:AlternateContent>
  <xr:revisionPtr revIDLastSave="0" documentId="13_ncr:1_{494CD446-E17B-48F4-920F-A9810E85EA69}" xr6:coauthVersionLast="47" xr6:coauthVersionMax="47" xr10:uidLastSave="{00000000-0000-0000-0000-000000000000}"/>
  <workbookProtection workbookAlgorithmName="SHA-512" workbookHashValue="VMRMSrAxdU0cWhoX/1avJVCSxJdzYaCYCHy85VXvLUpibI1kJwveTZF/lLtKCz9CGEyGCBR0QR2zt2NH1/VB/w==" workbookSaltValue="5HcF/pevwDy2+H98hpg0D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KV79" i="4" s="1"/>
  <c r="EZ7" i="5"/>
  <c r="EX7" i="5"/>
  <c r="EW7" i="5"/>
  <c r="EV7" i="5"/>
  <c r="HX80" i="4" s="1"/>
  <c r="EU7" i="5"/>
  <c r="ET7" i="5"/>
  <c r="GT80" i="4" s="1"/>
  <c r="ES7" i="5"/>
  <c r="JB79" i="4" s="1"/>
  <c r="ER7" i="5"/>
  <c r="EQ7" i="5"/>
  <c r="EP7" i="5"/>
  <c r="HI79" i="4" s="1"/>
  <c r="EO7" i="5"/>
  <c r="GT79" i="4" s="1"/>
  <c r="EM7" i="5"/>
  <c r="EL7" i="5"/>
  <c r="EK7" i="5"/>
  <c r="EK80" i="4" s="1"/>
  <c r="EJ7" i="5"/>
  <c r="DV80" i="4" s="1"/>
  <c r="EI7" i="5"/>
  <c r="EH7" i="5"/>
  <c r="EG7" i="5"/>
  <c r="EZ79" i="4" s="1"/>
  <c r="EF7" i="5"/>
  <c r="EK79" i="4" s="1"/>
  <c r="EE7" i="5"/>
  <c r="ED7" i="5"/>
  <c r="EB7" i="5"/>
  <c r="BX80" i="4" s="1"/>
  <c r="EA7" i="5"/>
  <c r="DZ7" i="5"/>
  <c r="DY7" i="5"/>
  <c r="DX7" i="5"/>
  <c r="P80" i="4" s="1"/>
  <c r="DW7" i="5"/>
  <c r="BX79" i="4" s="1"/>
  <c r="DV7" i="5"/>
  <c r="DU7" i="5"/>
  <c r="DT7" i="5"/>
  <c r="AE79" i="4" s="1"/>
  <c r="DS7" i="5"/>
  <c r="P79" i="4" s="1"/>
  <c r="DQ7" i="5"/>
  <c r="DP7" i="5"/>
  <c r="DO7" i="5"/>
  <c r="LJ56" i="4" s="1"/>
  <c r="DN7" i="5"/>
  <c r="KU56" i="4" s="1"/>
  <c r="DM7" i="5"/>
  <c r="DL7" i="5"/>
  <c r="DK7" i="5"/>
  <c r="DJ7" i="5"/>
  <c r="LJ55" i="4" s="1"/>
  <c r="DI7" i="5"/>
  <c r="KU55" i="4" s="1"/>
  <c r="DH7" i="5"/>
  <c r="DF7" i="5"/>
  <c r="DE7" i="5"/>
  <c r="DD7" i="5"/>
  <c r="HV56" i="4" s="1"/>
  <c r="DC7" i="5"/>
  <c r="DB7" i="5"/>
  <c r="GR56" i="4" s="1"/>
  <c r="DA7" i="5"/>
  <c r="IZ55" i="4" s="1"/>
  <c r="CZ7" i="5"/>
  <c r="CY7" i="5"/>
  <c r="CX7" i="5"/>
  <c r="HG55" i="4" s="1"/>
  <c r="CW7" i="5"/>
  <c r="GR55" i="4" s="1"/>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CB7" i="5"/>
  <c r="AE55" i="4" s="1"/>
  <c r="CA7" i="5"/>
  <c r="P55" i="4" s="1"/>
  <c r="BY7" i="5"/>
  <c r="BX7" i="5"/>
  <c r="BW7" i="5"/>
  <c r="LJ34" i="4" s="1"/>
  <c r="BV7" i="5"/>
  <c r="KU34" i="4" s="1"/>
  <c r="BU7" i="5"/>
  <c r="BT7" i="5"/>
  <c r="BS7" i="5"/>
  <c r="BR7" i="5"/>
  <c r="LJ33" i="4" s="1"/>
  <c r="BQ7" i="5"/>
  <c r="KU33" i="4" s="1"/>
  <c r="BP7" i="5"/>
  <c r="BN7" i="5"/>
  <c r="BM7" i="5"/>
  <c r="BL7" i="5"/>
  <c r="HV34" i="4" s="1"/>
  <c r="BK7" i="5"/>
  <c r="BJ7" i="5"/>
  <c r="GR34" i="4" s="1"/>
  <c r="BI7" i="5"/>
  <c r="IZ33" i="4" s="1"/>
  <c r="BH7" i="5"/>
  <c r="BG7" i="5"/>
  <c r="BF7" i="5"/>
  <c r="HG33" i="4" s="1"/>
  <c r="BE7" i="5"/>
  <c r="GR33" i="4" s="1"/>
  <c r="BC7" i="5"/>
  <c r="BB7" i="5"/>
  <c r="BA7" i="5"/>
  <c r="EH34" i="4" s="1"/>
  <c r="AZ7" i="5"/>
  <c r="DS34" i="4" s="1"/>
  <c r="AY7" i="5"/>
  <c r="AX7" i="5"/>
  <c r="AW7" i="5"/>
  <c r="EW33" i="4" s="1"/>
  <c r="AV7" i="5"/>
  <c r="EH33" i="4" s="1"/>
  <c r="AU7" i="5"/>
  <c r="AT7" i="5"/>
  <c r="AR7" i="5"/>
  <c r="BX34" i="4" s="1"/>
  <c r="AQ7" i="5"/>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ID8" i="4" s="1"/>
  <c r="Y6" i="5"/>
  <c r="FZ12" i="4" s="1"/>
  <c r="X6" i="5"/>
  <c r="EG12" i="4" s="1"/>
  <c r="W6" i="5"/>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E90" i="4"/>
  <c r="D90" i="4"/>
  <c r="C90" i="4"/>
  <c r="MO80" i="4"/>
  <c r="LZ80" i="4"/>
  <c r="KG80" i="4"/>
  <c r="JB80" i="4"/>
  <c r="IM80" i="4"/>
  <c r="HI80" i="4"/>
  <c r="FO80" i="4"/>
  <c r="EZ80" i="4"/>
  <c r="DG80" i="4"/>
  <c r="BI80" i="4"/>
  <c r="AT80" i="4"/>
  <c r="AE80" i="4"/>
  <c r="MO79" i="4"/>
  <c r="LZ79" i="4"/>
  <c r="KG79" i="4"/>
  <c r="IM79" i="4"/>
  <c r="HX79" i="4"/>
  <c r="FO79" i="4"/>
  <c r="DV79" i="4"/>
  <c r="DG79" i="4"/>
  <c r="BI79" i="4"/>
  <c r="AT79" i="4"/>
  <c r="MN56" i="4"/>
  <c r="LY56" i="4"/>
  <c r="KF56" i="4"/>
  <c r="IZ56" i="4"/>
  <c r="IK56" i="4"/>
  <c r="HG56" i="4"/>
  <c r="FL56" i="4"/>
  <c r="EW56" i="4"/>
  <c r="DD56" i="4"/>
  <c r="BI56" i="4"/>
  <c r="AT56" i="4"/>
  <c r="AE56" i="4"/>
  <c r="MN55" i="4"/>
  <c r="LY55" i="4"/>
  <c r="KF55" i="4"/>
  <c r="IK55" i="4"/>
  <c r="HV55" i="4"/>
  <c r="FL55" i="4"/>
  <c r="DS55" i="4"/>
  <c r="DD55" i="4"/>
  <c r="BI55" i="4"/>
  <c r="AT55" i="4"/>
  <c r="MN34" i="4"/>
  <c r="LY34" i="4"/>
  <c r="KF34" i="4"/>
  <c r="IZ34" i="4"/>
  <c r="IK34" i="4"/>
  <c r="HG34" i="4"/>
  <c r="FL34" i="4"/>
  <c r="EW34" i="4"/>
  <c r="DD34" i="4"/>
  <c r="BI34" i="4"/>
  <c r="AT34" i="4"/>
  <c r="AE34" i="4"/>
  <c r="MN33" i="4"/>
  <c r="LY33" i="4"/>
  <c r="KF33" i="4"/>
  <c r="IK33" i="4"/>
  <c r="HV33" i="4"/>
  <c r="FL33" i="4"/>
  <c r="DS33" i="4"/>
  <c r="DD33" i="4"/>
  <c r="AT33" i="4"/>
  <c r="ID12" i="4"/>
  <c r="CN12" i="4"/>
  <c r="LP10" i="4"/>
  <c r="JW10" i="4"/>
  <c r="EG10" i="4"/>
  <c r="CN10" i="4"/>
  <c r="AU10" i="4"/>
  <c r="JW8" i="4"/>
  <c r="EG8" i="4"/>
  <c r="CN8" i="4"/>
  <c r="AU8" i="4"/>
  <c r="B8" i="4"/>
  <c r="B6" i="4"/>
  <c r="BX78" i="4" l="1"/>
  <c r="BX54" i="4"/>
  <c r="BX32" i="4"/>
  <c r="MO78" i="4"/>
  <c r="MN54" i="4"/>
  <c r="MN32" i="4"/>
  <c r="JB78" i="4"/>
  <c r="IZ54" i="4"/>
  <c r="IZ32" i="4"/>
  <c r="FL32" i="4"/>
  <c r="FL54"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<sst xmlns="http://schemas.openxmlformats.org/spreadsheetml/2006/main" count="343" uniqueCount="191">
  <si>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</si>
  <si>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</si>
  <si>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</si>
  <si>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</si>
  <si>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</si>
  <si>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</si>
  <si>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</si>
  <si>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</si>
  <si>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</si>
  <si>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</si>
  <si>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</si>
  <si>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</si>
  <si>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</si>
  <si>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</si>
  <si>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</si>
  <si>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</si>
  <si>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</si>
  <si>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</si>
  <si>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</si>
  <si>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</si>
  <si>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</si>
  <si>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</si>
  <si>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</si>
  <si>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</si>
  <si>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</si>
  <si>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</si>
  <si>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</si>
  <si>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</si>
  <si>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</si>
  <si>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</si>
  <si>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</si>
  <si>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</si>
  <si>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</si>
  <si>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</si>
  <si>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</si>
  <si>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</si>
  <si>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</si>
  <si>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</si>
  <si>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</si>
  <si>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</si>
  <si>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</si>
  <si>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</si>
  <si>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</si>
  <si>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</si>
  <si>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</si>
  <si>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</si>
  <si>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</si>
  <si>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</si>
  <si>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</si>
  <si>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</si>
  <si>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</si>
  <si>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</si>
  <si>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</si>
  <si>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</si>
  <si>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</si>
  <si>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</si>
  <si>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</si>
  <si>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</si>
  <si>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</si>
  <si>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</si>
  <si>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</si>
  <si>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</si>
  <si>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</si>
  <si>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</si>
  <si>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</si>
  <si>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</si>
  <si>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</si>
  <si>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</si>
  <si>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</si>
  <si>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</si>
  <si>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</si>
  <si>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</si>
  <si>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</si>
  <si>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</si>
  <si>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</si>
  <si>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</si>
  <si>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</si>
  <si>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</si>
  <si>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</si>
  <si>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</si>
  <si>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</si>
  <si>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</si>
  <si>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</si>
  <si>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</si>
  <si>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</si>
  <si>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</si>
  <si>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</si>
  <si>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</si>
  <si>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</si>
  <si>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</si>
  <si>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</si>
  <si>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</si>
  <si>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</si>
  <si>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</si>
  <si>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</si>
  <si>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</si>
  <si>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</si>
  <si>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</si>
  <si>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</si>
  <si>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</si>
  <si>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</si>
  <si>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</si>
  <si>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</si>
  <si>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</si>
  <si>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</si>
  <si>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</si>
  <si>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</si>
  <si>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</si>
  <si>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</si>
  <si>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</si>
  <si>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</si>
  <si>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</si>
  <si>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</si>
  <si>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</si>
  <si>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</si>
  <si>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</si>
  <si>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</si>
  <si>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</si>
  <si>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</si>
  <si>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</si>
  <si>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</si>
  <si>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</si>
  <si>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</si>
  <si>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</si>
  <si>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</si>
  <si>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</si>
  <si>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</si>
  <si>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</si>
  <si>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</si>
  <si>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</si>
  <si>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</si>
  <si>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</si>
  <si>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</si>
  <si>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</si>
  <si>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</si>
  <si>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</si>
  <si>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</si>
  <si>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</si>
  <si>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</si>
  <si>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</si>
  <si>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</si>
  <si>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</si>
  <si>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</si>
  <si>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</si>
  <si>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</si>
  <si>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</si>
  <si>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</si>
  <si>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</si>
  <si>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</si>
  <si>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</si>
  <si>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</si>
  <si>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</si>
  <si>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</si>
  <si>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</si>
  <si>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</si>
  <si>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</si>
  <si>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</si>
  <si>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</si>
  <si>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</si>
  <si>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</si>
  <si>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</si>
  <si>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</si>
  <si>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</si>
  <si>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</si>
  <si>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当該値(N-3)</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</si>
  <si>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</si>
  <si>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</si>
  <si>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</si>
  <si>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</si>
  <si>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</si>
  <si>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新潟県</t>
  </si>
  <si>
    <t>上越市</t>
  </si>
  <si>
    <t>上越地域医療センター病院</t>
  </si>
  <si>
    <t>当然財務</t>
  </si>
  <si>
    <t>病院事業</t>
  </si>
  <si>
    <t>一般病院</t>
  </si>
  <si>
    <t>100床以上～200床未満</t>
  </si>
  <si>
    <t>非設置</t>
  </si>
  <si>
    <t>指定管理者(代行制)</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</si>
  <si>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</si>
  <si>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</si>
  <si>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</si>
  <si>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</si>
  <si>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</si>
  <si>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</si>
  <si>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</si>
  <si>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</si>
  <si>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に根差した病院として、また、時代のニーズに的確に対応する病院として、回復期や慢性期医療のほか、終末期にある患者への緩和ケア医療の提供をはじめ、訪問看護事業や訪問リハビリテーション事業等、在宅医療の充実にも積極的に取り組むなど、上越地域の医療体制において重要な役割を担っている。</t>
    <phoneticPr fontId="5"/>
  </si>
  <si>
    <t>①有形固定資産減価償却率
類似病院と比べ高い傾向にあり、施設の老朽化が進んでいることから、適正な維持管理を行うとともに、必要な補修対応等を計画的に進めていく。
②器械備品減価償却率
令和5年度の減少から令和6年度に増加に転じたのは、令和5年度に導入した電子カルテの償却を開始したことが主な要因である。償却済みの器械備品が多数あるため、提供する医療機能を念頭に必要性を考慮し、計画的な更新を行う。
③1床当たり有形固定資産
類似団体平均を下回っているが増加傾向にあるため、施設や器械備品の整備時には過大な投資とならないよう、必要性や規模・仕様を精査し、施設規模・機能に見合った整備となるよう努める。</t>
    <rPh sb="91" eb="93">
      <t>レイワ</t>
    </rPh>
    <rPh sb="94" eb="96">
      <t>ネンド</t>
    </rPh>
    <rPh sb="97" eb="99">
      <t>ゲンショウ</t>
    </rPh>
    <rPh sb="101" eb="103">
      <t>レイワ</t>
    </rPh>
    <rPh sb="104" eb="106">
      <t>ネンド</t>
    </rPh>
    <rPh sb="107" eb="109">
      <t>ゾウカ</t>
    </rPh>
    <rPh sb="110" eb="111">
      <t>テン</t>
    </rPh>
    <rPh sb="116" eb="118">
      <t>レイワ</t>
    </rPh>
    <rPh sb="119" eb="121">
      <t>ネンド</t>
    </rPh>
    <rPh sb="122" eb="124">
      <t>ドウニュウ</t>
    </rPh>
    <rPh sb="126" eb="128">
      <t>デンシ</t>
    </rPh>
    <rPh sb="132" eb="134">
      <t>ショウキャク</t>
    </rPh>
    <rPh sb="135" eb="137">
      <t>カイシ</t>
    </rPh>
    <rPh sb="142" eb="143">
      <t>オモ</t>
    </rPh>
    <rPh sb="144" eb="146">
      <t>ヨウイン</t>
    </rPh>
    <rPh sb="150" eb="153">
      <t>ショウキャクズ</t>
    </rPh>
    <rPh sb="155" eb="159">
      <t>キカイビヒン</t>
    </rPh>
    <rPh sb="160" eb="162">
      <t>タスウ</t>
    </rPh>
    <rPh sb="167" eb="169">
      <t>テイキョウ</t>
    </rPh>
    <rPh sb="171" eb="175">
      <t>イリョウキノウ</t>
    </rPh>
    <rPh sb="176" eb="178">
      <t>ネントウ</t>
    </rPh>
    <rPh sb="179" eb="182">
      <t>ヒツヨウセイ</t>
    </rPh>
    <rPh sb="183" eb="185">
      <t>コウリョ</t>
    </rPh>
    <rPh sb="187" eb="190">
      <t>ケイカクテキ</t>
    </rPh>
    <rPh sb="191" eb="193">
      <t>コウシン</t>
    </rPh>
    <rPh sb="194" eb="195">
      <t>オコナ</t>
    </rPh>
    <phoneticPr fontId="5"/>
  </si>
  <si>
    <t>①経常収支比率
収支不足を補うため、一般会計からの繰入金を増加したことにより、前年度比で改善している。
②医業収支比率、③修正医業収支比率、④病床利用率
入院患者数の増加及び診療単価の上昇により前年度比で改善している。
⑤入院患者1人1日当たり収益、⑥外来患者1人1日当たり収益
単価の高い施設基準や加算の取得に取り組み、患者1人1日あたり入院収益は上昇している。外来患者数は、令和6年度から、介護サービス事業の利用者数を含めたため、前年度比で1人1日当たり収益は低下している。
⑦職員給与費対医業収益比率、⑧材料費対医業収益比率
医業収益の増加により各比率とも前年度比で改善しているが、賃上げ等による職員人件費の増加・物価高騰による材料費の増加が見られる。職員の配置見直しや後発医薬品の積極採用等に取り組み、費用縮減を図る。</t>
    <rPh sb="1" eb="7">
      <t>ケイジョウシュウシヒリツ</t>
    </rPh>
    <rPh sb="8" eb="12">
      <t>シュウシフソク</t>
    </rPh>
    <rPh sb="13" eb="14">
      <t>オギナ</t>
    </rPh>
    <rPh sb="18" eb="22">
      <t>イッパンカイケイ</t>
    </rPh>
    <rPh sb="25" eb="28">
      <t>クリイレキン</t>
    </rPh>
    <rPh sb="29" eb="31">
      <t>ゾウカ</t>
    </rPh>
    <rPh sb="39" eb="43">
      <t>ゼンネンドヒ</t>
    </rPh>
    <rPh sb="44" eb="46">
      <t>カイゼン</t>
    </rPh>
    <rPh sb="53" eb="59">
      <t>イギョウシュウシヒリツ</t>
    </rPh>
    <rPh sb="61" eb="69">
      <t>シュウセイイギョウシュウシヒリツ</t>
    </rPh>
    <rPh sb="71" eb="76">
      <t>ビョウショウリヨウリツ</t>
    </rPh>
    <rPh sb="77" eb="79">
      <t>ニュウイン</t>
    </rPh>
    <rPh sb="79" eb="82">
      <t>カンジャスウ</t>
    </rPh>
    <rPh sb="83" eb="85">
      <t>ゾウカ</t>
    </rPh>
    <rPh sb="85" eb="86">
      <t>オヨ</t>
    </rPh>
    <rPh sb="87" eb="91">
      <t>シンリョウタンカ</t>
    </rPh>
    <rPh sb="92" eb="94">
      <t>ジョウショウ</t>
    </rPh>
    <rPh sb="97" eb="100">
      <t>ゼンネンド</t>
    </rPh>
    <rPh sb="100" eb="101">
      <t>ヒ</t>
    </rPh>
    <rPh sb="102" eb="104">
      <t>カイゼン</t>
    </rPh>
    <rPh sb="111" eb="115">
      <t>ニュウインカンジャ</t>
    </rPh>
    <rPh sb="116" eb="117">
      <t>ニン</t>
    </rPh>
    <rPh sb="118" eb="119">
      <t>ニチ</t>
    </rPh>
    <rPh sb="119" eb="120">
      <t>ア</t>
    </rPh>
    <rPh sb="122" eb="124">
      <t>シュウエキ</t>
    </rPh>
    <rPh sb="140" eb="142">
      <t>タンカ</t>
    </rPh>
    <rPh sb="143" eb="144">
      <t>タカ</t>
    </rPh>
    <rPh sb="145" eb="149">
      <t>シセツキジュン</t>
    </rPh>
    <rPh sb="150" eb="152">
      <t>カサン</t>
    </rPh>
    <rPh sb="153" eb="155">
      <t>シュトク</t>
    </rPh>
    <rPh sb="156" eb="157">
      <t>ト</t>
    </rPh>
    <rPh sb="158" eb="159">
      <t>ク</t>
    </rPh>
    <rPh sb="161" eb="163">
      <t>カンジャ</t>
    </rPh>
    <rPh sb="175" eb="177">
      <t>ジョウショウ</t>
    </rPh>
    <rPh sb="182" eb="184">
      <t>ガイライ</t>
    </rPh>
    <rPh sb="184" eb="187">
      <t>カンジャスウ</t>
    </rPh>
    <rPh sb="189" eb="191">
      <t>レイワ</t>
    </rPh>
    <rPh sb="192" eb="194">
      <t>ネンド</t>
    </rPh>
    <rPh sb="211" eb="212">
      <t>フク</t>
    </rPh>
    <rPh sb="226" eb="227">
      <t>ア</t>
    </rPh>
    <rPh sb="241" eb="243">
      <t>ショクイン</t>
    </rPh>
    <rPh sb="243" eb="245">
      <t>キュウヨ</t>
    </rPh>
    <rPh sb="245" eb="246">
      <t>ヒ</t>
    </rPh>
    <rPh sb="246" eb="247">
      <t>タイ</t>
    </rPh>
    <rPh sb="247" eb="249">
      <t>イギョウ</t>
    </rPh>
    <rPh sb="249" eb="251">
      <t>シュウエキ</t>
    </rPh>
    <rPh sb="251" eb="253">
      <t>ヒリツ</t>
    </rPh>
    <rPh sb="255" eb="258">
      <t>ザイリョウヒ</t>
    </rPh>
    <rPh sb="258" eb="259">
      <t>タイ</t>
    </rPh>
    <rPh sb="259" eb="261">
      <t>イギョウ</t>
    </rPh>
    <rPh sb="261" eb="263">
      <t>シュウエキ</t>
    </rPh>
    <rPh sb="263" eb="265">
      <t>ヒリツ</t>
    </rPh>
    <rPh sb="266" eb="270">
      <t>イギョウシュウエキ</t>
    </rPh>
    <rPh sb="271" eb="273">
      <t>ゾウカ</t>
    </rPh>
    <rPh sb="294" eb="296">
      <t>チンア</t>
    </rPh>
    <rPh sb="297" eb="298">
      <t>トウ</t>
    </rPh>
    <rPh sb="307" eb="309">
      <t>ゾウカ</t>
    </rPh>
    <rPh sb="310" eb="312">
      <t>ブッカ</t>
    </rPh>
    <rPh sb="312" eb="314">
      <t>コウトウ</t>
    </rPh>
    <rPh sb="324" eb="325">
      <t>ミ</t>
    </rPh>
    <rPh sb="348" eb="349">
      <t>トウ</t>
    </rPh>
    <phoneticPr fontId="5"/>
  </si>
  <si>
    <t>令和6年度は、入院患者数が前年度比で増加するとともに、診療報酬改定、施設基準の見直しや新たな加算の取得の取組により診療単価が上昇し医業収益が増加したものの、職員人件費、物価高騰による費用の増加を補うことはできず、収支不足を一般会計からの繰入金により補填した。
人口減少や高齢化の進展、物価高騰など、病院事業を取り巻く環境は厳しい状況ではあるが、施設や機器の老朽化にも計画的に対応するとともに当院が地域において担う医療機能の提供に必要な人材の確保に努め、今後も回復期・慢性期医療の中核を担い、病病連携、病診連携の要としての役割を果たしながら持続的に病院事業を運営していくため、収支の改善に取り組む。</t>
    <rPh sb="172" eb="174">
      <t>シセツ</t>
    </rPh>
    <rPh sb="175" eb="177">
      <t>キキ</t>
    </rPh>
    <rPh sb="178" eb="181">
      <t>ロウキュウカ</t>
    </rPh>
    <rPh sb="183" eb="186">
      <t>ケイカクテキ</t>
    </rPh>
    <rPh sb="187" eb="189">
      <t>タイオウ</t>
    </rPh>
    <rPh sb="195" eb="197">
      <t>トウイン</t>
    </rPh>
    <rPh sb="198" eb="200">
      <t>チイキ</t>
    </rPh>
    <rPh sb="204" eb="205">
      <t>ニナ</t>
    </rPh>
    <rPh sb="206" eb="208">
      <t>イリョウ</t>
    </rPh>
    <rPh sb="208" eb="210">
      <t>キノウ</t>
    </rPh>
    <rPh sb="211" eb="213">
      <t>テイキョウ</t>
    </rPh>
    <rPh sb="214" eb="216">
      <t>ヒツヨウ</t>
    </rPh>
    <rPh sb="217" eb="219">
      <t>ジンザイ</t>
    </rPh>
    <rPh sb="220" eb="222">
      <t>カクホ</t>
    </rPh>
    <rPh sb="223" eb="22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</si>
</sst>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68.5</c:v>
                </c:pt>
                <c:pt idx="1">
                  <c:v>73.5</c:v>
                </c:pt>
                <c:pt idx="2">
                  <c:v>65.3</c:v>
                </c:pt>
                <c:pt idx="3">
                  <c:v>71.5</c:v>
                </c:pt>
                <c:pt idx="4">
                  <c:v>79.900000000000006</c:v>
                </c:pt>
              </c:numCache>
            </c:numRef>
          </c:val>
          <c:extLst>
            <c:ext xmlns:c16="http://schemas.microsoft.com/office/drawing/2014/chart" uri="{C3380CC4-5D6E-409C-BE32-E72D297353CC}">
              <c16:uniqueId val="{00000000-102B-4C7D-AF88-D71D2F44226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102B-4C7D-AF88-D71D2F44226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13074</c:v>
                </c:pt>
                <c:pt idx="1">
                  <c:v>13282</c:v>
                </c:pt>
                <c:pt idx="2">
                  <c:v>13064</c:v>
                </c:pt>
                <c:pt idx="3">
                  <c:v>13432</c:v>
                </c:pt>
                <c:pt idx="4">
                  <c:v>8921</c:v>
                </c:pt>
              </c:numCache>
            </c:numRef>
          </c:val>
          <c:extLst>
            <c:ext xmlns:c16="http://schemas.microsoft.com/office/drawing/2014/chart" uri="{C3380CC4-5D6E-409C-BE32-E72D297353CC}">
              <c16:uniqueId val="{00000000-A5C7-4458-86C9-1A05055BF5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A5C7-4458-86C9-1A05055BF5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32774</c:v>
                </c:pt>
                <c:pt idx="1">
                  <c:v>32444</c:v>
                </c:pt>
                <c:pt idx="2">
                  <c:v>32594</c:v>
                </c:pt>
                <c:pt idx="3">
                  <c:v>32992</c:v>
                </c:pt>
                <c:pt idx="4">
                  <c:v>33732</c:v>
                </c:pt>
              </c:numCache>
            </c:numRef>
          </c:val>
          <c:extLst>
            <c:ext xmlns:c16="http://schemas.microsoft.com/office/drawing/2014/chart" uri="{C3380CC4-5D6E-409C-BE32-E72D297353CC}">
              <c16:uniqueId val="{00000000-6902-48A1-81AC-0441AD0C96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902-48A1-81AC-0441AD0C96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4.7</c:v>
                </c:pt>
                <c:pt idx="3">
                  <c:v>16</c:v>
                </c:pt>
                <c:pt idx="4">
                  <c:v>11.9</c:v>
                </c:pt>
              </c:numCache>
            </c:numRef>
          </c:val>
          <c:extLst>
            <c:ext xmlns:c16="http://schemas.microsoft.com/office/drawing/2014/chart" uri="{C3380CC4-5D6E-409C-BE32-E72D297353CC}">
              <c16:uniqueId val="{00000000-0EC3-4C8C-A197-A778C41D86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0EC3-4C8C-A197-A778C41D86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c:v>
                </c:pt>
                <c:pt idx="1">
                  <c:v>86.2</c:v>
                </c:pt>
                <c:pt idx="2">
                  <c:v>76.400000000000006</c:v>
                </c:pt>
                <c:pt idx="3">
                  <c:v>78.599999999999994</c:v>
                </c:pt>
                <c:pt idx="4">
                  <c:v>80.7</c:v>
                </c:pt>
              </c:numCache>
            </c:numRef>
          </c:val>
          <c:extLst>
            <c:ext xmlns:c16="http://schemas.microsoft.com/office/drawing/2014/chart" uri="{C3380CC4-5D6E-409C-BE32-E72D297353CC}">
              <c16:uniqueId val="{00000000-6460-4B44-86D6-49488F3061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460-4B44-86D6-49488F3061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81.099999999999994</c:v>
                </c:pt>
                <c:pt idx="1">
                  <c:v>86.4</c:v>
                </c:pt>
                <c:pt idx="2">
                  <c:v>76.5</c:v>
                </c:pt>
                <c:pt idx="3">
                  <c:v>78.7</c:v>
                </c:pt>
                <c:pt idx="4">
                  <c:v>82.2</c:v>
                </c:pt>
              </c:numCache>
            </c:numRef>
          </c:val>
          <c:extLst>
            <c:ext xmlns:c16="http://schemas.microsoft.com/office/drawing/2014/chart" uri="{C3380CC4-5D6E-409C-BE32-E72D297353CC}">
              <c16:uniqueId val="{00000000-BAE3-44FA-B367-7AEF3D219FD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AE3-44FA-B367-7AEF3D219FD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92.1</c:v>
                </c:pt>
                <c:pt idx="1">
                  <c:v>95.5</c:v>
                </c:pt>
                <c:pt idx="2">
                  <c:v>90.3</c:v>
                </c:pt>
                <c:pt idx="3">
                  <c:v>91.1</c:v>
                </c:pt>
                <c:pt idx="4">
                  <c:v>101.8</c:v>
                </c:pt>
              </c:numCache>
            </c:numRef>
          </c:val>
          <c:extLst>
            <c:ext xmlns:c16="http://schemas.microsoft.com/office/drawing/2014/chart" uri="{C3380CC4-5D6E-409C-BE32-E72D297353CC}">
              <c16:uniqueId val="{00000000-7666-42B1-AC3E-A2E6971604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666-42B1-AC3E-A2E6971604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69.900000000000006</c:v>
                </c:pt>
                <c:pt idx="1">
                  <c:v>71.599999999999994</c:v>
                </c:pt>
                <c:pt idx="2">
                  <c:v>70.099999999999994</c:v>
                </c:pt>
                <c:pt idx="3">
                  <c:v>68.400000000000006</c:v>
                </c:pt>
                <c:pt idx="4">
                  <c:v>70.900000000000006</c:v>
                </c:pt>
              </c:numCache>
            </c:numRef>
          </c:val>
          <c:extLst>
            <c:ext xmlns:c16="http://schemas.microsoft.com/office/drawing/2014/chart" uri="{C3380CC4-5D6E-409C-BE32-E72D297353CC}">
              <c16:uniqueId val="{00000000-1376-4684-A387-35FF11753B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376-4684-A387-35FF11753B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78.900000000000006</c:v>
                </c:pt>
                <c:pt idx="1">
                  <c:v>77.8</c:v>
                </c:pt>
                <c:pt idx="2">
                  <c:v>69.3</c:v>
                </c:pt>
                <c:pt idx="3">
                  <c:v>55.8</c:v>
                </c:pt>
                <c:pt idx="4">
                  <c:v>61.4</c:v>
                </c:pt>
              </c:numCache>
            </c:numRef>
          </c:val>
          <c:extLst>
            <c:ext xmlns:c16="http://schemas.microsoft.com/office/drawing/2014/chart" uri="{C3380CC4-5D6E-409C-BE32-E72D297353CC}">
              <c16:uniqueId val="{00000000-5834-42D2-BC7D-831651284E3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834-42D2-BC7D-831651284E3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23606431</c:v>
                </c:pt>
                <c:pt idx="1">
                  <c:v>23691645</c:v>
                </c:pt>
                <c:pt idx="2">
                  <c:v>24412000</c:v>
                </c:pt>
                <c:pt idx="3">
                  <c:v>25570132</c:v>
                </c:pt>
                <c:pt idx="4">
                  <c:v>25588122</c:v>
                </c:pt>
              </c:numCache>
            </c:numRef>
          </c:val>
          <c:extLst>
            <c:ext xmlns:c16="http://schemas.microsoft.com/office/drawing/2014/chart" uri="{C3380CC4-5D6E-409C-BE32-E72D297353CC}">
              <c16:uniqueId val="{00000000-300D-4497-A8AD-F7E81A3E96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00D-4497-A8AD-F7E81A3E96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7.7</c:v>
                </c:pt>
                <c:pt idx="1">
                  <c:v>6.9</c:v>
                </c:pt>
                <c:pt idx="2">
                  <c:v>7.6</c:v>
                </c:pt>
                <c:pt idx="3">
                  <c:v>7.3</c:v>
                </c:pt>
                <c:pt idx="4">
                  <c:v>6.9</c:v>
                </c:pt>
              </c:numCache>
            </c:numRef>
          </c:val>
          <c:extLst>
            <c:ext xmlns:c16="http://schemas.microsoft.com/office/drawing/2014/chart" uri="{C3380CC4-5D6E-409C-BE32-E72D297353CC}">
              <c16:uniqueId val="{00000000-EAF6-40C2-A09B-A0F76966948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EAF6-40C2-A09B-A0F76966948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79.400000000000006</c:v>
                </c:pt>
                <c:pt idx="1">
                  <c:v>76.099999999999994</c:v>
                </c:pt>
                <c:pt idx="2">
                  <c:v>83.3</c:v>
                </c:pt>
                <c:pt idx="3">
                  <c:v>82.4</c:v>
                </c:pt>
                <c:pt idx="4">
                  <c:v>73.599999999999994</c:v>
                </c:pt>
              </c:numCache>
            </c:numRef>
          </c:val>
          <c:extLst>
            <c:ext xmlns:c16="http://schemas.microsoft.com/office/drawing/2014/chart" uri="{C3380CC4-5D6E-409C-BE32-E72D297353CC}">
              <c16:uniqueId val="{00000000-56A8-4EA3-B488-C4AE33F9D2A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6A8-4EA3-B488-C4AE33F9D2A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I46" zoomScaleNormal="10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新潟県上越市　上越地域医療センター病院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当然財務</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100床以上～200床未満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142</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f>データ!AA6</f>
        <v>55</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指定管理者(代行制)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8</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197</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8"/>
      <c r="NJ11" s="3"/>
      <c r="NK11" s="3"/>
      <c r="NL11" s="3"/>
      <c r="NM11" s="3"/>
      <c r="NN11" s="3"/>
      <c r="NO11" s="3"/>
      <c r="NP11" s="3"/>
      <c r="NQ11" s="3"/>
      <c r="NR11" s="3"/>
      <c r="NS11" s="3"/>
      <c r="NT11" s="3"/>
      <c r="NU11" s="3"/>
      <c r="NV11" s="3"/>
      <c r="NW11" s="3"/>
      <c r="NX11" s="3"/>
    </row>
    <row r="12" spans="1:388" ht="18.75" customHeight="1">
      <c r="A12" s="2"/>
      <c r="B12" s="102">
        <f>データ!U6</f>
        <v>180440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13956</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非該当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１０：１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121</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f>データ!AG6</f>
        <v>54</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175</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8"/>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8"/>
      <c r="NJ13" s="9"/>
      <c r="NK13" s="9"/>
      <c r="NL13" s="9"/>
      <c r="NM13" s="9"/>
      <c r="NN13" s="9"/>
      <c r="NO13" s="9"/>
      <c r="NP13" s="9"/>
      <c r="NQ13" s="9"/>
      <c r="NR13" s="9"/>
      <c r="NS13" s="9"/>
      <c r="NT13" s="9"/>
      <c r="NU13" s="9"/>
      <c r="NV13" s="9"/>
      <c r="NW13" s="9"/>
      <c r="NX13" s="9"/>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8"/>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64</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187</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92.1</v>
      </c>
      <c r="Q33" s="70"/>
      <c r="R33" s="70"/>
      <c r="S33" s="70"/>
      <c r="T33" s="70"/>
      <c r="U33" s="70"/>
      <c r="V33" s="70"/>
      <c r="W33" s="70"/>
      <c r="X33" s="70"/>
      <c r="Y33" s="70"/>
      <c r="Z33" s="70"/>
      <c r="AA33" s="70"/>
      <c r="AB33" s="70"/>
      <c r="AC33" s="70"/>
      <c r="AD33" s="71"/>
      <c r="AE33" s="69">
        <f>データ!AJ7</f>
        <v>95.5</v>
      </c>
      <c r="AF33" s="70"/>
      <c r="AG33" s="70"/>
      <c r="AH33" s="70"/>
      <c r="AI33" s="70"/>
      <c r="AJ33" s="70"/>
      <c r="AK33" s="70"/>
      <c r="AL33" s="70"/>
      <c r="AM33" s="70"/>
      <c r="AN33" s="70"/>
      <c r="AO33" s="70"/>
      <c r="AP33" s="70"/>
      <c r="AQ33" s="70"/>
      <c r="AR33" s="70"/>
      <c r="AS33" s="71"/>
      <c r="AT33" s="69">
        <f>データ!AK7</f>
        <v>90.3</v>
      </c>
      <c r="AU33" s="70"/>
      <c r="AV33" s="70"/>
      <c r="AW33" s="70"/>
      <c r="AX33" s="70"/>
      <c r="AY33" s="70"/>
      <c r="AZ33" s="70"/>
      <c r="BA33" s="70"/>
      <c r="BB33" s="70"/>
      <c r="BC33" s="70"/>
      <c r="BD33" s="70"/>
      <c r="BE33" s="70"/>
      <c r="BF33" s="70"/>
      <c r="BG33" s="70"/>
      <c r="BH33" s="71"/>
      <c r="BI33" s="69">
        <f>データ!AL7</f>
        <v>91.1</v>
      </c>
      <c r="BJ33" s="70"/>
      <c r="BK33" s="70"/>
      <c r="BL33" s="70"/>
      <c r="BM33" s="70"/>
      <c r="BN33" s="70"/>
      <c r="BO33" s="70"/>
      <c r="BP33" s="70"/>
      <c r="BQ33" s="70"/>
      <c r="BR33" s="70"/>
      <c r="BS33" s="70"/>
      <c r="BT33" s="70"/>
      <c r="BU33" s="70"/>
      <c r="BV33" s="70"/>
      <c r="BW33" s="71"/>
      <c r="BX33" s="69">
        <f>データ!AM7</f>
        <v>101.8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81.099999999999994</v>
      </c>
      <c r="DE33" s="70"/>
      <c r="DF33" s="70"/>
      <c r="DG33" s="70"/>
      <c r="DH33" s="70"/>
      <c r="DI33" s="70"/>
      <c r="DJ33" s="70"/>
      <c r="DK33" s="70"/>
      <c r="DL33" s="70"/>
      <c r="DM33" s="70"/>
      <c r="DN33" s="70"/>
      <c r="DO33" s="70"/>
      <c r="DP33" s="70"/>
      <c r="DQ33" s="70"/>
      <c r="DR33" s="71"/>
      <c r="DS33" s="69">
        <f>データ!AU7</f>
        <v>86.4</v>
      </c>
      <c r="DT33" s="70"/>
      <c r="DU33" s="70"/>
      <c r="DV33" s="70"/>
      <c r="DW33" s="70"/>
      <c r="DX33" s="70"/>
      <c r="DY33" s="70"/>
      <c r="DZ33" s="70"/>
      <c r="EA33" s="70"/>
      <c r="EB33" s="70"/>
      <c r="EC33" s="70"/>
      <c r="ED33" s="70"/>
      <c r="EE33" s="70"/>
      <c r="EF33" s="70"/>
      <c r="EG33" s="71"/>
      <c r="EH33" s="69">
        <f>データ!AV7</f>
        <v>76.5</v>
      </c>
      <c r="EI33" s="70"/>
      <c r="EJ33" s="70"/>
      <c r="EK33" s="70"/>
      <c r="EL33" s="70"/>
      <c r="EM33" s="70"/>
      <c r="EN33" s="70"/>
      <c r="EO33" s="70"/>
      <c r="EP33" s="70"/>
      <c r="EQ33" s="70"/>
      <c r="ER33" s="70"/>
      <c r="ES33" s="70"/>
      <c r="ET33" s="70"/>
      <c r="EU33" s="70"/>
      <c r="EV33" s="71"/>
      <c r="EW33" s="69">
        <f>データ!AW7</f>
        <v>78.7</v>
      </c>
      <c r="EX33" s="70"/>
      <c r="EY33" s="70"/>
      <c r="EZ33" s="70"/>
      <c r="FA33" s="70"/>
      <c r="FB33" s="70"/>
      <c r="FC33" s="70"/>
      <c r="FD33" s="70"/>
      <c r="FE33" s="70"/>
      <c r="FF33" s="70"/>
      <c r="FG33" s="70"/>
      <c r="FH33" s="70"/>
      <c r="FI33" s="70"/>
      <c r="FJ33" s="70"/>
      <c r="FK33" s="71"/>
      <c r="FL33" s="69">
        <f>データ!AX7</f>
        <v>82.2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v>
      </c>
      <c r="GS33" s="70"/>
      <c r="GT33" s="70"/>
      <c r="GU33" s="70"/>
      <c r="GV33" s="70"/>
      <c r="GW33" s="70"/>
      <c r="GX33" s="70"/>
      <c r="GY33" s="70"/>
      <c r="GZ33" s="70"/>
      <c r="HA33" s="70"/>
      <c r="HB33" s="70"/>
      <c r="HC33" s="70"/>
      <c r="HD33" s="70"/>
      <c r="HE33" s="70"/>
      <c r="HF33" s="71"/>
      <c r="HG33" s="69">
        <f>データ!BF7</f>
        <v>86.2</v>
      </c>
      <c r="HH33" s="70"/>
      <c r="HI33" s="70"/>
      <c r="HJ33" s="70"/>
      <c r="HK33" s="70"/>
      <c r="HL33" s="70"/>
      <c r="HM33" s="70"/>
      <c r="HN33" s="70"/>
      <c r="HO33" s="70"/>
      <c r="HP33" s="70"/>
      <c r="HQ33" s="70"/>
      <c r="HR33" s="70"/>
      <c r="HS33" s="70"/>
      <c r="HT33" s="70"/>
      <c r="HU33" s="71"/>
      <c r="HV33" s="69">
        <f>データ!BG7</f>
        <v>76.400000000000006</v>
      </c>
      <c r="HW33" s="70"/>
      <c r="HX33" s="70"/>
      <c r="HY33" s="70"/>
      <c r="HZ33" s="70"/>
      <c r="IA33" s="70"/>
      <c r="IB33" s="70"/>
      <c r="IC33" s="70"/>
      <c r="ID33" s="70"/>
      <c r="IE33" s="70"/>
      <c r="IF33" s="70"/>
      <c r="IG33" s="70"/>
      <c r="IH33" s="70"/>
      <c r="II33" s="70"/>
      <c r="IJ33" s="71"/>
      <c r="IK33" s="69">
        <f>データ!BH7</f>
        <v>78.599999999999994</v>
      </c>
      <c r="IL33" s="70"/>
      <c r="IM33" s="70"/>
      <c r="IN33" s="70"/>
      <c r="IO33" s="70"/>
      <c r="IP33" s="70"/>
      <c r="IQ33" s="70"/>
      <c r="IR33" s="70"/>
      <c r="IS33" s="70"/>
      <c r="IT33" s="70"/>
      <c r="IU33" s="70"/>
      <c r="IV33" s="70"/>
      <c r="IW33" s="70"/>
      <c r="IX33" s="70"/>
      <c r="IY33" s="71"/>
      <c r="IZ33" s="69">
        <f>データ!BI7</f>
        <v>80.7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68.5</v>
      </c>
      <c r="KG33" s="70"/>
      <c r="KH33" s="70"/>
      <c r="KI33" s="70"/>
      <c r="KJ33" s="70"/>
      <c r="KK33" s="70"/>
      <c r="KL33" s="70"/>
      <c r="KM33" s="70"/>
      <c r="KN33" s="70"/>
      <c r="KO33" s="70"/>
      <c r="KP33" s="70"/>
      <c r="KQ33" s="70"/>
      <c r="KR33" s="70"/>
      <c r="KS33" s="70"/>
      <c r="KT33" s="71"/>
      <c r="KU33" s="69">
        <f>データ!BQ7</f>
        <v>73.5</v>
      </c>
      <c r="KV33" s="70"/>
      <c r="KW33" s="70"/>
      <c r="KX33" s="70"/>
      <c r="KY33" s="70"/>
      <c r="KZ33" s="70"/>
      <c r="LA33" s="70"/>
      <c r="LB33" s="70"/>
      <c r="LC33" s="70"/>
      <c r="LD33" s="70"/>
      <c r="LE33" s="70"/>
      <c r="LF33" s="70"/>
      <c r="LG33" s="70"/>
      <c r="LH33" s="70"/>
      <c r="LI33" s="71"/>
      <c r="LJ33" s="69">
        <f>データ!BR7</f>
        <v>65.3</v>
      </c>
      <c r="LK33" s="70"/>
      <c r="LL33" s="70"/>
      <c r="LM33" s="70"/>
      <c r="LN33" s="70"/>
      <c r="LO33" s="70"/>
      <c r="LP33" s="70"/>
      <c r="LQ33" s="70"/>
      <c r="LR33" s="70"/>
      <c r="LS33" s="70"/>
      <c r="LT33" s="70"/>
      <c r="LU33" s="70"/>
      <c r="LV33" s="70"/>
      <c r="LW33" s="70"/>
      <c r="LX33" s="71"/>
      <c r="LY33" s="69">
        <f>データ!BS7</f>
        <v>71.5</v>
      </c>
      <c r="LZ33" s="70"/>
      <c r="MA33" s="70"/>
      <c r="MB33" s="70"/>
      <c r="MC33" s="70"/>
      <c r="MD33" s="70"/>
      <c r="ME33" s="70"/>
      <c r="MF33" s="70"/>
      <c r="MG33" s="70"/>
      <c r="MH33" s="70"/>
      <c r="MI33" s="70"/>
      <c r="MJ33" s="70"/>
      <c r="MK33" s="70"/>
      <c r="ML33" s="70"/>
      <c r="MM33" s="71"/>
      <c r="MN33" s="69">
        <f>データ!BT7</f>
        <v>79.900000000000006</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189</v>
      </c>
      <c r="NK39" s="86"/>
      <c r="NL39" s="86"/>
      <c r="NM39" s="86"/>
      <c r="NN39" s="86"/>
      <c r="NO39" s="86"/>
      <c r="NP39" s="86"/>
      <c r="NQ39" s="86"/>
      <c r="NR39" s="86"/>
      <c r="NS39" s="86"/>
      <c r="NT39" s="86"/>
      <c r="NU39" s="86"/>
      <c r="NV39" s="86"/>
      <c r="NW39" s="86"/>
      <c r="NX39" s="8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188</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32774</v>
      </c>
      <c r="Q55" s="67"/>
      <c r="R55" s="67"/>
      <c r="S55" s="67"/>
      <c r="T55" s="67"/>
      <c r="U55" s="67"/>
      <c r="V55" s="67"/>
      <c r="W55" s="67"/>
      <c r="X55" s="67"/>
      <c r="Y55" s="67"/>
      <c r="Z55" s="67"/>
      <c r="AA55" s="67"/>
      <c r="AB55" s="67"/>
      <c r="AC55" s="67"/>
      <c r="AD55" s="68"/>
      <c r="AE55" s="66">
        <f>データ!CB7</f>
        <v>32444</v>
      </c>
      <c r="AF55" s="67"/>
      <c r="AG55" s="67"/>
      <c r="AH55" s="67"/>
      <c r="AI55" s="67"/>
      <c r="AJ55" s="67"/>
      <c r="AK55" s="67"/>
      <c r="AL55" s="67"/>
      <c r="AM55" s="67"/>
      <c r="AN55" s="67"/>
      <c r="AO55" s="67"/>
      <c r="AP55" s="67"/>
      <c r="AQ55" s="67"/>
      <c r="AR55" s="67"/>
      <c r="AS55" s="68"/>
      <c r="AT55" s="66">
        <f>データ!CC7</f>
        <v>32594</v>
      </c>
      <c r="AU55" s="67"/>
      <c r="AV55" s="67"/>
      <c r="AW55" s="67"/>
      <c r="AX55" s="67"/>
      <c r="AY55" s="67"/>
      <c r="AZ55" s="67"/>
      <c r="BA55" s="67"/>
      <c r="BB55" s="67"/>
      <c r="BC55" s="67"/>
      <c r="BD55" s="67"/>
      <c r="BE55" s="67"/>
      <c r="BF55" s="67"/>
      <c r="BG55" s="67"/>
      <c r="BH55" s="68"/>
      <c r="BI55" s="66">
        <f>データ!CD7</f>
        <v>32992</v>
      </c>
      <c r="BJ55" s="67"/>
      <c r="BK55" s="67"/>
      <c r="BL55" s="67"/>
      <c r="BM55" s="67"/>
      <c r="BN55" s="67"/>
      <c r="BO55" s="67"/>
      <c r="BP55" s="67"/>
      <c r="BQ55" s="67"/>
      <c r="BR55" s="67"/>
      <c r="BS55" s="67"/>
      <c r="BT55" s="67"/>
      <c r="BU55" s="67"/>
      <c r="BV55" s="67"/>
      <c r="BW55" s="68"/>
      <c r="BX55" s="66">
        <f>データ!CE7</f>
        <v>33732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13074</v>
      </c>
      <c r="DE55" s="67"/>
      <c r="DF55" s="67"/>
      <c r="DG55" s="67"/>
      <c r="DH55" s="67"/>
      <c r="DI55" s="67"/>
      <c r="DJ55" s="67"/>
      <c r="DK55" s="67"/>
      <c r="DL55" s="67"/>
      <c r="DM55" s="67"/>
      <c r="DN55" s="67"/>
      <c r="DO55" s="67"/>
      <c r="DP55" s="67"/>
      <c r="DQ55" s="67"/>
      <c r="DR55" s="68"/>
      <c r="DS55" s="66">
        <f>データ!CM7</f>
        <v>13282</v>
      </c>
      <c r="DT55" s="67"/>
      <c r="DU55" s="67"/>
      <c r="DV55" s="67"/>
      <c r="DW55" s="67"/>
      <c r="DX55" s="67"/>
      <c r="DY55" s="67"/>
      <c r="DZ55" s="67"/>
      <c r="EA55" s="67"/>
      <c r="EB55" s="67"/>
      <c r="EC55" s="67"/>
      <c r="ED55" s="67"/>
      <c r="EE55" s="67"/>
      <c r="EF55" s="67"/>
      <c r="EG55" s="68"/>
      <c r="EH55" s="66">
        <f>データ!CN7</f>
        <v>13064</v>
      </c>
      <c r="EI55" s="67"/>
      <c r="EJ55" s="67"/>
      <c r="EK55" s="67"/>
      <c r="EL55" s="67"/>
      <c r="EM55" s="67"/>
      <c r="EN55" s="67"/>
      <c r="EO55" s="67"/>
      <c r="EP55" s="67"/>
      <c r="EQ55" s="67"/>
      <c r="ER55" s="67"/>
      <c r="ES55" s="67"/>
      <c r="ET55" s="67"/>
      <c r="EU55" s="67"/>
      <c r="EV55" s="68"/>
      <c r="EW55" s="66">
        <f>データ!CO7</f>
        <v>13432</v>
      </c>
      <c r="EX55" s="67"/>
      <c r="EY55" s="67"/>
      <c r="EZ55" s="67"/>
      <c r="FA55" s="67"/>
      <c r="FB55" s="67"/>
      <c r="FC55" s="67"/>
      <c r="FD55" s="67"/>
      <c r="FE55" s="67"/>
      <c r="FF55" s="67"/>
      <c r="FG55" s="67"/>
      <c r="FH55" s="67"/>
      <c r="FI55" s="67"/>
      <c r="FJ55" s="67"/>
      <c r="FK55" s="68"/>
      <c r="FL55" s="66">
        <f>データ!CP7</f>
        <v>8921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79.400000000000006</v>
      </c>
      <c r="GS55" s="70"/>
      <c r="GT55" s="70"/>
      <c r="GU55" s="70"/>
      <c r="GV55" s="70"/>
      <c r="GW55" s="70"/>
      <c r="GX55" s="70"/>
      <c r="GY55" s="70"/>
      <c r="GZ55" s="70"/>
      <c r="HA55" s="70"/>
      <c r="HB55" s="70"/>
      <c r="HC55" s="70"/>
      <c r="HD55" s="70"/>
      <c r="HE55" s="70"/>
      <c r="HF55" s="71"/>
      <c r="HG55" s="69">
        <f>データ!CX7</f>
        <v>76.099999999999994</v>
      </c>
      <c r="HH55" s="70"/>
      <c r="HI55" s="70"/>
      <c r="HJ55" s="70"/>
      <c r="HK55" s="70"/>
      <c r="HL55" s="70"/>
      <c r="HM55" s="70"/>
      <c r="HN55" s="70"/>
      <c r="HO55" s="70"/>
      <c r="HP55" s="70"/>
      <c r="HQ55" s="70"/>
      <c r="HR55" s="70"/>
      <c r="HS55" s="70"/>
      <c r="HT55" s="70"/>
      <c r="HU55" s="71"/>
      <c r="HV55" s="69">
        <f>データ!CY7</f>
        <v>83.3</v>
      </c>
      <c r="HW55" s="70"/>
      <c r="HX55" s="70"/>
      <c r="HY55" s="70"/>
      <c r="HZ55" s="70"/>
      <c r="IA55" s="70"/>
      <c r="IB55" s="70"/>
      <c r="IC55" s="70"/>
      <c r="ID55" s="70"/>
      <c r="IE55" s="70"/>
      <c r="IF55" s="70"/>
      <c r="IG55" s="70"/>
      <c r="IH55" s="70"/>
      <c r="II55" s="70"/>
      <c r="IJ55" s="71"/>
      <c r="IK55" s="69">
        <f>データ!CZ7</f>
        <v>82.4</v>
      </c>
      <c r="IL55" s="70"/>
      <c r="IM55" s="70"/>
      <c r="IN55" s="70"/>
      <c r="IO55" s="70"/>
      <c r="IP55" s="70"/>
      <c r="IQ55" s="70"/>
      <c r="IR55" s="70"/>
      <c r="IS55" s="70"/>
      <c r="IT55" s="70"/>
      <c r="IU55" s="70"/>
      <c r="IV55" s="70"/>
      <c r="IW55" s="70"/>
      <c r="IX55" s="70"/>
      <c r="IY55" s="71"/>
      <c r="IZ55" s="69">
        <f>データ!DA7</f>
        <v>73.599999999999994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7.7</v>
      </c>
      <c r="KG55" s="70"/>
      <c r="KH55" s="70"/>
      <c r="KI55" s="70"/>
      <c r="KJ55" s="70"/>
      <c r="KK55" s="70"/>
      <c r="KL55" s="70"/>
      <c r="KM55" s="70"/>
      <c r="KN55" s="70"/>
      <c r="KO55" s="70"/>
      <c r="KP55" s="70"/>
      <c r="KQ55" s="70"/>
      <c r="KR55" s="70"/>
      <c r="KS55" s="70"/>
      <c r="KT55" s="71"/>
      <c r="KU55" s="69">
        <f>データ!DI7</f>
        <v>6.9</v>
      </c>
      <c r="KV55" s="70"/>
      <c r="KW55" s="70"/>
      <c r="KX55" s="70"/>
      <c r="KY55" s="70"/>
      <c r="KZ55" s="70"/>
      <c r="LA55" s="70"/>
      <c r="LB55" s="70"/>
      <c r="LC55" s="70"/>
      <c r="LD55" s="70"/>
      <c r="LE55" s="70"/>
      <c r="LF55" s="70"/>
      <c r="LG55" s="70"/>
      <c r="LH55" s="70"/>
      <c r="LI55" s="71"/>
      <c r="LJ55" s="69">
        <f>データ!DJ7</f>
        <v>7.6</v>
      </c>
      <c r="LK55" s="70"/>
      <c r="LL55" s="70"/>
      <c r="LM55" s="70"/>
      <c r="LN55" s="70"/>
      <c r="LO55" s="70"/>
      <c r="LP55" s="70"/>
      <c r="LQ55" s="70"/>
      <c r="LR55" s="70"/>
      <c r="LS55" s="70"/>
      <c r="LT55" s="70"/>
      <c r="LU55" s="70"/>
      <c r="LV55" s="70"/>
      <c r="LW55" s="70"/>
      <c r="LX55" s="71"/>
      <c r="LY55" s="69">
        <f>データ!DK7</f>
        <v>7.3</v>
      </c>
      <c r="LZ55" s="70"/>
      <c r="MA55" s="70"/>
      <c r="MB55" s="70"/>
      <c r="MC55" s="70"/>
      <c r="MD55" s="70"/>
      <c r="ME55" s="70"/>
      <c r="MF55" s="70"/>
      <c r="MG55" s="70"/>
      <c r="MH55" s="70"/>
      <c r="MI55" s="70"/>
      <c r="MJ55" s="70"/>
      <c r="MK55" s="70"/>
      <c r="ML55" s="70"/>
      <c r="MM55" s="71"/>
      <c r="MN55" s="69">
        <f>データ!DL7</f>
        <v>6.9</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190</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4.7</v>
      </c>
      <c r="AU79" s="70"/>
      <c r="AV79" s="70"/>
      <c r="AW79" s="70"/>
      <c r="AX79" s="70"/>
      <c r="AY79" s="70"/>
      <c r="AZ79" s="70"/>
      <c r="BA79" s="70"/>
      <c r="BB79" s="70"/>
      <c r="BC79" s="70"/>
      <c r="BD79" s="70"/>
      <c r="BE79" s="70"/>
      <c r="BF79" s="70"/>
      <c r="BG79" s="70"/>
      <c r="BH79" s="71"/>
      <c r="BI79" s="69">
        <f>データ!DV7</f>
        <v>16</v>
      </c>
      <c r="BJ79" s="70"/>
      <c r="BK79" s="70"/>
      <c r="BL79" s="70"/>
      <c r="BM79" s="70"/>
      <c r="BN79" s="70"/>
      <c r="BO79" s="70"/>
      <c r="BP79" s="70"/>
      <c r="BQ79" s="70"/>
      <c r="BR79" s="70"/>
      <c r="BS79" s="70"/>
      <c r="BT79" s="70"/>
      <c r="BU79" s="70"/>
      <c r="BV79" s="70"/>
      <c r="BW79" s="71"/>
      <c r="BX79" s="69">
        <f>データ!DW7</f>
        <v>11.9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69.900000000000006</v>
      </c>
      <c r="DH79" s="70"/>
      <c r="DI79" s="70"/>
      <c r="DJ79" s="70"/>
      <c r="DK79" s="70"/>
      <c r="DL79" s="70"/>
      <c r="DM79" s="70"/>
      <c r="DN79" s="70"/>
      <c r="DO79" s="70"/>
      <c r="DP79" s="70"/>
      <c r="DQ79" s="70"/>
      <c r="DR79" s="70"/>
      <c r="DS79" s="70"/>
      <c r="DT79" s="70"/>
      <c r="DU79" s="71"/>
      <c r="DV79" s="69">
        <f>データ!EE7</f>
        <v>71.599999999999994</v>
      </c>
      <c r="DW79" s="70"/>
      <c r="DX79" s="70"/>
      <c r="DY79" s="70"/>
      <c r="DZ79" s="70"/>
      <c r="EA79" s="70"/>
      <c r="EB79" s="70"/>
      <c r="EC79" s="70"/>
      <c r="ED79" s="70"/>
      <c r="EE79" s="70"/>
      <c r="EF79" s="70"/>
      <c r="EG79" s="70"/>
      <c r="EH79" s="70"/>
      <c r="EI79" s="70"/>
      <c r="EJ79" s="71"/>
      <c r="EK79" s="69">
        <f>データ!EF7</f>
        <v>70.099999999999994</v>
      </c>
      <c r="EL79" s="70"/>
      <c r="EM79" s="70"/>
      <c r="EN79" s="70"/>
      <c r="EO79" s="70"/>
      <c r="EP79" s="70"/>
      <c r="EQ79" s="70"/>
      <c r="ER79" s="70"/>
      <c r="ES79" s="70"/>
      <c r="ET79" s="70"/>
      <c r="EU79" s="70"/>
      <c r="EV79" s="70"/>
      <c r="EW79" s="70"/>
      <c r="EX79" s="70"/>
      <c r="EY79" s="71"/>
      <c r="EZ79" s="69">
        <f>データ!EG7</f>
        <v>68.400000000000006</v>
      </c>
      <c r="FA79" s="70"/>
      <c r="FB79" s="70"/>
      <c r="FC79" s="70"/>
      <c r="FD79" s="70"/>
      <c r="FE79" s="70"/>
      <c r="FF79" s="70"/>
      <c r="FG79" s="70"/>
      <c r="FH79" s="70"/>
      <c r="FI79" s="70"/>
      <c r="FJ79" s="70"/>
      <c r="FK79" s="70"/>
      <c r="FL79" s="70"/>
      <c r="FM79" s="70"/>
      <c r="FN79" s="71"/>
      <c r="FO79" s="69">
        <f>データ!EH7</f>
        <v>70.900000000000006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78.900000000000006</v>
      </c>
      <c r="GU79" s="70"/>
      <c r="GV79" s="70"/>
      <c r="GW79" s="70"/>
      <c r="GX79" s="70"/>
      <c r="GY79" s="70"/>
      <c r="GZ79" s="70"/>
      <c r="HA79" s="70"/>
      <c r="HB79" s="70"/>
      <c r="HC79" s="70"/>
      <c r="HD79" s="70"/>
      <c r="HE79" s="70"/>
      <c r="HF79" s="70"/>
      <c r="HG79" s="70"/>
      <c r="HH79" s="71"/>
      <c r="HI79" s="69">
        <f>データ!EP7</f>
        <v>77.8</v>
      </c>
      <c r="HJ79" s="70"/>
      <c r="HK79" s="70"/>
      <c r="HL79" s="70"/>
      <c r="HM79" s="70"/>
      <c r="HN79" s="70"/>
      <c r="HO79" s="70"/>
      <c r="HP79" s="70"/>
      <c r="HQ79" s="70"/>
      <c r="HR79" s="70"/>
      <c r="HS79" s="70"/>
      <c r="HT79" s="70"/>
      <c r="HU79" s="70"/>
      <c r="HV79" s="70"/>
      <c r="HW79" s="71"/>
      <c r="HX79" s="69">
        <f>データ!EQ7</f>
        <v>69.3</v>
      </c>
      <c r="HY79" s="70"/>
      <c r="HZ79" s="70"/>
      <c r="IA79" s="70"/>
      <c r="IB79" s="70"/>
      <c r="IC79" s="70"/>
      <c r="ID79" s="70"/>
      <c r="IE79" s="70"/>
      <c r="IF79" s="70"/>
      <c r="IG79" s="70"/>
      <c r="IH79" s="70"/>
      <c r="II79" s="70"/>
      <c r="IJ79" s="70"/>
      <c r="IK79" s="70"/>
      <c r="IL79" s="71"/>
      <c r="IM79" s="69">
        <f>データ!ER7</f>
        <v>55.8</v>
      </c>
      <c r="IN79" s="70"/>
      <c r="IO79" s="70"/>
      <c r="IP79" s="70"/>
      <c r="IQ79" s="70"/>
      <c r="IR79" s="70"/>
      <c r="IS79" s="70"/>
      <c r="IT79" s="70"/>
      <c r="IU79" s="70"/>
      <c r="IV79" s="70"/>
      <c r="IW79" s="70"/>
      <c r="IX79" s="70"/>
      <c r="IY79" s="70"/>
      <c r="IZ79" s="70"/>
      <c r="JA79" s="71"/>
      <c r="JB79" s="69">
        <f>データ!ES7</f>
        <v>61.4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23606431</v>
      </c>
      <c r="KH79" s="67"/>
      <c r="KI79" s="67"/>
      <c r="KJ79" s="67"/>
      <c r="KK79" s="67"/>
      <c r="KL79" s="67"/>
      <c r="KM79" s="67"/>
      <c r="KN79" s="67"/>
      <c r="KO79" s="67"/>
      <c r="KP79" s="67"/>
      <c r="KQ79" s="67"/>
      <c r="KR79" s="67"/>
      <c r="KS79" s="67"/>
      <c r="KT79" s="67"/>
      <c r="KU79" s="68"/>
      <c r="KV79" s="66">
        <f>データ!FA7</f>
        <v>23691645</v>
      </c>
      <c r="KW79" s="67"/>
      <c r="KX79" s="67"/>
      <c r="KY79" s="67"/>
      <c r="KZ79" s="67"/>
      <c r="LA79" s="67"/>
      <c r="LB79" s="67"/>
      <c r="LC79" s="67"/>
      <c r="LD79" s="67"/>
      <c r="LE79" s="67"/>
      <c r="LF79" s="67"/>
      <c r="LG79" s="67"/>
      <c r="LH79" s="67"/>
      <c r="LI79" s="67"/>
      <c r="LJ79" s="68"/>
      <c r="LK79" s="66">
        <f>データ!FB7</f>
        <v>24412000</v>
      </c>
      <c r="LL79" s="67"/>
      <c r="LM79" s="67"/>
      <c r="LN79" s="67"/>
      <c r="LO79" s="67"/>
      <c r="LP79" s="67"/>
      <c r="LQ79" s="67"/>
      <c r="LR79" s="67"/>
      <c r="LS79" s="67"/>
      <c r="LT79" s="67"/>
      <c r="LU79" s="67"/>
      <c r="LV79" s="67"/>
      <c r="LW79" s="67"/>
      <c r="LX79" s="67"/>
      <c r="LY79" s="68"/>
      <c r="LZ79" s="66">
        <f>データ!FC7</f>
        <v>25570132</v>
      </c>
      <c r="MA79" s="67"/>
      <c r="MB79" s="67"/>
      <c r="MC79" s="67"/>
      <c r="MD79" s="67"/>
      <c r="ME79" s="67"/>
      <c r="MF79" s="67"/>
      <c r="MG79" s="67"/>
      <c r="MH79" s="67"/>
      <c r="MI79" s="67"/>
      <c r="MJ79" s="67"/>
      <c r="MK79" s="67"/>
      <c r="ML79" s="67"/>
      <c r="MM79" s="67"/>
      <c r="MN79" s="68"/>
      <c r="MO79" s="66">
        <f>データ!FD7</f>
        <v>25588122</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PLGRWnKYx4ToD64KCEYFBkY1amfx5tuTDfRlhMWttRLuS+30n0rzbQ3gswzd8I1nIxPw6m1Zu0jhnjnTqM1Nw==" saltValue="lf3fr4+Am+QddNRtEGKbL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112</v>
      </c>
      <c r="AJ4" s="147"/>
      <c r="AK4" s="147"/>
      <c r="AL4" s="147"/>
      <c r="AM4" s="147"/>
      <c r="AN4" s="147"/>
      <c r="AO4" s="147"/>
      <c r="AP4" s="147"/>
      <c r="AQ4" s="147"/>
      <c r="AR4" s="147"/>
      <c r="AS4" s="148"/>
      <c r="AT4" s="145" t="s">
        <v>113</v>
      </c>
      <c r="AU4" s="144"/>
      <c r="AV4" s="144"/>
      <c r="AW4" s="144"/>
      <c r="AX4" s="144"/>
      <c r="AY4" s="144"/>
      <c r="AZ4" s="144"/>
      <c r="BA4" s="144"/>
      <c r="BB4" s="144"/>
      <c r="BC4" s="144"/>
      <c r="BD4" s="144"/>
      <c r="BE4" s="145" t="s">
        <v>114</v>
      </c>
      <c r="BF4" s="144"/>
      <c r="BG4" s="144"/>
      <c r="BH4" s="144"/>
      <c r="BI4" s="144"/>
      <c r="BJ4" s="144"/>
      <c r="BK4" s="144"/>
      <c r="BL4" s="144"/>
      <c r="BM4" s="144"/>
      <c r="BN4" s="144"/>
      <c r="BO4" s="144"/>
      <c r="BP4" s="146" t="s">
        <v>115</v>
      </c>
      <c r="BQ4" s="147"/>
      <c r="BR4" s="147"/>
      <c r="BS4" s="147"/>
      <c r="BT4" s="147"/>
      <c r="BU4" s="147"/>
      <c r="BV4" s="147"/>
      <c r="BW4" s="147"/>
      <c r="BX4" s="147"/>
      <c r="BY4" s="147"/>
      <c r="BZ4" s="148"/>
      <c r="CA4" s="144" t="s">
        <v>116</v>
      </c>
      <c r="CB4" s="144"/>
      <c r="CC4" s="144"/>
      <c r="CD4" s="144"/>
      <c r="CE4" s="144"/>
      <c r="CF4" s="144"/>
      <c r="CG4" s="144"/>
      <c r="CH4" s="144"/>
      <c r="CI4" s="144"/>
      <c r="CJ4" s="144"/>
      <c r="CK4" s="144"/>
      <c r="CL4" s="145" t="s">
        <v>117</v>
      </c>
      <c r="CM4" s="144"/>
      <c r="CN4" s="144"/>
      <c r="CO4" s="144"/>
      <c r="CP4" s="144"/>
      <c r="CQ4" s="144"/>
      <c r="CR4" s="144"/>
      <c r="CS4" s="144"/>
      <c r="CT4" s="144"/>
      <c r="CU4" s="144"/>
      <c r="CV4" s="144"/>
      <c r="CW4" s="144" t="s">
        <v>118</v>
      </c>
      <c r="CX4" s="144"/>
      <c r="CY4" s="144"/>
      <c r="CZ4" s="144"/>
      <c r="DA4" s="144"/>
      <c r="DB4" s="144"/>
      <c r="DC4" s="144"/>
      <c r="DD4" s="144"/>
      <c r="DE4" s="144"/>
      <c r="DF4" s="144"/>
      <c r="DG4" s="144"/>
      <c r="DH4" s="144" t="s">
        <v>119</v>
      </c>
      <c r="DI4" s="144"/>
      <c r="DJ4" s="144"/>
      <c r="DK4" s="144"/>
      <c r="DL4" s="144"/>
      <c r="DM4" s="144"/>
      <c r="DN4" s="144"/>
      <c r="DO4" s="144"/>
      <c r="DP4" s="144"/>
      <c r="DQ4" s="144"/>
      <c r="DR4" s="144"/>
      <c r="DS4" s="145" t="s">
        <v>120</v>
      </c>
      <c r="DT4" s="144"/>
      <c r="DU4" s="144"/>
      <c r="DV4" s="144"/>
      <c r="DW4" s="144"/>
      <c r="DX4" s="144"/>
      <c r="DY4" s="144"/>
      <c r="DZ4" s="144"/>
      <c r="EA4" s="144"/>
      <c r="EB4" s="144"/>
      <c r="EC4" s="144"/>
      <c r="ED4" s="146" t="s">
        <v>121</v>
      </c>
      <c r="EE4" s="147"/>
      <c r="EF4" s="147"/>
      <c r="EG4" s="147"/>
      <c r="EH4" s="147"/>
      <c r="EI4" s="147"/>
      <c r="EJ4" s="147"/>
      <c r="EK4" s="147"/>
      <c r="EL4" s="147"/>
      <c r="EM4" s="147"/>
      <c r="EN4" s="148"/>
      <c r="EO4" s="144" t="s">
        <v>122</v>
      </c>
      <c r="EP4" s="144"/>
      <c r="EQ4" s="144"/>
      <c r="ER4" s="144"/>
      <c r="ES4" s="144"/>
      <c r="ET4" s="144"/>
      <c r="EU4" s="144"/>
      <c r="EV4" s="144"/>
      <c r="EW4" s="144"/>
      <c r="EX4" s="144"/>
      <c r="EY4" s="144"/>
      <c r="EZ4" s="144" t="s">
        <v>123</v>
      </c>
      <c r="FA4" s="144"/>
      <c r="FB4" s="144"/>
      <c r="FC4" s="144"/>
      <c r="FD4" s="144"/>
      <c r="FE4" s="144"/>
      <c r="FF4" s="144"/>
      <c r="FG4" s="144"/>
      <c r="FH4" s="144"/>
      <c r="FI4" s="144"/>
      <c r="FJ4" s="144"/>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159</v>
      </c>
      <c r="BI5" s="49" t="s">
        <v>152</v>
      </c>
      <c r="BJ5" s="49" t="s">
        <v>153</v>
      </c>
      <c r="BK5" s="49" t="s">
        <v>154</v>
      </c>
      <c r="BL5" s="49" t="s">
        <v>155</v>
      </c>
      <c r="BM5" s="49" t="s">
        <v>156</v>
      </c>
      <c r="BN5" s="49" t="s">
        <v>157</v>
      </c>
      <c r="BO5" s="49" t="s">
        <v>158</v>
      </c>
      <c r="BP5" s="49" t="s">
        <v>148</v>
      </c>
      <c r="BQ5" s="49" t="s">
        <v>149</v>
      </c>
      <c r="BR5" s="49" t="s">
        <v>150</v>
      </c>
      <c r="BS5" s="49" t="s">
        <v>151</v>
      </c>
      <c r="BT5" s="49" t="s">
        <v>160</v>
      </c>
      <c r="BU5" s="49" t="s">
        <v>153</v>
      </c>
      <c r="BV5" s="49" t="s">
        <v>154</v>
      </c>
      <c r="BW5" s="49" t="s">
        <v>155</v>
      </c>
      <c r="BX5" s="49" t="s">
        <v>156</v>
      </c>
      <c r="BY5" s="49" t="s">
        <v>157</v>
      </c>
      <c r="BZ5" s="49" t="s">
        <v>158</v>
      </c>
      <c r="CA5" s="49" t="s">
        <v>161</v>
      </c>
      <c r="CB5" s="49" t="s">
        <v>149</v>
      </c>
      <c r="CC5" s="49" t="s">
        <v>150</v>
      </c>
      <c r="CD5" s="49" t="s">
        <v>159</v>
      </c>
      <c r="CE5" s="49" t="s">
        <v>152</v>
      </c>
      <c r="CF5" s="49" t="s">
        <v>153</v>
      </c>
      <c r="CG5" s="49" t="s">
        <v>154</v>
      </c>
      <c r="CH5" s="49" t="s">
        <v>155</v>
      </c>
      <c r="CI5" s="49" t="s">
        <v>156</v>
      </c>
      <c r="CJ5" s="49" t="s">
        <v>157</v>
      </c>
      <c r="CK5" s="49" t="s">
        <v>158</v>
      </c>
      <c r="CL5" s="49" t="s">
        <v>148</v>
      </c>
      <c r="CM5" s="49" t="s">
        <v>162</v>
      </c>
      <c r="CN5" s="49" t="s">
        <v>150</v>
      </c>
      <c r="CO5" s="49" t="s">
        <v>151</v>
      </c>
      <c r="CP5" s="49" t="s">
        <v>152</v>
      </c>
      <c r="CQ5" s="49" t="s">
        <v>153</v>
      </c>
      <c r="CR5" s="49" t="s">
        <v>154</v>
      </c>
      <c r="CS5" s="49" t="s">
        <v>155</v>
      </c>
      <c r="CT5" s="49" t="s">
        <v>156</v>
      </c>
      <c r="CU5" s="49" t="s">
        <v>157</v>
      </c>
      <c r="CV5" s="49" t="s">
        <v>158</v>
      </c>
      <c r="CW5" s="49" t="s">
        <v>148</v>
      </c>
      <c r="CX5" s="49" t="s">
        <v>149</v>
      </c>
      <c r="CY5" s="49" t="s">
        <v>163</v>
      </c>
      <c r="CZ5" s="49" t="s">
        <v>151</v>
      </c>
      <c r="DA5" s="49" t="s">
        <v>152</v>
      </c>
      <c r="DB5" s="49" t="s">
        <v>153</v>
      </c>
      <c r="DC5" s="49" t="s">
        <v>154</v>
      </c>
      <c r="DD5" s="49" t="s">
        <v>155</v>
      </c>
      <c r="DE5" s="49" t="s">
        <v>156</v>
      </c>
      <c r="DF5" s="49" t="s">
        <v>157</v>
      </c>
      <c r="DG5" s="49" t="s">
        <v>158</v>
      </c>
      <c r="DH5" s="49" t="s">
        <v>148</v>
      </c>
      <c r="DI5" s="49" t="s">
        <v>164</v>
      </c>
      <c r="DJ5" s="49" t="s">
        <v>150</v>
      </c>
      <c r="DK5" s="49" t="s">
        <v>151</v>
      </c>
      <c r="DL5" s="49" t="s">
        <v>152</v>
      </c>
      <c r="DM5" s="49" t="s">
        <v>153</v>
      </c>
      <c r="DN5" s="49" t="s">
        <v>154</v>
      </c>
      <c r="DO5" s="49" t="s">
        <v>155</v>
      </c>
      <c r="DP5" s="49" t="s">
        <v>156</v>
      </c>
      <c r="DQ5" s="49" t="s">
        <v>157</v>
      </c>
      <c r="DR5" s="49" t="s">
        <v>158</v>
      </c>
      <c r="DS5" s="49" t="s">
        <v>165</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166</v>
      </c>
      <c r="EZ5" s="49" t="s">
        <v>148</v>
      </c>
      <c r="FA5" s="49" t="s">
        <v>149</v>
      </c>
      <c r="FB5" s="49" t="s">
        <v>167</v>
      </c>
      <c r="FC5" s="49" t="s">
        <v>151</v>
      </c>
      <c r="FD5" s="49" t="s">
        <v>152</v>
      </c>
      <c r="FE5" s="49" t="s">
        <v>153</v>
      </c>
      <c r="FF5" s="49" t="s">
        <v>154</v>
      </c>
      <c r="FG5" s="49" t="s">
        <v>155</v>
      </c>
      <c r="FH5" s="49" t="s">
        <v>156</v>
      </c>
      <c r="FI5" s="49" t="s">
        <v>157</v>
      </c>
      <c r="FJ5" s="49" t="s">
        <v>158</v>
      </c>
    </row>
    <row r="6" spans="1:166" s="54" customFormat="1">
      <c r="A6" s="35" t="s">
        <v>168</v>
      </c>
      <c r="B6" s="50">
        <f>B8</f>
        <v>2024</v>
      </c>
      <c r="C6" s="50">
        <f t="shared" ref="C6:M6" si="2">C8</f>
        <v>152226</v>
      </c>
      <c r="D6" s="50">
        <f t="shared" si="2"/>
        <v>46</v>
      </c>
      <c r="E6" s="50">
        <f t="shared" si="2"/>
        <v>6</v>
      </c>
      <c r="F6" s="50">
        <f t="shared" si="2"/>
        <v>0</v>
      </c>
      <c r="G6" s="50">
        <f t="shared" si="2"/>
        <v>1</v>
      </c>
      <c r="H6" s="141" t="str">
        <f>IF(H8&lt;&gt;I8,H8,"")&amp;IF(I8&lt;&gt;J8,I8,"")&amp;"　"&amp;J8</f>
        <v>新潟県上越市　上越地域医療センター病院</v>
      </c>
      <c r="I6" s="142"/>
      <c r="J6" s="143"/>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8</v>
      </c>
      <c r="R6" s="50" t="str">
        <f t="shared" si="3"/>
        <v>-</v>
      </c>
      <c r="S6" s="50" t="str">
        <f t="shared" si="3"/>
        <v>-</v>
      </c>
      <c r="T6" s="50" t="str">
        <f t="shared" si="3"/>
        <v>救 輪</v>
      </c>
      <c r="U6" s="51">
        <f>U8</f>
        <v>180440</v>
      </c>
      <c r="V6" s="51">
        <f>V8</f>
        <v>13956</v>
      </c>
      <c r="W6" s="50" t="str">
        <f>W8</f>
        <v>非該当</v>
      </c>
      <c r="X6" s="50" t="str">
        <f t="shared" ref="X6" si="4">X8</f>
        <v>非該当</v>
      </c>
      <c r="Y6" s="50" t="str">
        <f t="shared" si="3"/>
        <v>１０：１</v>
      </c>
      <c r="Z6" s="51">
        <f t="shared" si="3"/>
        <v>142</v>
      </c>
      <c r="AA6" s="51">
        <f t="shared" si="3"/>
        <v>55</v>
      </c>
      <c r="AB6" s="51" t="str">
        <f t="shared" si="3"/>
        <v>-</v>
      </c>
      <c r="AC6" s="51" t="str">
        <f t="shared" si="3"/>
        <v>-</v>
      </c>
      <c r="AD6" s="51" t="str">
        <f t="shared" si="3"/>
        <v>-</v>
      </c>
      <c r="AE6" s="51">
        <f t="shared" si="3"/>
        <v>197</v>
      </c>
      <c r="AF6" s="51">
        <f t="shared" si="3"/>
        <v>121</v>
      </c>
      <c r="AG6" s="51">
        <f t="shared" si="3"/>
        <v>54</v>
      </c>
      <c r="AH6" s="51">
        <f t="shared" si="3"/>
        <v>175</v>
      </c>
      <c r="AI6" s="52">
        <f>IF(AI8="-",NA(),AI8)</f>
        <v>92.1</v>
      </c>
      <c r="AJ6" s="52">
        <f t="shared" ref="AJ6:AR6" si="5">IF(AJ8="-",NA(),AJ8)</f>
        <v>95.5</v>
      </c>
      <c r="AK6" s="52">
        <f t="shared" si="5"/>
        <v>90.3</v>
      </c>
      <c r="AL6" s="52">
        <f t="shared" si="5"/>
        <v>91.1</v>
      </c>
      <c r="AM6" s="52">
        <f t="shared" si="5"/>
        <v>101.8</v>
      </c>
      <c r="AN6" s="52">
        <f t="shared" si="5"/>
        <v>100.6</v>
      </c>
      <c r="AO6" s="52">
        <f t="shared" si="5"/>
        <v>105.9</v>
      </c>
      <c r="AP6" s="52">
        <f t="shared" si="5"/>
        <v>104.3</v>
      </c>
      <c r="AQ6" s="52">
        <f t="shared" si="5"/>
        <v>96.3</v>
      </c>
      <c r="AR6" s="52">
        <f t="shared" si="5"/>
        <v>93</v>
      </c>
      <c r="AS6" s="52" t="str">
        <f>IF(AS8="-","【-】","【"&amp;SUBSTITUTE(TEXT(AS8,"#,##0.0"),"-","△")&amp;"】")</f>
        <v>【93.7】</v>
      </c>
      <c r="AT6" s="52">
        <f>IF(AT8="-",NA(),AT8)</f>
        <v>81.099999999999994</v>
      </c>
      <c r="AU6" s="52">
        <f t="shared" ref="AU6:BC6" si="6">IF(AU8="-",NA(),AU8)</f>
        <v>86.4</v>
      </c>
      <c r="AV6" s="52">
        <f t="shared" si="6"/>
        <v>76.5</v>
      </c>
      <c r="AW6" s="52">
        <f t="shared" si="6"/>
        <v>78.7</v>
      </c>
      <c r="AX6" s="52">
        <f t="shared" si="6"/>
        <v>82.2</v>
      </c>
      <c r="AY6" s="52">
        <f t="shared" si="6"/>
        <v>80.7</v>
      </c>
      <c r="AZ6" s="52">
        <f t="shared" si="6"/>
        <v>82.2</v>
      </c>
      <c r="BA6" s="52">
        <f t="shared" si="6"/>
        <v>81.7</v>
      </c>
      <c r="BB6" s="52">
        <f t="shared" si="6"/>
        <v>81</v>
      </c>
      <c r="BC6" s="52">
        <f t="shared" si="6"/>
        <v>79.7</v>
      </c>
      <c r="BD6" s="52" t="str">
        <f>IF(BD8="-","【-】","【"&amp;SUBSTITUTE(TEXT(BD8,"#,##0.0"),"-","△")&amp;"】")</f>
        <v>【85.2】</v>
      </c>
      <c r="BE6" s="52">
        <f>IF(BE8="-",NA(),BE8)</f>
        <v>81</v>
      </c>
      <c r="BF6" s="52">
        <f t="shared" ref="BF6:BN6" si="7">IF(BF8="-",NA(),BF8)</f>
        <v>86.2</v>
      </c>
      <c r="BG6" s="52">
        <f t="shared" si="7"/>
        <v>76.400000000000006</v>
      </c>
      <c r="BH6" s="52">
        <f t="shared" si="7"/>
        <v>78.599999999999994</v>
      </c>
      <c r="BI6" s="52">
        <f t="shared" si="7"/>
        <v>80.7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68.5</v>
      </c>
      <c r="BQ6" s="52">
        <f t="shared" ref="BQ6:BY6" si="8">IF(BQ8="-",NA(),BQ8)</f>
        <v>73.5</v>
      </c>
      <c r="BR6" s="52">
        <f t="shared" si="8"/>
        <v>65.3</v>
      </c>
      <c r="BS6" s="52">
        <f t="shared" si="8"/>
        <v>71.5</v>
      </c>
      <c r="BT6" s="52">
        <f t="shared" si="8"/>
        <v>79.900000000000006</v>
      </c>
      <c r="BU6" s="52">
        <f t="shared" si="8"/>
        <v>65.8</v>
      </c>
      <c r="BV6" s="52">
        <f t="shared" si="8"/>
        <v>65</v>
      </c>
      <c r="BW6" s="52">
        <f t="shared" si="8"/>
        <v>63.3</v>
      </c>
      <c r="BX6" s="52">
        <f t="shared" si="8"/>
        <v>64.7</v>
      </c>
      <c r="BY6" s="52">
        <f t="shared" si="8"/>
        <v>67.900000000000006</v>
      </c>
      <c r="BZ6" s="52" t="str">
        <f>IF(BZ8="-","【-】","【"&amp;SUBSTITUTE(TEXT(BZ8,"#,##0.0"),"-","△")&amp;"】")</f>
        <v>【70.7】</v>
      </c>
      <c r="CA6" s="53">
        <f>IF(CA8="-",NA(),CA8)</f>
        <v>32774</v>
      </c>
      <c r="CB6" s="53">
        <f t="shared" ref="CB6:CJ6" si="9">IF(CB8="-",NA(),CB8)</f>
        <v>32444</v>
      </c>
      <c r="CC6" s="53">
        <f t="shared" si="9"/>
        <v>32594</v>
      </c>
      <c r="CD6" s="53">
        <f t="shared" si="9"/>
        <v>32992</v>
      </c>
      <c r="CE6" s="53">
        <f t="shared" si="9"/>
        <v>33732</v>
      </c>
      <c r="CF6" s="53">
        <f t="shared" si="9"/>
        <v>37855</v>
      </c>
      <c r="CG6" s="53">
        <f t="shared" si="9"/>
        <v>39289</v>
      </c>
      <c r="CH6" s="53">
        <f t="shared" si="9"/>
        <v>40846</v>
      </c>
      <c r="CI6" s="53">
        <f t="shared" si="9"/>
        <v>41075</v>
      </c>
      <c r="CJ6" s="53">
        <f t="shared" si="9"/>
        <v>41859</v>
      </c>
      <c r="CK6" s="52" t="str">
        <f>IF(CK8="-","【-】","【"&amp;SUBSTITUTE(TEXT(CK8,"#,##0"),"-","△")&amp;"】")</f>
        <v>【63,608】</v>
      </c>
      <c r="CL6" s="53">
        <f>IF(CL8="-",NA(),CL8)</f>
        <v>13074</v>
      </c>
      <c r="CM6" s="53">
        <f t="shared" ref="CM6:CU6" si="10">IF(CM8="-",NA(),CM8)</f>
        <v>13282</v>
      </c>
      <c r="CN6" s="53">
        <f t="shared" si="10"/>
        <v>13064</v>
      </c>
      <c r="CO6" s="53">
        <f t="shared" si="10"/>
        <v>13432</v>
      </c>
      <c r="CP6" s="53">
        <f t="shared" si="10"/>
        <v>8921</v>
      </c>
      <c r="CQ6" s="53">
        <f t="shared" si="10"/>
        <v>11234</v>
      </c>
      <c r="CR6" s="53">
        <f t="shared" si="10"/>
        <v>11512</v>
      </c>
      <c r="CS6" s="53">
        <f t="shared" si="10"/>
        <v>11831</v>
      </c>
      <c r="CT6" s="53">
        <f t="shared" si="10"/>
        <v>11652</v>
      </c>
      <c r="CU6" s="53">
        <f t="shared" si="10"/>
        <v>11744</v>
      </c>
      <c r="CV6" s="52" t="str">
        <f>IF(CV8="-","【-】","【"&amp;SUBSTITUTE(TEXT(CV8,"#,##0"),"-","△")&amp;"】")</f>
        <v>【18,510】</v>
      </c>
      <c r="CW6" s="52">
        <f>IF(CW8="-",NA(),CW8)</f>
        <v>79.400000000000006</v>
      </c>
      <c r="CX6" s="52">
        <f t="shared" ref="CX6:DF6" si="11">IF(CX8="-",NA(),CX8)</f>
        <v>76.099999999999994</v>
      </c>
      <c r="CY6" s="52">
        <f t="shared" si="11"/>
        <v>83.3</v>
      </c>
      <c r="CZ6" s="52">
        <f t="shared" si="11"/>
        <v>82.4</v>
      </c>
      <c r="DA6" s="52">
        <f t="shared" si="11"/>
        <v>73.599999999999994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7.7</v>
      </c>
      <c r="DI6" s="52">
        <f t="shared" ref="DI6:DQ6" si="12">IF(DI8="-",NA(),DI8)</f>
        <v>6.9</v>
      </c>
      <c r="DJ6" s="52">
        <f t="shared" si="12"/>
        <v>7.6</v>
      </c>
      <c r="DK6" s="52">
        <f t="shared" si="12"/>
        <v>7.3</v>
      </c>
      <c r="DL6" s="52">
        <f t="shared" si="12"/>
        <v>6.9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4.7</v>
      </c>
      <c r="DV6" s="52">
        <f t="shared" si="13"/>
        <v>16</v>
      </c>
      <c r="DW6" s="52">
        <f t="shared" si="13"/>
        <v>11.9</v>
      </c>
      <c r="DX6" s="52">
        <f t="shared" si="13"/>
        <v>124.2</v>
      </c>
      <c r="DY6" s="52">
        <f t="shared" si="13"/>
        <v>121.6</v>
      </c>
      <c r="DZ6" s="52">
        <f t="shared" si="13"/>
        <v>118.9</v>
      </c>
      <c r="EA6" s="52">
        <f t="shared" si="13"/>
        <v>121.9</v>
      </c>
      <c r="EB6" s="52">
        <f t="shared" si="13"/>
        <v>114.5</v>
      </c>
      <c r="EC6" s="52" t="str">
        <f>IF(EC8="-","【-】","【"&amp;SUBSTITUTE(TEXT(EC8,"#,##0.0"),"-","△")&amp;"】")</f>
        <v>【54.3】</v>
      </c>
      <c r="ED6" s="52">
        <f>IF(ED8="-",NA(),ED8)</f>
        <v>69.900000000000006</v>
      </c>
      <c r="EE6" s="52">
        <f t="shared" ref="EE6:EM6" si="14">IF(EE8="-",NA(),EE8)</f>
        <v>71.599999999999994</v>
      </c>
      <c r="EF6" s="52">
        <f t="shared" si="14"/>
        <v>70.099999999999994</v>
      </c>
      <c r="EG6" s="52">
        <f t="shared" si="14"/>
        <v>68.400000000000006</v>
      </c>
      <c r="EH6" s="52">
        <f t="shared" si="14"/>
        <v>70.900000000000006</v>
      </c>
      <c r="EI6" s="52">
        <f t="shared" si="14"/>
        <v>56.9</v>
      </c>
      <c r="EJ6" s="52">
        <f t="shared" si="14"/>
        <v>58.1</v>
      </c>
      <c r="EK6" s="52">
        <f t="shared" si="14"/>
        <v>59.4</v>
      </c>
      <c r="EL6" s="52">
        <f t="shared" si="14"/>
        <v>59.1</v>
      </c>
      <c r="EM6" s="52">
        <f t="shared" si="14"/>
        <v>60</v>
      </c>
      <c r="EN6" s="52" t="str">
        <f>IF(EN8="-","【-】","【"&amp;SUBSTITUTE(TEXT(EN8,"#,##0.0"),"-","△")&amp;"】")</f>
        <v>【58.0】</v>
      </c>
      <c r="EO6" s="52">
        <f>IF(EO8="-",NA(),EO8)</f>
        <v>78.900000000000006</v>
      </c>
      <c r="EP6" s="52">
        <f t="shared" ref="EP6:EX6" si="15">IF(EP8="-",NA(),EP8)</f>
        <v>77.8</v>
      </c>
      <c r="EQ6" s="52">
        <f t="shared" si="15"/>
        <v>69.3</v>
      </c>
      <c r="ER6" s="52">
        <f t="shared" si="15"/>
        <v>55.8</v>
      </c>
      <c r="ES6" s="52">
        <f t="shared" si="15"/>
        <v>61.4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23606431</v>
      </c>
      <c r="FA6" s="53">
        <f t="shared" ref="FA6:FI6" si="16">IF(FA8="-",NA(),FA8)</f>
        <v>23691645</v>
      </c>
      <c r="FB6" s="53">
        <f t="shared" si="16"/>
        <v>24412000</v>
      </c>
      <c r="FC6" s="53">
        <f t="shared" si="16"/>
        <v>25570132</v>
      </c>
      <c r="FD6" s="53">
        <f t="shared" si="16"/>
        <v>25588122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169</v>
      </c>
      <c r="B7" s="50">
        <f t="shared" ref="B7:AH7" si="17">B8</f>
        <v>2024</v>
      </c>
      <c r="C7" s="50">
        <f t="shared" si="17"/>
        <v>152226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8</v>
      </c>
      <c r="R7" s="50" t="str">
        <f t="shared" si="17"/>
        <v>-</v>
      </c>
      <c r="S7" s="50" t="str">
        <f t="shared" si="17"/>
        <v>-</v>
      </c>
      <c r="T7" s="50" t="str">
        <f t="shared" si="17"/>
        <v>救 輪</v>
      </c>
      <c r="U7" s="51">
        <f>U8</f>
        <v>180440</v>
      </c>
      <c r="V7" s="51">
        <f>V8</f>
        <v>13956</v>
      </c>
      <c r="W7" s="50" t="str">
        <f>W8</f>
        <v>非該当</v>
      </c>
      <c r="X7" s="50" t="str">
        <f t="shared" si="17"/>
        <v>非該当</v>
      </c>
      <c r="Y7" s="50" t="str">
        <f t="shared" si="17"/>
        <v>１０：１</v>
      </c>
      <c r="Z7" s="51">
        <f t="shared" si="17"/>
        <v>142</v>
      </c>
      <c r="AA7" s="51">
        <f t="shared" si="17"/>
        <v>55</v>
      </c>
      <c r="AB7" s="51" t="str">
        <f t="shared" si="17"/>
        <v>-</v>
      </c>
      <c r="AC7" s="51" t="str">
        <f t="shared" si="17"/>
        <v>-</v>
      </c>
      <c r="AD7" s="51" t="str">
        <f t="shared" si="17"/>
        <v>-</v>
      </c>
      <c r="AE7" s="51">
        <f t="shared" si="17"/>
        <v>197</v>
      </c>
      <c r="AF7" s="51">
        <f t="shared" si="17"/>
        <v>121</v>
      </c>
      <c r="AG7" s="51">
        <f t="shared" si="17"/>
        <v>54</v>
      </c>
      <c r="AH7" s="51">
        <f t="shared" si="17"/>
        <v>175</v>
      </c>
      <c r="AI7" s="52">
        <f>AI8</f>
        <v>92.1</v>
      </c>
      <c r="AJ7" s="52">
        <f t="shared" ref="AJ7:AR7" si="18">AJ8</f>
        <v>95.5</v>
      </c>
      <c r="AK7" s="52">
        <f t="shared" si="18"/>
        <v>90.3</v>
      </c>
      <c r="AL7" s="52">
        <f t="shared" si="18"/>
        <v>91.1</v>
      </c>
      <c r="AM7" s="52">
        <f t="shared" si="18"/>
        <v>101.8</v>
      </c>
      <c r="AN7" s="52">
        <f t="shared" si="18"/>
        <v>100.6</v>
      </c>
      <c r="AO7" s="52">
        <f t="shared" si="18"/>
        <v>105.9</v>
      </c>
      <c r="AP7" s="52">
        <f t="shared" si="18"/>
        <v>104.3</v>
      </c>
      <c r="AQ7" s="52">
        <f t="shared" si="18"/>
        <v>96.3</v>
      </c>
      <c r="AR7" s="52">
        <f t="shared" si="18"/>
        <v>93</v>
      </c>
      <c r="AS7" s="52"/>
      <c r="AT7" s="52">
        <f>AT8</f>
        <v>81.099999999999994</v>
      </c>
      <c r="AU7" s="52">
        <f t="shared" ref="AU7:BC7" si="19">AU8</f>
        <v>86.4</v>
      </c>
      <c r="AV7" s="52">
        <f t="shared" si="19"/>
        <v>76.5</v>
      </c>
      <c r="AW7" s="52">
        <f t="shared" si="19"/>
        <v>78.7</v>
      </c>
      <c r="AX7" s="52">
        <f t="shared" si="19"/>
        <v>82.2</v>
      </c>
      <c r="AY7" s="52">
        <f t="shared" si="19"/>
        <v>80.7</v>
      </c>
      <c r="AZ7" s="52">
        <f t="shared" si="19"/>
        <v>82.2</v>
      </c>
      <c r="BA7" s="52">
        <f t="shared" si="19"/>
        <v>81.7</v>
      </c>
      <c r="BB7" s="52">
        <f t="shared" si="19"/>
        <v>81</v>
      </c>
      <c r="BC7" s="52">
        <f t="shared" si="19"/>
        <v>79.7</v>
      </c>
      <c r="BD7" s="52"/>
      <c r="BE7" s="52">
        <f>BE8</f>
        <v>81</v>
      </c>
      <c r="BF7" s="52">
        <f t="shared" ref="BF7:BN7" si="20">BF8</f>
        <v>86.2</v>
      </c>
      <c r="BG7" s="52">
        <f t="shared" si="20"/>
        <v>76.400000000000006</v>
      </c>
      <c r="BH7" s="52">
        <f t="shared" si="20"/>
        <v>78.599999999999994</v>
      </c>
      <c r="BI7" s="52">
        <f t="shared" si="20"/>
        <v>80.7</v>
      </c>
      <c r="BJ7" s="52">
        <f t="shared" si="20"/>
        <v>77.099999999999994</v>
      </c>
      <c r="BK7" s="52">
        <f t="shared" si="20"/>
        <v>78.599999999999994</v>
      </c>
      <c r="BL7" s="52">
        <f t="shared" si="20"/>
        <v>78.099999999999994</v>
      </c>
      <c r="BM7" s="52">
        <f t="shared" si="20"/>
        <v>77.5</v>
      </c>
      <c r="BN7" s="52">
        <f t="shared" si="20"/>
        <v>76</v>
      </c>
      <c r="BO7" s="52"/>
      <c r="BP7" s="52">
        <f>BP8</f>
        <v>68.5</v>
      </c>
      <c r="BQ7" s="52">
        <f t="shared" ref="BQ7:BY7" si="21">BQ8</f>
        <v>73.5</v>
      </c>
      <c r="BR7" s="52">
        <f t="shared" si="21"/>
        <v>65.3</v>
      </c>
      <c r="BS7" s="52">
        <f t="shared" si="21"/>
        <v>71.5</v>
      </c>
      <c r="BT7" s="52">
        <f t="shared" si="21"/>
        <v>79.900000000000006</v>
      </c>
      <c r="BU7" s="52">
        <f t="shared" si="21"/>
        <v>65.8</v>
      </c>
      <c r="BV7" s="52">
        <f t="shared" si="21"/>
        <v>65</v>
      </c>
      <c r="BW7" s="52">
        <f t="shared" si="21"/>
        <v>63.3</v>
      </c>
      <c r="BX7" s="52">
        <f t="shared" si="21"/>
        <v>64.7</v>
      </c>
      <c r="BY7" s="52">
        <f t="shared" si="21"/>
        <v>67.900000000000006</v>
      </c>
      <c r="BZ7" s="52"/>
      <c r="CA7" s="53">
        <f>CA8</f>
        <v>32774</v>
      </c>
      <c r="CB7" s="53">
        <f t="shared" ref="CB7:CJ7" si="22">CB8</f>
        <v>32444</v>
      </c>
      <c r="CC7" s="53">
        <f t="shared" si="22"/>
        <v>32594</v>
      </c>
      <c r="CD7" s="53">
        <f t="shared" si="22"/>
        <v>32992</v>
      </c>
      <c r="CE7" s="53">
        <f t="shared" si="22"/>
        <v>33732</v>
      </c>
      <c r="CF7" s="53">
        <f t="shared" si="22"/>
        <v>37855</v>
      </c>
      <c r="CG7" s="53">
        <f t="shared" si="22"/>
        <v>39289</v>
      </c>
      <c r="CH7" s="53">
        <f t="shared" si="22"/>
        <v>40846</v>
      </c>
      <c r="CI7" s="53">
        <f t="shared" si="22"/>
        <v>41075</v>
      </c>
      <c r="CJ7" s="53">
        <f t="shared" si="22"/>
        <v>41859</v>
      </c>
      <c r="CK7" s="52"/>
      <c r="CL7" s="53">
        <f>CL8</f>
        <v>13074</v>
      </c>
      <c r="CM7" s="53">
        <f t="shared" ref="CM7:CU7" si="23">CM8</f>
        <v>13282</v>
      </c>
      <c r="CN7" s="53">
        <f t="shared" si="23"/>
        <v>13064</v>
      </c>
      <c r="CO7" s="53">
        <f t="shared" si="23"/>
        <v>13432</v>
      </c>
      <c r="CP7" s="53">
        <f t="shared" si="23"/>
        <v>8921</v>
      </c>
      <c r="CQ7" s="53">
        <f t="shared" si="23"/>
        <v>11234</v>
      </c>
      <c r="CR7" s="53">
        <f t="shared" si="23"/>
        <v>11512</v>
      </c>
      <c r="CS7" s="53">
        <f t="shared" si="23"/>
        <v>11831</v>
      </c>
      <c r="CT7" s="53">
        <f t="shared" si="23"/>
        <v>11652</v>
      </c>
      <c r="CU7" s="53">
        <f t="shared" si="23"/>
        <v>11744</v>
      </c>
      <c r="CV7" s="52"/>
      <c r="CW7" s="52">
        <f>CW8</f>
        <v>79.400000000000006</v>
      </c>
      <c r="CX7" s="52">
        <f t="shared" ref="CX7:DF7" si="24">CX8</f>
        <v>76.099999999999994</v>
      </c>
      <c r="CY7" s="52">
        <f t="shared" si="24"/>
        <v>83.3</v>
      </c>
      <c r="CZ7" s="52">
        <f t="shared" si="24"/>
        <v>82.4</v>
      </c>
      <c r="DA7" s="52">
        <f t="shared" si="24"/>
        <v>73.599999999999994</v>
      </c>
      <c r="DB7" s="52">
        <f t="shared" si="24"/>
        <v>68.5</v>
      </c>
      <c r="DC7" s="52">
        <f t="shared" si="24"/>
        <v>67.099999999999994</v>
      </c>
      <c r="DD7" s="52">
        <f t="shared" si="24"/>
        <v>66.900000000000006</v>
      </c>
      <c r="DE7" s="52">
        <f t="shared" si="24"/>
        <v>68.099999999999994</v>
      </c>
      <c r="DF7" s="52">
        <f t="shared" si="24"/>
        <v>69.2</v>
      </c>
      <c r="DG7" s="52"/>
      <c r="DH7" s="52">
        <f>DH8</f>
        <v>7.7</v>
      </c>
      <c r="DI7" s="52">
        <f t="shared" ref="DI7:DQ7" si="25">DI8</f>
        <v>6.9</v>
      </c>
      <c r="DJ7" s="52">
        <f t="shared" si="25"/>
        <v>7.6</v>
      </c>
      <c r="DK7" s="52">
        <f t="shared" si="25"/>
        <v>7.3</v>
      </c>
      <c r="DL7" s="52">
        <f t="shared" si="25"/>
        <v>6.9</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4.7</v>
      </c>
      <c r="DV7" s="52">
        <f t="shared" si="26"/>
        <v>16</v>
      </c>
      <c r="DW7" s="52">
        <f t="shared" si="26"/>
        <v>11.9</v>
      </c>
      <c r="DX7" s="52">
        <f t="shared" si="26"/>
        <v>124.2</v>
      </c>
      <c r="DY7" s="52">
        <f t="shared" si="26"/>
        <v>121.6</v>
      </c>
      <c r="DZ7" s="52">
        <f t="shared" si="26"/>
        <v>118.9</v>
      </c>
      <c r="EA7" s="52">
        <f t="shared" si="26"/>
        <v>121.9</v>
      </c>
      <c r="EB7" s="52">
        <f t="shared" si="26"/>
        <v>114.5</v>
      </c>
      <c r="EC7" s="52"/>
      <c r="ED7" s="52">
        <f>ED8</f>
        <v>69.900000000000006</v>
      </c>
      <c r="EE7" s="52">
        <f t="shared" ref="EE7:EM7" si="27">EE8</f>
        <v>71.599999999999994</v>
      </c>
      <c r="EF7" s="52">
        <f t="shared" si="27"/>
        <v>70.099999999999994</v>
      </c>
      <c r="EG7" s="52">
        <f t="shared" si="27"/>
        <v>68.400000000000006</v>
      </c>
      <c r="EH7" s="52">
        <f t="shared" si="27"/>
        <v>70.900000000000006</v>
      </c>
      <c r="EI7" s="52">
        <f t="shared" si="27"/>
        <v>56.9</v>
      </c>
      <c r="EJ7" s="52">
        <f t="shared" si="27"/>
        <v>58.1</v>
      </c>
      <c r="EK7" s="52">
        <f t="shared" si="27"/>
        <v>59.4</v>
      </c>
      <c r="EL7" s="52">
        <f t="shared" si="27"/>
        <v>59.1</v>
      </c>
      <c r="EM7" s="52">
        <f t="shared" si="27"/>
        <v>60</v>
      </c>
      <c r="EN7" s="52"/>
      <c r="EO7" s="52">
        <f>EO8</f>
        <v>78.900000000000006</v>
      </c>
      <c r="EP7" s="52">
        <f t="shared" ref="EP7:EX7" si="28">EP8</f>
        <v>77.8</v>
      </c>
      <c r="EQ7" s="52">
        <f t="shared" si="28"/>
        <v>69.3</v>
      </c>
      <c r="ER7" s="52">
        <f t="shared" si="28"/>
        <v>55.8</v>
      </c>
      <c r="ES7" s="52">
        <f t="shared" si="28"/>
        <v>61.4</v>
      </c>
      <c r="ET7" s="52">
        <f t="shared" si="28"/>
        <v>72.900000000000006</v>
      </c>
      <c r="EU7" s="52">
        <f t="shared" si="28"/>
        <v>73.900000000000006</v>
      </c>
      <c r="EV7" s="52">
        <f t="shared" si="28"/>
        <v>74.3</v>
      </c>
      <c r="EW7" s="52">
        <f t="shared" si="28"/>
        <v>72.2</v>
      </c>
      <c r="EX7" s="52">
        <f t="shared" si="28"/>
        <v>72.400000000000006</v>
      </c>
      <c r="EY7" s="52"/>
      <c r="EZ7" s="53">
        <f>EZ8</f>
        <v>23606431</v>
      </c>
      <c r="FA7" s="53">
        <f t="shared" ref="FA7:FI7" si="29">FA8</f>
        <v>23691645</v>
      </c>
      <c r="FB7" s="53">
        <f t="shared" si="29"/>
        <v>24412000</v>
      </c>
      <c r="FC7" s="53">
        <f t="shared" si="29"/>
        <v>25570132</v>
      </c>
      <c r="FD7" s="53">
        <f t="shared" si="29"/>
        <v>25588122</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152226</v>
      </c>
      <c r="D8" s="55">
        <v>46</v>
      </c>
      <c r="E8" s="55">
        <v>6</v>
      </c>
      <c r="F8" s="55">
        <v>0</v>
      </c>
      <c r="G8" s="55">
        <v>1</v>
      </c>
      <c r="H8" s="55" t="s">
        <v>170</v>
      </c>
      <c r="I8" s="55" t="s">
        <v>171</v>
      </c>
      <c r="J8" s="55" t="s">
        <v>172</v>
      </c>
      <c r="K8" s="55" t="s">
        <v>173</v>
      </c>
      <c r="L8" s="55" t="s">
        <v>174</v>
      </c>
      <c r="M8" s="55" t="s">
        <v>175</v>
      </c>
      <c r="N8" s="55" t="s">
        <v>176</v>
      </c>
      <c r="O8" s="55" t="s">
        <v>177</v>
      </c>
      <c r="P8" s="55" t="s">
        <v>178</v>
      </c>
      <c r="Q8" s="56">
        <v>8</v>
      </c>
      <c r="R8" s="55" t="s">
        <v>40</v>
      </c>
      <c r="S8" s="55" t="s">
        <v>40</v>
      </c>
      <c r="T8" s="55" t="s">
        <v>179</v>
      </c>
      <c r="U8" s="56">
        <v>180440</v>
      </c>
      <c r="V8" s="56">
        <v>13956</v>
      </c>
      <c r="W8" s="55" t="s">
        <v>180</v>
      </c>
      <c r="X8" s="55" t="s">
        <v>180</v>
      </c>
      <c r="Y8" s="57" t="s">
        <v>181</v>
      </c>
      <c r="Z8" s="56">
        <v>142</v>
      </c>
      <c r="AA8" s="56">
        <v>55</v>
      </c>
      <c r="AB8" s="56" t="s">
        <v>40</v>
      </c>
      <c r="AC8" s="56" t="s">
        <v>40</v>
      </c>
      <c r="AD8" s="56" t="s">
        <v>40</v>
      </c>
      <c r="AE8" s="56">
        <v>197</v>
      </c>
      <c r="AF8" s="56">
        <v>121</v>
      </c>
      <c r="AG8" s="56">
        <v>54</v>
      </c>
      <c r="AH8" s="56">
        <v>175</v>
      </c>
      <c r="AI8" s="58">
        <v>92.1</v>
      </c>
      <c r="AJ8" s="58">
        <v>95.5</v>
      </c>
      <c r="AK8" s="58">
        <v>90.3</v>
      </c>
      <c r="AL8" s="58">
        <v>91.1</v>
      </c>
      <c r="AM8" s="58">
        <v>101.8</v>
      </c>
      <c r="AN8" s="58">
        <v>100.6</v>
      </c>
      <c r="AO8" s="58">
        <v>105.9</v>
      </c>
      <c r="AP8" s="58">
        <v>104.3</v>
      </c>
      <c r="AQ8" s="58">
        <v>96.3</v>
      </c>
      <c r="AR8" s="58">
        <v>93</v>
      </c>
      <c r="AS8" s="58">
        <v>93.7</v>
      </c>
      <c r="AT8" s="58">
        <v>81.099999999999994</v>
      </c>
      <c r="AU8" s="58">
        <v>86.4</v>
      </c>
      <c r="AV8" s="58">
        <v>76.5</v>
      </c>
      <c r="AW8" s="58">
        <v>78.7</v>
      </c>
      <c r="AX8" s="58">
        <v>82.2</v>
      </c>
      <c r="AY8" s="58">
        <v>80.7</v>
      </c>
      <c r="AZ8" s="58">
        <v>82.2</v>
      </c>
      <c r="BA8" s="58">
        <v>81.7</v>
      </c>
      <c r="BB8" s="58">
        <v>81</v>
      </c>
      <c r="BC8" s="58">
        <v>79.7</v>
      </c>
      <c r="BD8" s="58">
        <v>85.2</v>
      </c>
      <c r="BE8" s="59">
        <v>81</v>
      </c>
      <c r="BF8" s="59">
        <v>86.2</v>
      </c>
      <c r="BG8" s="59">
        <v>76.400000000000006</v>
      </c>
      <c r="BH8" s="59">
        <v>78.599999999999994</v>
      </c>
      <c r="BI8" s="59">
        <v>80.7</v>
      </c>
      <c r="BJ8" s="59">
        <v>77.099999999999994</v>
      </c>
      <c r="BK8" s="59">
        <v>78.599999999999994</v>
      </c>
      <c r="BL8" s="59">
        <v>78.099999999999994</v>
      </c>
      <c r="BM8" s="59">
        <v>77.5</v>
      </c>
      <c r="BN8" s="59">
        <v>76</v>
      </c>
      <c r="BO8" s="59">
        <v>82.6</v>
      </c>
      <c r="BP8" s="58">
        <v>68.5</v>
      </c>
      <c r="BQ8" s="58">
        <v>73.5</v>
      </c>
      <c r="BR8" s="58">
        <v>65.3</v>
      </c>
      <c r="BS8" s="58">
        <v>71.5</v>
      </c>
      <c r="BT8" s="58">
        <v>79.900000000000006</v>
      </c>
      <c r="BU8" s="58">
        <v>65.8</v>
      </c>
      <c r="BV8" s="58">
        <v>65</v>
      </c>
      <c r="BW8" s="58">
        <v>63.3</v>
      </c>
      <c r="BX8" s="58">
        <v>64.7</v>
      </c>
      <c r="BY8" s="58">
        <v>67.900000000000006</v>
      </c>
      <c r="BZ8" s="58">
        <v>70.7</v>
      </c>
      <c r="CA8" s="59">
        <v>32774</v>
      </c>
      <c r="CB8" s="59">
        <v>32444</v>
      </c>
      <c r="CC8" s="59">
        <v>32594</v>
      </c>
      <c r="CD8" s="59">
        <v>32992</v>
      </c>
      <c r="CE8" s="59">
        <v>33732</v>
      </c>
      <c r="CF8" s="59">
        <v>37855</v>
      </c>
      <c r="CG8" s="59">
        <v>39289</v>
      </c>
      <c r="CH8" s="59">
        <v>40846</v>
      </c>
      <c r="CI8" s="59">
        <v>41075</v>
      </c>
      <c r="CJ8" s="59">
        <v>41859</v>
      </c>
      <c r="CK8" s="58">
        <v>63608</v>
      </c>
      <c r="CL8" s="59">
        <v>13074</v>
      </c>
      <c r="CM8" s="59">
        <v>13282</v>
      </c>
      <c r="CN8" s="59">
        <v>13064</v>
      </c>
      <c r="CO8" s="59">
        <v>13432</v>
      </c>
      <c r="CP8" s="59">
        <v>8921</v>
      </c>
      <c r="CQ8" s="59">
        <v>11234</v>
      </c>
      <c r="CR8" s="59">
        <v>11512</v>
      </c>
      <c r="CS8" s="59">
        <v>11831</v>
      </c>
      <c r="CT8" s="59">
        <v>11652</v>
      </c>
      <c r="CU8" s="59">
        <v>11744</v>
      </c>
      <c r="CV8" s="58">
        <v>18510</v>
      </c>
      <c r="CW8" s="59">
        <v>79.400000000000006</v>
      </c>
      <c r="CX8" s="59">
        <v>76.099999999999994</v>
      </c>
      <c r="CY8" s="59">
        <v>83.3</v>
      </c>
      <c r="CZ8" s="59">
        <v>82.4</v>
      </c>
      <c r="DA8" s="59">
        <v>73.599999999999994</v>
      </c>
      <c r="DB8" s="59">
        <v>68.5</v>
      </c>
      <c r="DC8" s="59">
        <v>67.099999999999994</v>
      </c>
      <c r="DD8" s="59">
        <v>66.900000000000006</v>
      </c>
      <c r="DE8" s="59">
        <v>68.099999999999994</v>
      </c>
      <c r="DF8" s="59">
        <v>69.2</v>
      </c>
      <c r="DG8" s="59">
        <v>57.7</v>
      </c>
      <c r="DH8" s="59">
        <v>7.7</v>
      </c>
      <c r="DI8" s="59">
        <v>6.9</v>
      </c>
      <c r="DJ8" s="59">
        <v>7.6</v>
      </c>
      <c r="DK8" s="59">
        <v>7.3</v>
      </c>
      <c r="DL8" s="59">
        <v>6.9</v>
      </c>
      <c r="DM8" s="59">
        <v>17.5</v>
      </c>
      <c r="DN8" s="59">
        <v>17.3</v>
      </c>
      <c r="DO8" s="59">
        <v>17.899999999999999</v>
      </c>
      <c r="DP8" s="59">
        <v>18</v>
      </c>
      <c r="DQ8" s="59">
        <v>18.100000000000001</v>
      </c>
      <c r="DR8" s="59">
        <v>26.7</v>
      </c>
      <c r="DS8" s="59">
        <v>0</v>
      </c>
      <c r="DT8" s="59">
        <v>0</v>
      </c>
      <c r="DU8" s="59">
        <v>4.7</v>
      </c>
      <c r="DV8" s="59">
        <v>16</v>
      </c>
      <c r="DW8" s="59">
        <v>11.9</v>
      </c>
      <c r="DX8" s="59">
        <v>124.2</v>
      </c>
      <c r="DY8" s="59">
        <v>121.6</v>
      </c>
      <c r="DZ8" s="59">
        <v>118.9</v>
      </c>
      <c r="EA8" s="59">
        <v>121.9</v>
      </c>
      <c r="EB8" s="59">
        <v>114.5</v>
      </c>
      <c r="EC8" s="59">
        <v>54.3</v>
      </c>
      <c r="ED8" s="58">
        <v>69.900000000000006</v>
      </c>
      <c r="EE8" s="58">
        <v>71.599999999999994</v>
      </c>
      <c r="EF8" s="58">
        <v>70.099999999999994</v>
      </c>
      <c r="EG8" s="58">
        <v>68.400000000000006</v>
      </c>
      <c r="EH8" s="58">
        <v>70.900000000000006</v>
      </c>
      <c r="EI8" s="58">
        <v>56.9</v>
      </c>
      <c r="EJ8" s="58">
        <v>58.1</v>
      </c>
      <c r="EK8" s="58">
        <v>59.4</v>
      </c>
      <c r="EL8" s="58">
        <v>59.1</v>
      </c>
      <c r="EM8" s="58">
        <v>60</v>
      </c>
      <c r="EN8" s="58">
        <v>58</v>
      </c>
      <c r="EO8" s="58">
        <v>78.900000000000006</v>
      </c>
      <c r="EP8" s="58">
        <v>77.8</v>
      </c>
      <c r="EQ8" s="58">
        <v>69.3</v>
      </c>
      <c r="ER8" s="58">
        <v>55.8</v>
      </c>
      <c r="ES8" s="58">
        <v>61.4</v>
      </c>
      <c r="ET8" s="58">
        <v>72.900000000000006</v>
      </c>
      <c r="EU8" s="58">
        <v>73.900000000000006</v>
      </c>
      <c r="EV8" s="58">
        <v>74.3</v>
      </c>
      <c r="EW8" s="58">
        <v>72.2</v>
      </c>
      <c r="EX8" s="58">
        <v>72.400000000000006</v>
      </c>
      <c r="EY8" s="58">
        <v>70.8</v>
      </c>
      <c r="EZ8" s="59">
        <v>23606431</v>
      </c>
      <c r="FA8" s="59">
        <v>23691645</v>
      </c>
      <c r="FB8" s="59">
        <v>24412000</v>
      </c>
      <c r="FC8" s="59">
        <v>25570132</v>
      </c>
      <c r="FD8" s="59">
        <v>25588122</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優紀</cp:lastModifiedBy>
  <cp:lastPrinted>2026-01-28T07:30:48Z</cp:lastPrinted>
  <dcterms:modified xsi:type="dcterms:W3CDTF">2026-02-17T10:54:26Z</dcterms:modified>
</cp:coreProperties>
</file>