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olive\303財政課\⑤予算・決算\★公会計\【統一基準による公会計整備】\99_県等照会・研修会\R4\R4.9.6【〆切：9.22（木）】令和２年度財政状況資料集の作成（２回目）について\02_県提出\"/>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<sst xmlns="http://schemas.openxmlformats.org/spreadsheetml/2006/main" count="1169" uniqueCount="634">
  <si>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</si>
  <si>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</si>
  <si>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</si>
  <si>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</si>
  <si>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</si>
  <si>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</si>
  <si>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</si>
  <si>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</si>
  <si>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</si>
  <si>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</si>
  <si>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</si>
  <si>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</si>
  <si>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</si>
  <si>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</si>
  <si>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</si>
  <si>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</si>
  <si>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</si>
  <si>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</si>
  <si>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</si>
  <si>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</si>
  <si>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</si>
  <si>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</si>
  <si>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</si>
  <si>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</si>
  <si>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</si>
  <si>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</si>
  <si>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</si>
  <si>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</si>
  <si>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</si>
  <si>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</si>
  <si>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</si>
  <si>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</si>
  <si>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</si>
  <si>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</si>
  <si>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</si>
  <si>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</si>
  <si>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</si>
  <si>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</si>
  <si>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</si>
  <si>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</si>
  <si>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</si>
  <si>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</si>
  <si>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</si>
  <si>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</si>
  <si>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</si>
  <si>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</si>
  <si>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</si>
  <si>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</si>
  <si>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</si>
  <si>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</si>
  <si>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</si>
  <si>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</si>
  <si>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</si>
  <si>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</si>
  <si>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</si>
  <si>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</si>
  <si>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</si>
  <si>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</si>
  <si>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</si>
  <si>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</si>
  <si>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</si>
  <si>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</si>
  <si>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</si>
  <si>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</si>
  <si>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</si>
  <si>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</si>
  <si>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</si>
  <si>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</si>
  <si>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</si>
  <si>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</si>
  <si>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</si>
  <si>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</si>
  <si>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</si>
  <si>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</si>
  <si>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</si>
  <si>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</si>
  <si>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</si>
  <si>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</si>
  <si>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</si>
  <si>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</si>
  <si>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</si>
  <si>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</si>
  <si>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</si>
  <si>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</si>
  <si>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</si>
  <si>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</si>
  <si>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</si>
  <si>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</si>
  <si>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</si>
  <si>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</si>
  <si>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</si>
  <si>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</si>
  <si>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</si>
  <si>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</si>
  <si>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</si>
  <si>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</si>
  <si>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</si>
  <si>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上越市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</si>
  <si>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</si>
  <si>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</si>
  <si>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</si>
  <si>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</si>
  <si>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</si>
  <si>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</si>
  <si>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</si>
  <si>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</si>
  <si>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</si>
  <si>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</si>
  <si>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</si>
  <si>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</si>
  <si>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</si>
  <si>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</si>
  <si>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</si>
  <si>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</si>
  <si>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</si>
  <si>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</si>
  <si>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</si>
  <si>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</si>
  <si>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</si>
  <si>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</si>
  <si>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</si>
  <si>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</si>
  <si>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</si>
  <si>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</si>
  <si>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</si>
  <si>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</si>
  <si>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</si>
  <si>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</si>
  <si>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</si>
  <si>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</si>
  <si>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</si>
  <si>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</si>
  <si>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</si>
  <si>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</si>
  <si>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</si>
  <si>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</si>
  <si>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</si>
  <si>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</si>
  <si>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</si>
  <si>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</si>
  <si>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</si>
  <si>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</si>
  <si>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</si>
  <si>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</si>
  <si>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</si>
  <si>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</si>
  <si>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</si>
  <si>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</si>
  <si>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</si>
  <si>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</si>
  <si>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</si>
  <si>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</si>
  <si>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</si>
  <si>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</si>
  <si>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</si>
  <si>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</si>
  <si>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</si>
  <si>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</si>
  <si>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</si>
  <si>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</si>
  <si>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</si>
  <si>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</si>
  <si>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</si>
  <si>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</si>
  <si>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</si>
  <si>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</si>
  <si>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</si>
  <si>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</si>
  <si>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</si>
  <si>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</si>
  <si>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</si>
  <si>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</si>
  <si>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</si>
  <si>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</si>
  <si>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</si>
  <si>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</si>
  <si>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</si>
  <si>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</si>
  <si>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</si>
  <si>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</si>
  <si>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</si>
  <si>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</si>
  <si>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</si>
  <si>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</si>
  <si>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</si>
  <si>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</si>
  <si>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</si>
  <si>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</si>
  <si>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</si>
  <si>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</si>
  <si>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</si>
  <si>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</si>
  <si>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</si>
  <si>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</si>
  <si>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</si>
  <si>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</si>
  <si>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</si>
  <si>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</si>
  <si>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</si>
  <si>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</si>
  <si>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</si>
  <si>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</si>
  <si>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</si>
  <si>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</si>
  <si>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</si>
  <si>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</si>
  <si>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</si>
  <si>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</si>
  <si>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新潟県上越市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</si>
  <si>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</si>
  <si>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</si>
  <si>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</si>
  <si>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</si>
  <si>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</si>
  <si>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</si>
  <si>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</si>
  <si>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</si>
  <si>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</si>
  <si>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</si>
  <si>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</si>
  <si>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</si>
  <si>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</si>
  <si>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</si>
  <si>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</si>
  <si>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</si>
  <si>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</si>
  <si>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</si>
  <si>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</si>
  <si>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</si>
  <si>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</si>
  <si>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</si>
  <si>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</si>
  <si>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</si>
  <si>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</si>
  <si>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</si>
  <si>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</si>
  <si>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</si>
  <si>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</si>
  <si>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</si>
  <si>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</si>
  <si>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</si>
  <si>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</si>
  <si>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</si>
  <si>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</si>
  <si>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</si>
  <si>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</si>
  <si>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</si>
  <si>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</si>
  <si>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</si>
  <si>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</si>
  <si>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</si>
  <si>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</si>
  <si>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</si>
  <si>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</si>
  <si>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</si>
  <si>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</si>
  <si>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</si>
  <si>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</si>
  <si>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</si>
  <si>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</si>
  <si>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</si>
  <si>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</si>
  <si>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</si>
  <si>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</si>
  <si>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</si>
  <si>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</si>
  <si>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</si>
  <si>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</si>
  <si>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</si>
  <si>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</si>
  <si>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</si>
  <si>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</si>
  <si>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</si>
  <si>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</si>
  <si>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</si>
  <si>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</si>
  <si>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</si>
  <si>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</si>
  <si>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</si>
  <si>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</si>
  <si>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</si>
  <si>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</si>
  <si>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</si>
  <si>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</si>
  <si>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</si>
  <si>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</si>
  <si>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</si>
  <si>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</si>
  <si>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</si>
  <si>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</si>
  <si>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</si>
  <si>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</si>
  <si>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</si>
  <si>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</si>
  <si>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</si>
  <si>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</si>
  <si>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</si>
  <si>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</si>
  <si>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</si>
  <si>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</si>
  <si>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</si>
  <si>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</si>
  <si>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</si>
  <si>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</si>
  <si>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</si>
  <si>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</si>
  <si>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</si>
  <si>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</si>
  <si>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</si>
  <si>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</si>
  <si>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</si>
  <si>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</si>
  <si>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</si>
  <si>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</si>
  <si>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</si>
  <si>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</si>
  <si>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</si>
  <si>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</si>
  <si>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</si>
  <si>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</si>
  <si>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</si>
  <si>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</si>
  <si>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</si>
  <si>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</si>
  <si>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</si>
  <si>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</si>
  <si>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</si>
  <si>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</si>
  <si>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</si>
  <si>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</si>
  <si>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</si>
  <si>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</si>
  <si>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</si>
  <si>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</si>
  <si>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</si>
  <si>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</si>
  <si>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</si>
  <si>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</si>
  <si>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</si>
  <si>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</si>
  <si>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</si>
  <si>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</si>
  <si>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</si>
  <si>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</si>
  <si>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</si>
  <si>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</si>
  <si>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</si>
  <si>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</si>
  <si>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</si>
  <si>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</si>
  <si>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</si>
  <si>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</si>
  <si>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</si>
  <si>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</si>
  <si>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</si>
  <si>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</si>
  <si>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</si>
  <si>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</si>
  <si>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</si>
  <si>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</si>
  <si>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</si>
  <si>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</si>
  <si>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</si>
  <si>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新潟県上越市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</si>
  <si>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</si>
  <si>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</si>
  <si>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</si>
  <si>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</si>
  <si>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</si>
  <si>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</si>
  <si>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</si>
  <si>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</si>
  <si>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</si>
  <si>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</si>
  <si>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</si>
  <si>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</si>
  <si>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</si>
  <si>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</si>
  <si>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</si>
  <si>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</si>
  <si>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</si>
  <si>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</si>
  <si>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</si>
  <si>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</si>
  <si>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</si>
  <si>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</si>
  <si>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</si>
  <si>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</si>
  <si>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</si>
  <si>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</si>
  <si>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</si>
  <si>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</si>
  <si>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</si>
  <si>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</si>
  <si>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</si>
  <si>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</si>
  <si>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</si>
  <si>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上越市国民健康保険特別会計</t>
    <phoneticPr fontId="5"/>
  </si>
  <si>
    <t>上越市診療所特別会計</t>
    <phoneticPr fontId="5"/>
  </si>
  <si>
    <t>上越市介護保険特別会計</t>
    <phoneticPr fontId="5"/>
  </si>
  <si>
    <t>上越市後期高齢者医療特別会計</t>
    <phoneticPr fontId="5"/>
  </si>
  <si>
    <t>上越市病院事業会計</t>
    <phoneticPr fontId="5"/>
  </si>
  <si>
    <t>法適用企業</t>
    <phoneticPr fontId="5"/>
  </si>
  <si>
    <t>上越市ガス事業会計</t>
    <phoneticPr fontId="5"/>
  </si>
  <si>
    <t>法適用企業</t>
    <phoneticPr fontId="5"/>
  </si>
  <si>
    <t>上越市水道事業会計</t>
    <phoneticPr fontId="5"/>
  </si>
  <si>
    <t>法適用企業</t>
    <phoneticPr fontId="5"/>
  </si>
  <si>
    <t>上越市工業用水道事業会計</t>
    <phoneticPr fontId="5"/>
  </si>
  <si>
    <t>上越市下水道事業会計</t>
    <phoneticPr fontId="5"/>
  </si>
  <si>
    <t>上越市地球環境特別会計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</si>
  <si>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</si>
  <si>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</si>
  <si>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</si>
  <si>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</si>
  <si>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</si>
  <si>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</si>
  <si>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</si>
  <si>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</si>
  <si>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</si>
  <si>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</si>
  <si>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</si>
  <si>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</si>
  <si>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</si>
  <si>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</si>
  <si>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</si>
  <si>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</si>
  <si>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</si>
  <si>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</si>
  <si>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</si>
  <si>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</si>
  <si>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</si>
  <si>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</si>
  <si>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</si>
  <si>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</si>
  <si>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</si>
  <si>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</si>
  <si>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</si>
  <si>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</si>
  <si>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</si>
  <si>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</si>
  <si>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</si>
  <si>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</si>
  <si>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</si>
  <si>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</si>
  <si>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</si>
  <si>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</si>
  <si>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</si>
  <si>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</si>
  <si>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</si>
  <si>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</si>
  <si>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</si>
  <si>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</si>
  <si>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</si>
  <si>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</si>
  <si>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</si>
  <si>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</si>
  <si>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</si>
  <si>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</si>
  <si>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</si>
  <si>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</si>
  <si>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</si>
  <si>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</si>
  <si>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</si>
  <si>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</si>
  <si>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</si>
  <si>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</si>
  <si>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</si>
  <si>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</si>
  <si>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</si>
  <si>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</si>
  <si>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上越市下水道事業会計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</si>
  <si>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</si>
  <si>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</si>
  <si>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</si>
  <si>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上越市病院事業会計</t>
    <phoneticPr fontId="5"/>
  </si>
  <si>
    <t>(Ｆ)</t>
    <phoneticPr fontId="5"/>
  </si>
  <si>
    <t>上越市診療所特別会計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</si>
  <si>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</si>
  <si>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</si>
  <si>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</si>
  <si>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</si>
  <si>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</si>
  <si>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</si>
  <si>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</si>
  <si>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</si>
  <si>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</si>
  <si>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</si>
  <si>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</si>
  <si>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</si>
  <si>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</si>
  <si>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</si>
  <si>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</si>
  <si>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</si>
  <si>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</si>
  <si>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</si>
  <si>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</si>
  <si>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</si>
  <si>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</si>
  <si>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</si>
  <si>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</si>
  <si>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</si>
  <si>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</si>
  <si>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</si>
  <si>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</si>
  <si>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</si>
  <si>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</si>
  <si>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</si>
  <si>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</si>
  <si>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</si>
  <si>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</si>
  <si>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</si>
  <si>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</si>
  <si>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</si>
  <si>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</si>
  <si>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</si>
  <si>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</si>
  <si>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</si>
  <si>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</si>
  <si>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</si>
  <si>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</si>
  <si>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</si>
  <si>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</si>
  <si>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</si>
  <si>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</si>
  <si>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</si>
  <si>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</si>
  <si>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</si>
  <si>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</si>
  <si>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</si>
  <si>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</si>
  <si>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</si>
  <si>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</si>
  <si>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</si>
  <si>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</si>
  <si>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</si>
  <si>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</si>
  <si>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</si>
  <si>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</si>
  <si>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</si>
  <si>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</si>
  <si>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</si>
  <si>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</si>
  <si>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</si>
  <si>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</si>
  <si>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</si>
  <si>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</si>
  <si>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</si>
  <si>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</si>
  <si>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</si>
  <si>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</si>
  <si>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</si>
  <si>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</si>
  <si>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</si>
  <si>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</si>
  <si>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</si>
  <si>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</si>
  <si>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</si>
  <si>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</si>
  <si>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</si>
  <si>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</si>
  <si>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</si>
  <si>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0.46</t>
  </si>
  <si>
    <t>▲ 0.44</t>
  </si>
  <si>
    <t>上越市水道事業会計</t>
  </si>
  <si>
    <t>一般会計</t>
  </si>
  <si>
    <t>上越市ガス事業会計</t>
  </si>
  <si>
    <t>上越市病院事業会計</t>
  </si>
  <si>
    <t>上越市介護保険特別会計</t>
  </si>
  <si>
    <t>上越市下水道事業会計</t>
  </si>
  <si>
    <t>上越市国民健康保険特別会計</t>
  </si>
  <si>
    <t>上越市工業用水道事業会計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</si>
  <si>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</si>
  <si>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</si>
  <si>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</si>
  <si>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</si>
  <si>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</si>
  <si>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</si>
  <si>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</si>
  <si>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</si>
  <si>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</si>
  <si>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上越地域消防事務組合</t>
  </si>
  <si>
    <t>上越広域伝染病院組合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</si>
  <si>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</si>
  <si>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</si>
  <si>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</si>
  <si>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</si>
  <si>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</si>
  <si>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</si>
  <si>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</si>
  <si>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</si>
  <si>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上越勤労者福祉サービスセンター</t>
    <rPh sb="0" eb="2">
      <t>ジョウエツ</t>
    </rPh>
    <rPh sb="2" eb="5">
      <t>キンロウシャ</t>
    </rPh>
    <rPh sb="5" eb="7">
      <t>フクシ</t>
    </rPh>
    <phoneticPr fontId="2"/>
  </si>
  <si>
    <t>エフエム上越</t>
    <rPh sb="4" eb="6">
      <t>ジョウエツ</t>
    </rPh>
    <phoneticPr fontId="2"/>
  </si>
  <si>
    <t>マリーナ上越</t>
    <rPh sb="4" eb="6">
      <t>ジョウエツ</t>
    </rPh>
    <phoneticPr fontId="2"/>
  </si>
  <si>
    <t>リフレ上越山里振興</t>
    <rPh sb="3" eb="5">
      <t>ジョウエツ</t>
    </rPh>
    <rPh sb="5" eb="7">
      <t>ヤマザト</t>
    </rPh>
    <rPh sb="7" eb="9">
      <t>シンコウ</t>
    </rPh>
    <phoneticPr fontId="2"/>
  </si>
  <si>
    <t>雪だるま財団</t>
    <rPh sb="0" eb="1">
      <t>ユキ</t>
    </rPh>
    <rPh sb="4" eb="6">
      <t>ザイダン</t>
    </rPh>
    <phoneticPr fontId="2"/>
  </si>
  <si>
    <t>東頸バス</t>
    <rPh sb="0" eb="1">
      <t>ヒガシ</t>
    </rPh>
    <rPh sb="1" eb="2">
      <t>ケイ</t>
    </rPh>
    <phoneticPr fontId="2"/>
  </si>
  <si>
    <t>浦川原農業振興公社</t>
    <rPh sb="0" eb="3">
      <t>ウラガワラ</t>
    </rPh>
    <rPh sb="3" eb="5">
      <t>ノウギョウ</t>
    </rPh>
    <rPh sb="5" eb="7">
      <t>シンコウ</t>
    </rPh>
    <rPh sb="7" eb="9">
      <t>コウシャ</t>
    </rPh>
    <phoneticPr fontId="2"/>
  </si>
  <si>
    <t>大島農業振興公社</t>
    <rPh sb="0" eb="2">
      <t>オオシマ</t>
    </rPh>
    <rPh sb="2" eb="4">
      <t>ノウギョウ</t>
    </rPh>
    <rPh sb="4" eb="6">
      <t>シンコウ</t>
    </rPh>
    <rPh sb="6" eb="8">
      <t>コウシャ</t>
    </rPh>
    <phoneticPr fontId="2"/>
  </si>
  <si>
    <t>やまざくら</t>
  </si>
  <si>
    <t>牧農林業振興公社</t>
    <rPh sb="0" eb="1">
      <t>マキ</t>
    </rPh>
    <rPh sb="1" eb="4">
      <t>ノウリンギョウ</t>
    </rPh>
    <rPh sb="4" eb="6">
      <t>シンコウ</t>
    </rPh>
    <rPh sb="6" eb="8">
      <t>コウシャ</t>
    </rPh>
    <phoneticPr fontId="2"/>
  </si>
  <si>
    <t>みなもとの郷</t>
    <rPh sb="5" eb="6">
      <t>ゴウ</t>
    </rPh>
    <phoneticPr fontId="2"/>
  </si>
  <si>
    <t>よしかわ杜氏の郷</t>
    <rPh sb="4" eb="6">
      <t>トウジ</t>
    </rPh>
    <rPh sb="7" eb="8">
      <t>ゴウ</t>
    </rPh>
    <phoneticPr fontId="2"/>
  </si>
  <si>
    <t>ゑしんの里観光公社</t>
    <rPh sb="4" eb="5">
      <t>サト</t>
    </rPh>
    <rPh sb="5" eb="7">
      <t>カンコウ</t>
    </rPh>
    <rPh sb="7" eb="9">
      <t>コウシャ</t>
    </rPh>
    <phoneticPr fontId="2"/>
  </si>
  <si>
    <t>清里農業公社</t>
    <rPh sb="0" eb="2">
      <t>キヨサト</t>
    </rPh>
    <rPh sb="2" eb="4">
      <t>ノウギョウ</t>
    </rPh>
    <rPh sb="4" eb="6">
      <t>コウシャ</t>
    </rPh>
    <phoneticPr fontId="2"/>
  </si>
  <si>
    <t>まちづくり上越</t>
    <rPh sb="5" eb="7">
      <t>ジョウエツ</t>
    </rPh>
    <phoneticPr fontId="2"/>
  </si>
  <si>
    <t>○</t>
    <phoneticPr fontId="2"/>
  </si>
  <si>
    <t>地域振興基金</t>
    <rPh sb="0" eb="2">
      <t>チイキ</t>
    </rPh>
    <rPh sb="2" eb="4">
      <t>シンコウ</t>
    </rPh>
    <rPh sb="4" eb="6">
      <t>キキン</t>
    </rPh>
    <phoneticPr fontId="12"/>
  </si>
  <si>
    <t>まちづくり基金</t>
    <rPh sb="5" eb="7">
      <t>キキン</t>
    </rPh>
    <phoneticPr fontId="12"/>
  </si>
  <si>
    <t>社会福祉施設整備基金</t>
    <rPh sb="0" eb="2">
      <t>シャカイ</t>
    </rPh>
    <rPh sb="2" eb="4">
      <t>フクシ</t>
    </rPh>
    <rPh sb="4" eb="6">
      <t>シセツ</t>
    </rPh>
    <rPh sb="6" eb="8">
      <t>セイビ</t>
    </rPh>
    <rPh sb="8" eb="10">
      <t>キキン</t>
    </rPh>
    <phoneticPr fontId="12"/>
  </si>
  <si>
    <t>火力発電所立地関連地域振興基金</t>
    <rPh sb="0" eb="2">
      <t>カリョク</t>
    </rPh>
    <rPh sb="2" eb="4">
      <t>ハツデン</t>
    </rPh>
    <rPh sb="4" eb="5">
      <t>ショ</t>
    </rPh>
    <rPh sb="5" eb="7">
      <t>リッチ</t>
    </rPh>
    <rPh sb="7" eb="9">
      <t>カンレン</t>
    </rPh>
    <rPh sb="9" eb="11">
      <t>チイキ</t>
    </rPh>
    <rPh sb="11" eb="13">
      <t>シンコウ</t>
    </rPh>
    <rPh sb="13" eb="15">
      <t>キキン</t>
    </rPh>
    <phoneticPr fontId="12"/>
  </si>
  <si>
    <t>水族博物館整備運営基金</t>
    <rPh sb="0" eb="5">
      <t>スイゾクハクブツカン</t>
    </rPh>
    <rPh sb="5" eb="11">
      <t>セイビウンエイキキン</t>
    </rPh>
    <phoneticPr fontId="12"/>
  </si>
  <si>
    <t>-</t>
    <phoneticPr fontId="2"/>
  </si>
  <si>
    <t>-</t>
    <phoneticPr fontId="2"/>
  </si>
  <si>
    <t>-</t>
    <phoneticPr fontId="2"/>
  </si>
  <si>
    <t>-</t>
    <phoneticPr fontId="2"/>
  </si>
  <si>
    <t>-</t>
    <phoneticPr fontId="2"/>
  </si>
  <si>
    <t>Ｊ－ホールディングス</t>
    <phoneticPr fontId="2"/>
  </si>
  <si>
    <t>上越市地域医療機構</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</si>
  <si>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</si>
  <si>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</si>
  <si>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</si>
  <si>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一連の大型建設事業により地方債残高が増加し、高い水準にある一方で、有形固定資産減価償却率は、投資してきた整備事業が順次、資産計上されており低い水準にある。
今後は、有形固定資産減価償却率は累次の減価償却により増加し、将来負担比率は、第三セクター等改革推進債等の繰上償還等による地方債残高の減などにより改善する見込みである。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</si>
  <si>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</si>
  <si>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</si>
  <si>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</si>
  <si>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</si>
  <si>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</si>
  <si>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</si>
  <si>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</si>
  <si>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</si>
  <si>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</si>
  <si>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実質公債費比率、将来負担比率ともに高い水準にある。実質公債費比率については、「分母」となる標準財政規模が、各種の譲与税・交付金及び実質的な普通交付税の増加により増となったほか、「分子」では、下水道事業の法適用への移行に伴い公債費に対する基準内繰出しが減少したことなどにより改善した。
また、将来負担比率については、同じく標準財政規模の増加により「分母」が増となったほか、「分子」では、第ニセクター等改革推進債の繰上償還や令和2年度における市債の新規発行額が元金償還額を下回ったこと、下水道事業への基準内繰出見込額の減少などにより改善した。</t>
    <rPh sb="146" eb="148">
      <t>カイゼン</t>
    </rPh>
    <rPh sb="155" eb="161">
      <t>ショウライフタンヒリツ</t>
    </rPh>
    <rPh sb="274" eb="276">
      <t>カイゼン</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</si>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</sst>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960C-4F95-BB68-986B0E151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111007</c:v>
                </c:pt>
                <c:pt idx="1">
                  <c:v>121009</c:v>
                </c:pt>
                <c:pt idx="2">
                  <c:v>54992</c:v>
                </c:pt>
                <c:pt idx="3">
                  <c:v>57152</c:v>
                </c:pt>
                <c:pt idx="4">
                  <c:v>40360</c:v>
                </c:pt>
              </c:numCache>
            </c:numRef>
          </c:val>
          <c:smooth val="0"/>
          <c:extLst xmlns:c16r2="http://schemas.microsoft.com/office/drawing/2015/06/chart">
            <c:ext xmlns:c16="http://schemas.microsoft.com/office/drawing/2014/chart" uri="{C3380CC4-5D6E-409C-BE32-E72D297353CC}">
              <c16:uniqueId val="{00000001-960C-4F95-BB68-986B0E151F62}"/>
            </c:ext>
          </c:extLst>
        </c:ser>
        <c:dLbls>
          <c:showLegendKey val="0"/>
          <c:showVal val="0"/>
          <c:showCatName val="0"/>
          <c:showSerName val="0"/>
          <c:showPercent val="0"/>
          <c:showBubbleSize val="0"/>
        </c:dLbls>
        <c:marker val="1"/>
        <c:smooth val="0"/>
        <c:axId val="225473024"/>
        <c:axId val="241281280"/>
      </c:lineChart>
      <c:catAx>
        <c:axId val="22547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281280"/>
        <c:crosses val="autoZero"/>
        <c:auto val="1"/>
        <c:lblAlgn val="ctr"/>
        <c:lblOffset val="100"/>
        <c:tickLblSkip val="1"/>
        <c:tickMarkSkip val="1"/>
        <c:noMultiLvlLbl val="0"/>
      </c:catAx>
      <c:valAx>
        <c:axId val="241281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47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5.8</c:v>
                </c:pt>
                <c:pt idx="2">
                  <c:v>5.45</c:v>
                </c:pt>
                <c:pt idx="3">
                  <c:v>6.81</c:v>
                </c:pt>
                <c:pt idx="4">
                  <c:v>7.61</c:v>
                </c:pt>
              </c:numCache>
            </c:numRef>
          </c:val>
          <c:extLst xmlns:c16r2="http://schemas.microsoft.com/office/drawing/2015/06/chart">
            <c:ext xmlns:c16="http://schemas.microsoft.com/office/drawing/2014/chart" uri="{C3380CC4-5D6E-409C-BE32-E72D297353CC}">
              <c16:uniqueId val="{00000000-45A7-4770-BD92-2CB752B268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22.3</c:v>
                </c:pt>
                <c:pt idx="1">
                  <c:v>18.97</c:v>
                </c:pt>
                <c:pt idx="2">
                  <c:v>18.489999999999998</c:v>
                </c:pt>
                <c:pt idx="3">
                  <c:v>17.97</c:v>
                </c:pt>
                <c:pt idx="4">
                  <c:v>15.46</c:v>
                </c:pt>
              </c:numCache>
            </c:numRef>
          </c:val>
          <c:extLst xmlns:c16r2="http://schemas.microsoft.com/office/drawing/2015/06/chart">
            <c:ext xmlns:c16="http://schemas.microsoft.com/office/drawing/2014/chart" uri="{C3380CC4-5D6E-409C-BE32-E72D297353CC}">
              <c16:uniqueId val="{00000001-45A7-4770-BD92-2CB752B26812}"/>
            </c:ext>
          </c:extLst>
        </c:ser>
        <c:dLbls>
          <c:showLegendKey val="0"/>
          <c:showVal val="0"/>
          <c:showCatName val="0"/>
          <c:showSerName val="0"/>
          <c:showPercent val="0"/>
          <c:showBubbleSize val="0"/>
        </c:dLbls>
        <c:gapWidth val="250"/>
        <c:overlap val="100"/>
        <c:axId val="250908968"/>
        <c:axId val="244481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-0.46</c:v>
                </c:pt>
                <c:pt idx="2">
                  <c:v>-0.44</c:v>
                </c:pt>
                <c:pt idx="3">
                  <c:v>0.68</c:v>
                </c:pt>
                <c:pt idx="4">
                  <c:v>1.31</c:v>
                </c:pt>
              </c:numCache>
            </c:numRef>
          </c:val>
          <c:smooth val="0"/>
          <c:extLst xmlns:c16r2="http://schemas.microsoft.com/office/drawing/2015/06/chart">
            <c:ext xmlns:c16="http://schemas.microsoft.com/office/drawing/2014/chart" uri="{C3380CC4-5D6E-409C-BE32-E72D297353CC}">
              <c16:uniqueId val="{00000002-45A7-4770-BD92-2CB752B26812}"/>
            </c:ext>
          </c:extLst>
        </c:ser>
        <c:dLbls>
          <c:showLegendKey val="0"/>
          <c:showVal val="0"/>
          <c:showCatName val="0"/>
          <c:showSerName val="0"/>
          <c:showPercent val="0"/>
          <c:showBubbleSize val="0"/>
        </c:dLbls>
        <c:marker val="1"/>
        <c:smooth val="0"/>
        <c:axId val="250908968"/>
        <c:axId val="244481240"/>
      </c:lineChart>
      <c:catAx>
        <c:axId val="25090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481240"/>
        <c:crosses val="autoZero"/>
        <c:auto val="1"/>
        <c:lblAlgn val="ctr"/>
        <c:lblOffset val="100"/>
        <c:tickLblSkip val="1"/>
        <c:tickMarkSkip val="1"/>
        <c:noMultiLvlLbl val="0"/>
      </c:catAx>
      <c:valAx>
        <c:axId val="244481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90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1.49</c:v>
                </c:pt>
                <c:pt idx="2">
                  <c:v>#N/A</c:v>
                </c:pt>
                <c:pt idx="3">
                  <c:v>0.13</c:v>
                </c:pt>
                <c:pt idx="4">
                  <c:v>#N/A</c:v>
                </c:pt>
                <c:pt idx="5">
                  <c:v>0.12</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96F1-4AC8-AC7E-DECF46F43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F1-4AC8-AC7E-DECF46F43CB6}"/>
            </c:ext>
          </c:extLst>
        </c:ser>
        <c:ser>
          <c:idx val="2"/>
          <c:order val="2"/>
          <c:tx>
            <c:strRef>
              <c:f>データシート!$A$29</c:f>
              <c:strCache>
                <c:ptCount val="1"/>
                <c:pt idx="0">
                  <c:v>上越市工業用水道事業会計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0.16</c:v>
                </c:pt>
                <c:pt idx="4">
                  <c:v>#N/A</c:v>
                </c:pt>
                <c:pt idx="5">
                  <c:v>0.17</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2-96F1-4AC8-AC7E-DECF46F43CB6}"/>
            </c:ext>
          </c:extLst>
        </c:ser>
        <c:ser>
          <c:idx val="3"/>
          <c:order val="3"/>
          <c:tx>
            <c:strRef>
              <c:f>データシート!$A$30</c:f>
              <c:strCache>
                <c:ptCount val="1"/>
                <c:pt idx="0">
                  <c:v>上越市国民健康保険特別会計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0.49</c:v>
                </c:pt>
                <c:pt idx="2">
                  <c:v>#N/A</c:v>
                </c:pt>
                <c:pt idx="3">
                  <c:v>1.04</c:v>
                </c:pt>
                <c:pt idx="4">
                  <c:v>#N/A</c:v>
                </c:pt>
                <c:pt idx="5">
                  <c:v>0.52</c:v>
                </c:pt>
                <c:pt idx="6">
                  <c:v>#N/A</c:v>
                </c:pt>
                <c:pt idx="7">
                  <c:v>0.32</c:v>
                </c:pt>
                <c:pt idx="8">
                  <c:v>#N/A</c:v>
                </c:pt>
                <c:pt idx="9">
                  <c:v>0.24</c:v>
                </c:pt>
              </c:numCache>
            </c:numRef>
          </c:val>
          <c:extLst xmlns:c16r2="http://schemas.microsoft.com/office/drawing/2015/06/chart">
            <c:ext xmlns:c16="http://schemas.microsoft.com/office/drawing/2014/chart" uri="{C3380CC4-5D6E-409C-BE32-E72D297353CC}">
              <c16:uniqueId val="{00000003-96F1-4AC8-AC7E-DECF46F43CB6}"/>
            </c:ext>
          </c:extLst>
        </c:ser>
        <c:ser>
          <c:idx val="4"/>
          <c:order val="4"/>
          <c:tx>
            <c:strRef>
              <c:f>データシート!$A$31</c:f>
              <c:strCache>
                <c:ptCount val="1"/>
                <c:pt idx="0">
                  <c:v>上越市下水道事業会計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xmlns:c16r2="http://schemas.microsoft.com/office/drawing/2015/06/chart">
            <c:ext xmlns:c16="http://schemas.microsoft.com/office/drawing/2014/chart" uri="{C3380CC4-5D6E-409C-BE32-E72D297353CC}">
              <c16:uniqueId val="{00000004-96F1-4AC8-AC7E-DECF46F43CB6}"/>
            </c:ext>
          </c:extLst>
        </c:ser>
        <c:ser>
          <c:idx val="5"/>
          <c:order val="5"/>
          <c:tx>
            <c:strRef>
              <c:f>データシート!$A$32</c:f>
              <c:strCache>
                <c:ptCount val="1"/>
                <c:pt idx="0">
                  <c:v>上越市介護保険特別会計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0.12</c:v>
                </c:pt>
                <c:pt idx="4">
                  <c:v>#N/A</c:v>
                </c:pt>
                <c:pt idx="5">
                  <c:v>0.34</c:v>
                </c:pt>
                <c:pt idx="6">
                  <c:v>#N/A</c:v>
                </c:pt>
                <c:pt idx="7">
                  <c:v>0.16</c:v>
                </c:pt>
                <c:pt idx="8">
                  <c:v>#N/A</c:v>
                </c:pt>
                <c:pt idx="9">
                  <c:v>0.56000000000000005</c:v>
                </c:pt>
              </c:numCache>
            </c:numRef>
          </c:val>
          <c:extLst xmlns:c16r2="http://schemas.microsoft.com/office/drawing/2015/06/chart">
            <c:ext xmlns:c16="http://schemas.microsoft.com/office/drawing/2014/chart" uri="{C3380CC4-5D6E-409C-BE32-E72D297353CC}">
              <c16:uniqueId val="{00000005-96F1-4AC8-AC7E-DECF46F43CB6}"/>
            </c:ext>
          </c:extLst>
        </c:ser>
        <c:ser>
          <c:idx val="6"/>
          <c:order val="6"/>
          <c:tx>
            <c:strRef>
              <c:f>データシート!$A$33</c:f>
              <c:strCache>
                <c:ptCount val="1"/>
                <c:pt idx="0">
                  <c:v>上越市病院事業会計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2.78</c:v>
                </c:pt>
                <c:pt idx="2">
                  <c:v>#N/A</c:v>
                </c:pt>
                <c:pt idx="3">
                  <c:v>2.61</c:v>
                </c:pt>
                <c:pt idx="4">
                  <c:v>#N/A</c:v>
                </c:pt>
                <c:pt idx="5">
                  <c:v>2.66</c:v>
                </c:pt>
                <c:pt idx="6">
                  <c:v>#N/A</c:v>
                </c:pt>
                <c:pt idx="7">
                  <c:v>2.56</c:v>
                </c:pt>
                <c:pt idx="8">
                  <c:v>#N/A</c:v>
                </c:pt>
                <c:pt idx="9">
                  <c:v>2.1800000000000002</c:v>
                </c:pt>
              </c:numCache>
            </c:numRef>
          </c:val>
          <c:extLst xmlns:c16r2="http://schemas.microsoft.com/office/drawing/2015/06/chart">
            <c:ext xmlns:c16="http://schemas.microsoft.com/office/drawing/2014/chart" uri="{C3380CC4-5D6E-409C-BE32-E72D297353CC}">
              <c16:uniqueId val="{00000006-96F1-4AC8-AC7E-DECF46F43CB6}"/>
            </c:ext>
          </c:extLst>
        </c:ser>
        <c:ser>
          <c:idx val="7"/>
          <c:order val="7"/>
          <c:tx>
            <c:strRef>
              <c:f>データシート!$A$34</c:f>
              <c:strCache>
                <c:ptCount val="1"/>
                <c:pt idx="0">
                  <c:v>上越市ガス事業会計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4.5</c:v>
                </c:pt>
                <c:pt idx="2">
                  <c:v>#N/A</c:v>
                </c:pt>
                <c:pt idx="3">
                  <c:v>4.72</c:v>
                </c:pt>
                <c:pt idx="4">
                  <c:v>#N/A</c:v>
                </c:pt>
                <c:pt idx="5">
                  <c:v>4.88</c:v>
                </c:pt>
                <c:pt idx="6">
                  <c:v>#N/A</c:v>
                </c:pt>
                <c:pt idx="7">
                  <c:v>5.22</c:v>
                </c:pt>
                <c:pt idx="8">
                  <c:v>#N/A</c:v>
                </c:pt>
                <c:pt idx="9">
                  <c:v>4.83</c:v>
                </c:pt>
              </c:numCache>
            </c:numRef>
          </c:val>
          <c:extLst xmlns:c16r2="http://schemas.microsoft.com/office/drawing/2015/06/chart">
            <c:ext xmlns:c16="http://schemas.microsoft.com/office/drawing/2014/chart" uri="{C3380CC4-5D6E-409C-BE32-E72D297353CC}">
              <c16:uniqueId val="{00000007-96F1-4AC8-AC7E-DECF46F43C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5.67</c:v>
                </c:pt>
                <c:pt idx="4">
                  <c:v>#N/A</c:v>
                </c:pt>
                <c:pt idx="5">
                  <c:v>5.33</c:v>
                </c:pt>
                <c:pt idx="6">
                  <c:v>#N/A</c:v>
                </c:pt>
                <c:pt idx="7">
                  <c:v>6.8</c:v>
                </c:pt>
                <c:pt idx="8">
                  <c:v>#N/A</c:v>
                </c:pt>
                <c:pt idx="9">
                  <c:v>7.61</c:v>
                </c:pt>
              </c:numCache>
            </c:numRef>
          </c:val>
          <c:extLst xmlns:c16r2="http://schemas.microsoft.com/office/drawing/2015/06/chart">
            <c:ext xmlns:c16="http://schemas.microsoft.com/office/drawing/2014/chart" uri="{C3380CC4-5D6E-409C-BE32-E72D297353CC}">
              <c16:uniqueId val="{00000008-96F1-4AC8-AC7E-DECF46F43CB6}"/>
            </c:ext>
          </c:extLst>
        </c:ser>
        <c:ser>
          <c:idx val="9"/>
          <c:order val="9"/>
          <c:tx>
            <c:strRef>
              <c:f>データシート!$A$36</c:f>
              <c:strCache>
                <c:ptCount val="1"/>
                <c:pt idx="0">
                  <c:v>上越市水道事業会計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13.44</c:v>
                </c:pt>
                <c:pt idx="2">
                  <c:v>#N/A</c:v>
                </c:pt>
                <c:pt idx="3">
                  <c:v>16.329999999999998</c:v>
                </c:pt>
                <c:pt idx="4">
                  <c:v>#N/A</c:v>
                </c:pt>
                <c:pt idx="5">
                  <c:v>17.7</c:v>
                </c:pt>
                <c:pt idx="6">
                  <c:v>#N/A</c:v>
                </c:pt>
                <c:pt idx="7">
                  <c:v>19</c:v>
                </c:pt>
                <c:pt idx="8">
                  <c:v>#N/A</c:v>
                </c:pt>
                <c:pt idx="9">
                  <c:v>19.04</c:v>
                </c:pt>
              </c:numCache>
            </c:numRef>
          </c:val>
          <c:extLst xmlns:c16r2="http://schemas.microsoft.com/office/drawing/2015/06/chart">
            <c:ext xmlns:c16="http://schemas.microsoft.com/office/drawing/2014/chart" uri="{C3380CC4-5D6E-409C-BE32-E72D297353CC}">
              <c16:uniqueId val="{00000009-96F1-4AC8-AC7E-DECF46F43CB6}"/>
            </c:ext>
          </c:extLst>
        </c:ser>
        <c:dLbls>
          <c:showLegendKey val="0"/>
          <c:showVal val="0"/>
          <c:showCatName val="0"/>
          <c:showSerName val="0"/>
          <c:showPercent val="0"/>
          <c:showBubbleSize val="0"/>
        </c:dLbls>
        <c:gapWidth val="150"/>
        <c:overlap val="100"/>
        <c:axId val="248942368"/>
        <c:axId val="248942752"/>
      </c:barChart>
      <c:catAx>
        <c:axId val="2489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942752"/>
        <c:crosses val="autoZero"/>
        <c:auto val="1"/>
        <c:lblAlgn val="ctr"/>
        <c:lblOffset val="100"/>
        <c:tickLblSkip val="1"/>
        <c:tickMarkSkip val="1"/>
        <c:noMultiLvlLbl val="0"/>
      </c:catAx>
      <c:valAx>
        <c:axId val="24894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94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10460</c:v>
                </c:pt>
                <c:pt idx="5">
                  <c:v>10606</c:v>
                </c:pt>
                <c:pt idx="8">
                  <c:v>10923</c:v>
                </c:pt>
                <c:pt idx="11">
                  <c:v>11129</c:v>
                </c:pt>
                <c:pt idx="14">
                  <c:v>11252</c:v>
                </c:pt>
              </c:numCache>
            </c:numRef>
          </c:val>
          <c:extLst xmlns:c16r2="http://schemas.microsoft.com/office/drawing/2015/06/chart">
            <c:ext xmlns:c16="http://schemas.microsoft.com/office/drawing/2014/chart" uri="{C3380CC4-5D6E-409C-BE32-E72D297353CC}">
              <c16:uniqueId val="{00000000-ADB9-46D5-BE0F-DB6582B648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ADB9-46D5-BE0F-DB6582B648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309</c:v>
                </c:pt>
                <c:pt idx="3">
                  <c:v>285</c:v>
                </c:pt>
                <c:pt idx="6">
                  <c:v>284</c:v>
                </c:pt>
                <c:pt idx="9">
                  <c:v>241</c:v>
                </c:pt>
                <c:pt idx="12">
                  <c:v>221</c:v>
                </c:pt>
              </c:numCache>
            </c:numRef>
          </c:val>
          <c:extLst xmlns:c16r2="http://schemas.microsoft.com/office/drawing/2015/06/chart">
            <c:ext xmlns:c16="http://schemas.microsoft.com/office/drawing/2014/chart" uri="{C3380CC4-5D6E-409C-BE32-E72D297353CC}">
              <c16:uniqueId val="{00000002-ADB9-46D5-BE0F-DB6582B648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125</c:v>
                </c:pt>
                <c:pt idx="6">
                  <c:v>137</c:v>
                </c:pt>
                <c:pt idx="9">
                  <c:v>165</c:v>
                </c:pt>
                <c:pt idx="12">
                  <c:v>185</c:v>
                </c:pt>
              </c:numCache>
            </c:numRef>
          </c:val>
          <c:extLst xmlns:c16r2="http://schemas.microsoft.com/office/drawing/2015/06/chart">
            <c:ext xmlns:c16="http://schemas.microsoft.com/office/drawing/2014/chart" uri="{C3380CC4-5D6E-409C-BE32-E72D297353CC}">
              <c16:uniqueId val="{00000003-ADB9-46D5-BE0F-DB6582B648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3910</c:v>
                </c:pt>
                <c:pt idx="3">
                  <c:v>4191</c:v>
                </c:pt>
                <c:pt idx="6">
                  <c:v>4264</c:v>
                </c:pt>
                <c:pt idx="9">
                  <c:v>4510</c:v>
                </c:pt>
                <c:pt idx="12">
                  <c:v>3882</c:v>
                </c:pt>
              </c:numCache>
            </c:numRef>
          </c:val>
          <c:extLst xmlns:c16r2="http://schemas.microsoft.com/office/drawing/2015/06/chart">
            <c:ext xmlns:c16="http://schemas.microsoft.com/office/drawing/2014/chart" uri="{C3380CC4-5D6E-409C-BE32-E72D297353CC}">
              <c16:uniqueId val="{00000004-ADB9-46D5-BE0F-DB6582B648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B9-46D5-BE0F-DB6582B648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B9-46D5-BE0F-DB6582B648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12225</c:v>
                </c:pt>
                <c:pt idx="3">
                  <c:v>11515</c:v>
                </c:pt>
                <c:pt idx="6">
                  <c:v>11723</c:v>
                </c:pt>
                <c:pt idx="9">
                  <c:v>11674</c:v>
                </c:pt>
                <c:pt idx="12">
                  <c:v>11878</c:v>
                </c:pt>
              </c:numCache>
            </c:numRef>
          </c:val>
          <c:extLst xmlns:c16r2="http://schemas.microsoft.com/office/drawing/2015/06/chart">
            <c:ext xmlns:c16="http://schemas.microsoft.com/office/drawing/2014/chart" uri="{C3380CC4-5D6E-409C-BE32-E72D297353CC}">
              <c16:uniqueId val="{00000007-ADB9-46D5-BE0F-DB6582B648F2}"/>
            </c:ext>
          </c:extLst>
        </c:ser>
        <c:dLbls>
          <c:showLegendKey val="0"/>
          <c:showVal val="0"/>
          <c:showCatName val="0"/>
          <c:showSerName val="0"/>
          <c:showPercent val="0"/>
          <c:showBubbleSize val="0"/>
        </c:dLbls>
        <c:gapWidth val="100"/>
        <c:overlap val="100"/>
        <c:axId val="249035920"/>
        <c:axId val="22694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6104</c:v>
                </c:pt>
                <c:pt idx="2">
                  <c:v>#N/A</c:v>
                </c:pt>
                <c:pt idx="3">
                  <c:v>#N/A</c:v>
                </c:pt>
                <c:pt idx="4">
                  <c:v>5511</c:v>
                </c:pt>
                <c:pt idx="5">
                  <c:v>#N/A</c:v>
                </c:pt>
                <c:pt idx="6">
                  <c:v>#N/A</c:v>
                </c:pt>
                <c:pt idx="7">
                  <c:v>5485</c:v>
                </c:pt>
                <c:pt idx="8">
                  <c:v>#N/A</c:v>
                </c:pt>
                <c:pt idx="9">
                  <c:v>#N/A</c:v>
                </c:pt>
                <c:pt idx="10">
                  <c:v>5461</c:v>
                </c:pt>
                <c:pt idx="11">
                  <c:v>#N/A</c:v>
                </c:pt>
                <c:pt idx="12">
                  <c:v>#N/A</c:v>
                </c:pt>
                <c:pt idx="13">
                  <c:v>4914</c:v>
                </c:pt>
                <c:pt idx="14">
                  <c:v>#N/A</c:v>
                </c:pt>
              </c:numCache>
            </c:numRef>
          </c:val>
          <c:smooth val="0"/>
          <c:extLst xmlns:c16r2="http://schemas.microsoft.com/office/drawing/2015/06/chart">
            <c:ext xmlns:c16="http://schemas.microsoft.com/office/drawing/2014/chart" uri="{C3380CC4-5D6E-409C-BE32-E72D297353CC}">
              <c16:uniqueId val="{00000008-ADB9-46D5-BE0F-DB6582B648F2}"/>
            </c:ext>
          </c:extLst>
        </c:ser>
        <c:dLbls>
          <c:showLegendKey val="0"/>
          <c:showVal val="0"/>
          <c:showCatName val="0"/>
          <c:showSerName val="0"/>
          <c:showPercent val="0"/>
          <c:showBubbleSize val="0"/>
        </c:dLbls>
        <c:marker val="1"/>
        <c:smooth val="0"/>
        <c:axId val="249035920"/>
        <c:axId val="226947920"/>
      </c:lineChart>
      <c:catAx>
        <c:axId val="24903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47920"/>
        <c:crosses val="autoZero"/>
        <c:auto val="1"/>
        <c:lblAlgn val="ctr"/>
        <c:lblOffset val="100"/>
        <c:tickLblSkip val="1"/>
        <c:tickMarkSkip val="1"/>
        <c:noMultiLvlLbl val="0"/>
      </c:catAx>
      <c:valAx>
        <c:axId val="22694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3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129742</c:v>
                </c:pt>
                <c:pt idx="5">
                  <c:v>136328</c:v>
                </c:pt>
                <c:pt idx="8">
                  <c:v>136438</c:v>
                </c:pt>
                <c:pt idx="11">
                  <c:v>136838</c:v>
                </c:pt>
                <c:pt idx="14">
                  <c:v>134875</c:v>
                </c:pt>
              </c:numCache>
            </c:numRef>
          </c:val>
          <c:extLst xmlns:c16r2="http://schemas.microsoft.com/office/drawing/2015/06/chart">
            <c:ext xmlns:c16="http://schemas.microsoft.com/office/drawing/2014/chart" uri="{C3380CC4-5D6E-409C-BE32-E72D297353CC}">
              <c16:uniqueId val="{00000000-C016-47E2-9054-21FD21E614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19033</c:v>
                </c:pt>
                <c:pt idx="5">
                  <c:v>17920</c:v>
                </c:pt>
                <c:pt idx="8">
                  <c:v>16835</c:v>
                </c:pt>
                <c:pt idx="11">
                  <c:v>15869</c:v>
                </c:pt>
                <c:pt idx="14">
                  <c:v>15238</c:v>
                </c:pt>
              </c:numCache>
            </c:numRef>
          </c:val>
          <c:extLst xmlns:c16r2="http://schemas.microsoft.com/office/drawing/2015/06/chart">
            <c:ext xmlns:c16="http://schemas.microsoft.com/office/drawing/2014/chart" uri="{C3380CC4-5D6E-409C-BE32-E72D297353CC}">
              <c16:uniqueId val="{00000001-C016-47E2-9054-21FD21E614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18188</c:v>
                </c:pt>
                <c:pt idx="5">
                  <c:v>15443</c:v>
                </c:pt>
                <c:pt idx="8">
                  <c:v>15397</c:v>
                </c:pt>
                <c:pt idx="11">
                  <c:v>15163</c:v>
                </c:pt>
                <c:pt idx="14">
                  <c:v>13481</c:v>
                </c:pt>
              </c:numCache>
            </c:numRef>
          </c:val>
          <c:extLst xmlns:c16r2="http://schemas.microsoft.com/office/drawing/2015/06/chart">
            <c:ext xmlns:c16="http://schemas.microsoft.com/office/drawing/2014/chart" uri="{C3380CC4-5D6E-409C-BE32-E72D297353CC}">
              <c16:uniqueId val="{00000002-C016-47E2-9054-21FD21E614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16-47E2-9054-21FD21E614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016-47E2-9054-21FD21E614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78</c:v>
                </c:pt>
                <c:pt idx="3">
                  <c:v>65</c:v>
                </c:pt>
                <c:pt idx="6">
                  <c:v>57</c:v>
                </c:pt>
                <c:pt idx="9">
                  <c:v>16</c:v>
                </c:pt>
                <c:pt idx="12">
                  <c:v>40</c:v>
                </c:pt>
              </c:numCache>
            </c:numRef>
          </c:val>
          <c:extLst xmlns:c16r2="http://schemas.microsoft.com/office/drawing/2015/06/chart">
            <c:ext xmlns:c16="http://schemas.microsoft.com/office/drawing/2014/chart" uri="{C3380CC4-5D6E-409C-BE32-E72D297353CC}">
              <c16:uniqueId val="{00000005-C016-47E2-9054-21FD21E614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13150</c:v>
                </c:pt>
                <c:pt idx="3">
                  <c:v>12734</c:v>
                </c:pt>
                <c:pt idx="6">
                  <c:v>11769</c:v>
                </c:pt>
                <c:pt idx="9">
                  <c:v>11718</c:v>
                </c:pt>
                <c:pt idx="12">
                  <c:v>11851</c:v>
                </c:pt>
              </c:numCache>
            </c:numRef>
          </c:val>
          <c:extLst xmlns:c16r2="http://schemas.microsoft.com/office/drawing/2015/06/chart">
            <c:ext xmlns:c16="http://schemas.microsoft.com/office/drawing/2014/chart" uri="{C3380CC4-5D6E-409C-BE32-E72D297353CC}">
              <c16:uniqueId val="{00000006-C016-47E2-9054-21FD21E614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774</c:v>
                </c:pt>
                <c:pt idx="3">
                  <c:v>756</c:v>
                </c:pt>
                <c:pt idx="6">
                  <c:v>795</c:v>
                </c:pt>
                <c:pt idx="9">
                  <c:v>864</c:v>
                </c:pt>
                <c:pt idx="12">
                  <c:v>772</c:v>
                </c:pt>
              </c:numCache>
            </c:numRef>
          </c:val>
          <c:extLst xmlns:c16r2="http://schemas.microsoft.com/office/drawing/2015/06/chart">
            <c:ext xmlns:c16="http://schemas.microsoft.com/office/drawing/2014/chart" uri="{C3380CC4-5D6E-409C-BE32-E72D297353CC}">
              <c16:uniqueId val="{00000007-C016-47E2-9054-21FD21E614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71696</c:v>
                </c:pt>
                <c:pt idx="3">
                  <c:v>68211</c:v>
                </c:pt>
                <c:pt idx="6">
                  <c:v>66155</c:v>
                </c:pt>
                <c:pt idx="9">
                  <c:v>66634</c:v>
                </c:pt>
                <c:pt idx="12">
                  <c:v>63462</c:v>
                </c:pt>
              </c:numCache>
            </c:numRef>
          </c:val>
          <c:extLst xmlns:c16r2="http://schemas.microsoft.com/office/drawing/2015/06/chart">
            <c:ext xmlns:c16="http://schemas.microsoft.com/office/drawing/2014/chart" uri="{C3380CC4-5D6E-409C-BE32-E72D297353CC}">
              <c16:uniqueId val="{00000008-C016-47E2-9054-21FD21E614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1309</c:v>
                </c:pt>
                <c:pt idx="3">
                  <c:v>1063</c:v>
                </c:pt>
                <c:pt idx="6">
                  <c:v>808</c:v>
                </c:pt>
                <c:pt idx="9">
                  <c:v>745</c:v>
                </c:pt>
                <c:pt idx="12">
                  <c:v>399</c:v>
                </c:pt>
              </c:numCache>
            </c:numRef>
          </c:val>
          <c:extLst xmlns:c16r2="http://schemas.microsoft.com/office/drawing/2015/06/chart">
            <c:ext xmlns:c16="http://schemas.microsoft.com/office/drawing/2014/chart" uri="{C3380CC4-5D6E-409C-BE32-E72D297353CC}">
              <c16:uniqueId val="{00000009-C016-47E2-9054-21FD21E614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121075</c:v>
                </c:pt>
                <c:pt idx="3">
                  <c:v>129647</c:v>
                </c:pt>
                <c:pt idx="6">
                  <c:v>128754</c:v>
                </c:pt>
                <c:pt idx="9">
                  <c:v>129975</c:v>
                </c:pt>
                <c:pt idx="12">
                  <c:v>124896</c:v>
                </c:pt>
              </c:numCache>
            </c:numRef>
          </c:val>
          <c:extLst xmlns:c16r2="http://schemas.microsoft.com/office/drawing/2015/06/chart">
            <c:ext xmlns:c16="http://schemas.microsoft.com/office/drawing/2014/chart" uri="{C3380CC4-5D6E-409C-BE32-E72D297353CC}">
              <c16:uniqueId val="{0000000A-C016-47E2-9054-21FD21E614EB}"/>
            </c:ext>
          </c:extLst>
        </c:ser>
        <c:dLbls>
          <c:showLegendKey val="0"/>
          <c:showVal val="0"/>
          <c:showCatName val="0"/>
          <c:showSerName val="0"/>
          <c:showPercent val="0"/>
          <c:showBubbleSize val="0"/>
        </c:dLbls>
        <c:gapWidth val="100"/>
        <c:overlap val="100"/>
        <c:axId val="252907008"/>
        <c:axId val="249044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41118</c:v>
                </c:pt>
                <c:pt idx="2">
                  <c:v>#N/A</c:v>
                </c:pt>
                <c:pt idx="3">
                  <c:v>#N/A</c:v>
                </c:pt>
                <c:pt idx="4">
                  <c:v>42784</c:v>
                </c:pt>
                <c:pt idx="5">
                  <c:v>#N/A</c:v>
                </c:pt>
                <c:pt idx="6">
                  <c:v>#N/A</c:v>
                </c:pt>
                <c:pt idx="7">
                  <c:v>39667</c:v>
                </c:pt>
                <c:pt idx="8">
                  <c:v>#N/A</c:v>
                </c:pt>
                <c:pt idx="9">
                  <c:v>#N/A</c:v>
                </c:pt>
                <c:pt idx="10">
                  <c:v>42084</c:v>
                </c:pt>
                <c:pt idx="11">
                  <c:v>#N/A</c:v>
                </c:pt>
                <c:pt idx="12">
                  <c:v>#N/A</c:v>
                </c:pt>
                <c:pt idx="13">
                  <c:v>37825</c:v>
                </c:pt>
                <c:pt idx="14">
                  <c:v>#N/A</c:v>
                </c:pt>
              </c:numCache>
            </c:numRef>
          </c:val>
          <c:smooth val="0"/>
          <c:extLst xmlns:c16r2="http://schemas.microsoft.com/office/drawing/2015/06/chart">
            <c:ext xmlns:c16="http://schemas.microsoft.com/office/drawing/2014/chart" uri="{C3380CC4-5D6E-409C-BE32-E72D297353CC}">
              <c16:uniqueId val="{0000000B-C016-47E2-9054-21FD21E614EB}"/>
            </c:ext>
          </c:extLst>
        </c:ser>
        <c:dLbls>
          <c:showLegendKey val="0"/>
          <c:showVal val="0"/>
          <c:showCatName val="0"/>
          <c:showSerName val="0"/>
          <c:showPercent val="0"/>
          <c:showBubbleSize val="0"/>
        </c:dLbls>
        <c:marker val="1"/>
        <c:smooth val="0"/>
        <c:axId val="252907008"/>
        <c:axId val="249044920"/>
      </c:lineChart>
      <c:catAx>
        <c:axId val="2529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044920"/>
        <c:crosses val="autoZero"/>
        <c:auto val="1"/>
        <c:lblAlgn val="ctr"/>
        <c:lblOffset val="100"/>
        <c:tickLblSkip val="1"/>
        <c:tickMarkSkip val="1"/>
        <c:noMultiLvlLbl val="0"/>
      </c:catAx>
      <c:valAx>
        <c:axId val="249044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9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10420</c:v>
                </c:pt>
                <c:pt idx="1">
                  <c:v>10056</c:v>
                </c:pt>
                <c:pt idx="2">
                  <c:v>8833</c:v>
                </c:pt>
              </c:numCache>
            </c:numRef>
          </c:val>
          <c:extLst xmlns:c16r2="http://schemas.microsoft.com/office/drawing/2015/06/chart">
            <c:ext xmlns:c16="http://schemas.microsoft.com/office/drawing/2014/chart" uri="{C3380CC4-5D6E-409C-BE32-E72D297353CC}">
              <c16:uniqueId val="{00000000-FA4E-4A76-96DC-07D96DC037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c:v>
                </c:pt>
                <c:pt idx="1">
                  <c:v>133</c:v>
                </c:pt>
                <c:pt idx="2">
                  <c:v>28</c:v>
                </c:pt>
              </c:numCache>
            </c:numRef>
          </c:val>
          <c:extLst xmlns:c16r2="http://schemas.microsoft.com/office/drawing/2015/06/chart">
            <c:ext xmlns:c16="http://schemas.microsoft.com/office/drawing/2014/chart" uri="{C3380CC4-5D6E-409C-BE32-E72D297353CC}">
              <c16:uniqueId val="{00000001-FA4E-4A76-96DC-07D96DC037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7237</c:v>
                </c:pt>
                <c:pt idx="1">
                  <c:v>7464</c:v>
                </c:pt>
                <c:pt idx="2">
                  <c:v>7340</c:v>
                </c:pt>
              </c:numCache>
            </c:numRef>
          </c:val>
          <c:extLst xmlns:c16r2="http://schemas.microsoft.com/office/drawing/2015/06/chart">
            <c:ext xmlns:c16="http://schemas.microsoft.com/office/drawing/2014/chart" uri="{C3380CC4-5D6E-409C-BE32-E72D297353CC}">
              <c16:uniqueId val="{00000002-FA4E-4A76-96DC-07D96DC0371C}"/>
            </c:ext>
          </c:extLst>
        </c:ser>
        <c:dLbls>
          <c:showLegendKey val="0"/>
          <c:showVal val="0"/>
          <c:showCatName val="0"/>
          <c:showSerName val="0"/>
          <c:showPercent val="0"/>
          <c:showBubbleSize val="0"/>
        </c:dLbls>
        <c:gapWidth val="120"/>
        <c:overlap val="100"/>
        <c:axId val="247255960"/>
        <c:axId val="247252824"/>
      </c:barChart>
      <c:catAx>
        <c:axId val="24725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7252824"/>
        <c:crosses val="autoZero"/>
        <c:auto val="1"/>
        <c:lblAlgn val="ctr"/>
        <c:lblOffset val="100"/>
        <c:tickLblSkip val="1"/>
        <c:tickMarkSkip val="1"/>
        <c:noMultiLvlLbl val="0"/>
      </c:catAx>
      <c:valAx>
        <c:axId val="247252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25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99971052166384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A1-4DD8-AD51-DE9AF017BC13}"/>
                </c:ext>
                <c:ext xmlns:c15="http://schemas.microsoft.com/office/drawing/2012/chart" uri="{CE6537A1-D6FC-4f65-9D91-7224C49458BB}">
                  <c15:layout/>
                  <c15:dlblFieldTable>
                    <c15:dlblFTEntry>
                      <c15:txfldGUID>{3F91F846-23CF-40EF-BA0C-E8B931060F7E}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A1-4DD8-AD51-DE9AF017BC13}"/>
                </c:ext>
                <c:ext xmlns:c15="http://schemas.microsoft.com/office/drawing/2012/chart" uri="{CE6537A1-D6FC-4f65-9D91-7224C49458BB}">
                  <c15:dlblFieldTable>
                    <c15:dlblFTEntry>
                      <c15:txfldGUID>{4CF318CE-0C93-463D-8330-3073F37A16C5}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A1-4DD8-AD51-DE9AF017BC13}"/>
                </c:ext>
                <c:ext xmlns:c15="http://schemas.microsoft.com/office/drawing/2012/chart" uri="{CE6537A1-D6FC-4f65-9D91-7224C49458BB}">
                  <c15:dlblFieldTable>
                    <c15:dlblFTEntry>
                      <c15:txfldGUID>{525AE8D2-D0A4-4F92-AD14-724DA73DA556}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A1-4DD8-AD51-DE9AF017BC13}"/>
                </c:ext>
                <c:ext xmlns:c15="http://schemas.microsoft.com/office/drawing/2012/chart" uri="{CE6537A1-D6FC-4f65-9D91-7224C49458BB}">
                  <c15:dlblFieldTable>
                    <c15:dlblFTEntry>
                      <c15:txfldGUID>{7E684C0E-5285-4E7B-A172-6362C2B07B0F}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A1-4DD8-AD51-DE9AF017BC13}"/>
                </c:ext>
                <c:ext xmlns:c15="http://schemas.microsoft.com/office/drawing/2012/chart" uri="{CE6537A1-D6FC-4f65-9D91-7224C49458BB}">
                  <c15:dlblFieldTable>
                    <c15:dlblFTEntry>
                      <c15:txfldGUID>{45AE624D-5C7D-47E9-9255-841D02E9C53A}</c15:txfldGUID>
                      <c15:f>#REF!</c15:f>
                      <c15:dlblFieldTableCache>
                        <c:ptCount val="1"/>
                        <c:pt idx="0">
                          <c:v>#REF!</c:v>
                        </c:pt>
                      </c15:dlblFieldTableCache>
                    </c15:dlblFTEntry>
                  </c15:dlblFieldTable>
                  <c15:showDataLabelsRange val="0"/>
                </c:ext>
              </c:extLst>
            </c:dLbl>
            <c:dLbl>
              <c:idx val="8"/>
              <c:layout>
                <c:manualLayout>
                  <c:x val="-2.629069041748076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A1-4DD8-AD51-DE9AF017BC13}"/>
                </c:ext>
                <c:ext xmlns:c15="http://schemas.microsoft.com/office/drawing/2012/chart" uri="{CE6537A1-D6FC-4f65-9D91-7224C49458BB}">
                  <c15:layout/>
                  <c15:dlblFieldTable>
                    <c15:dlblFTEntry>
                      <c15:txfldGUID>{95AE5F11-B074-4EB5-AB6A-7426E95E53FB}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A1-4DD8-AD51-DE9AF017BC13}"/>
                </c:ext>
                <c:ext xmlns:c15="http://schemas.microsoft.com/office/drawing/2012/chart" uri="{CE6537A1-D6FC-4f65-9D91-7224C49458BB}">
                  <c15:layout/>
                  <c15:dlblFieldTable>
                    <c15:dlblFTEntry>
                      <c15:txfldGUID>{B4D80908-2A69-4656-A81F-9DD91C36C9C7}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A1-4DD8-AD51-DE9AF017BC13}"/>
                </c:ext>
                <c:ext xmlns:c15="http://schemas.microsoft.com/office/drawing/2012/chart" uri="{CE6537A1-D6FC-4f65-9D91-7224C49458BB}">
                  <c15:layout/>
                  <c15:dlblFieldTable>
                    <c15:dlblFTEntry>
                      <c15:txfldGUID>{FB779BCD-C8EF-4D4E-B525-4A983CFEAD94}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A1-4DD8-AD51-DE9AF017BC13}"/>
                </c:ext>
                <c:ext xmlns:c15="http://schemas.microsoft.com/office/drawing/2012/chart" uri="{CE6537A1-D6FC-4f65-9D91-7224C49458BB}">
                  <c15:layout/>
                  <c15:dlblFieldTable>
                    <c15:dlblFTEntry>
                      <c15:txfldGUID>{24301D47-3E2F-46C7-A70D-8BE7ED8C07B9}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53.4</c:v>
                </c:pt>
                <c:pt idx="16">
                  <c:v>54.4</c:v>
                </c:pt>
                <c:pt idx="24">
                  <c:v>55.8</c:v>
                </c:pt>
                <c:pt idx="32">
                  <c:v>57.8</c:v>
                </c:pt>
              </c:numCache>
            </c:numRef>
          </c:xVal>
          <c:yVal>
            <c:numRef>
              <c:f>公会計指標分析・財政指標組合せ分析表!$BP$51:$DC$51</c:f>
              <c:numCache>
                <c:formatCode>#,##0.0;"▲ "#,##0.0</c:formatCode>
                <c:ptCount val="40"/>
                <c:pt idx="0">
                  <c:v>85.6</c:v>
                </c:pt>
                <c:pt idx="8">
                  <c:v>91.1</c:v>
                </c:pt>
                <c:pt idx="16">
                  <c:v>85.2</c:v>
                </c:pt>
                <c:pt idx="24">
                  <c:v>91.5</c:v>
                </c:pt>
                <c:pt idx="32">
                  <c:v>80.5</c:v>
                </c:pt>
              </c:numCache>
            </c:numRef>
          </c:yVal>
          <c:smooth val="0"/>
          <c:extLst xmlns:c16r2="http://schemas.microsoft.com/office/drawing/2015/06/chart">
            <c:ext xmlns:c16="http://schemas.microsoft.com/office/drawing/2014/chart" uri="{C3380CC4-5D6E-409C-BE32-E72D297353CC}">
              <c16:uniqueId val="{00000009-99A1-4DD8-AD51-DE9AF017BC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A1-4DD8-AD51-DE9AF017BC13}"/>
                </c:ext>
                <c:ext xmlns:c15="http://schemas.microsoft.com/office/drawing/2012/chart" uri="{CE6537A1-D6FC-4f65-9D91-7224C49458BB}">
                  <c15:layout/>
                  <c15:dlblFieldTable>
                    <c15:dlblFTEntry>
                      <c15:txfldGUID>{C99283F2-A4BA-47D6-9855-4779888B3BE0}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A1-4DD8-AD51-DE9AF017BC13}"/>
                </c:ext>
                <c:ext xmlns:c15="http://schemas.microsoft.com/office/drawing/2012/chart" uri="{CE6537A1-D6FC-4f65-9D91-7224C49458BB}">
                  <c15:dlblFieldTable>
                    <c15:dlblFTEntry>
                      <c15:txfldGUID>{DB85EB5E-8563-4DDC-8211-3E82F50F0BD8}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A1-4DD8-AD51-DE9AF017BC13}"/>
                </c:ext>
                <c:ext xmlns:c15="http://schemas.microsoft.com/office/drawing/2012/chart" uri="{CE6537A1-D6FC-4f65-9D91-7224C49458BB}">
                  <c15:dlblFieldTable>
                    <c15:dlblFTEntry>
                      <c15:txfldGUID>{1B9EFCF3-1A75-483C-A355-5E3C4456A117}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A1-4DD8-AD51-DE9AF017BC13}"/>
                </c:ext>
                <c:ext xmlns:c15="http://schemas.microsoft.com/office/drawing/2012/chart" uri="{CE6537A1-D6FC-4f65-9D91-7224C49458BB}">
                  <c15:dlblFieldTable>
                    <c15:dlblFTEntry>
                      <c15:txfldGUID>{6231AEE2-4DB3-4EC9-9400-2525D8E64F4E}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A1-4DD8-AD51-DE9AF017BC13}"/>
                </c:ext>
                <c:ext xmlns:c15="http://schemas.microsoft.com/office/drawing/2012/chart" uri="{CE6537A1-D6FC-4f65-9D91-7224C49458BB}">
                  <c15:dlblFieldTable>
                    <c15:dlblFTEntry>
                      <c15:txfldGUID>{2C4C0119-30DF-4E61-8B6A-CDD060E361FD}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A1-4DD8-AD51-DE9AF017BC13}"/>
                </c:ext>
                <c:ext xmlns:c15="http://schemas.microsoft.com/office/drawing/2012/chart" uri="{CE6537A1-D6FC-4f65-9D91-7224C49458BB}">
                  <c15:layout/>
                  <c15:dlblFieldTable>
                    <c15:dlblFTEntry>
                      <c15:txfldGUID>{EC3D5C37-A805-487C-9145-910ADE1A8422}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A1-4DD8-AD51-DE9AF017BC13}"/>
                </c:ext>
                <c:ext xmlns:c15="http://schemas.microsoft.com/office/drawing/2012/chart" uri="{CE6537A1-D6FC-4f65-9D91-7224C49458BB}">
                  <c15:layout/>
                  <c15:dlblFieldTable>
                    <c15:dlblFTEntry>
                      <c15:txfldGUID>{59944F4C-46B7-42B9-A46E-64139090BC19}</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A1-4DD8-AD51-DE9AF017BC13}"/>
                </c:ext>
                <c:ext xmlns:c15="http://schemas.microsoft.com/office/drawing/2012/chart" uri="{CE6537A1-D6FC-4f65-9D91-7224C49458BB}">
                  <c15:layout/>
                  <c15:dlblFieldTable>
                    <c15:dlblFTEntry>
                      <c15:txfldGUID>{C7F73E7D-DB19-4C57-A1AF-05617118B28F}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A1-4DD8-AD51-DE9AF017BC13}"/>
                </c:ext>
                <c:ext xmlns:c15="http://schemas.microsoft.com/office/drawing/2012/chart" uri="{CE6537A1-D6FC-4f65-9D91-7224C49458BB}">
                  <c15:layout/>
                  <c15:dlblFieldTable>
                    <c15:dlblFTEntry>
                      <c15:txfldGUID>{60E34FCC-16E9-4729-A816-B78F2BB40F0B}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99A1-4DD8-AD51-DE9AF017BC13}"/>
            </c:ext>
          </c:extLst>
        </c:ser>
        <c:dLbls>
          <c:showLegendKey val="0"/>
          <c:showVal val="1"/>
          <c:showCatName val="0"/>
          <c:showSerName val="0"/>
          <c:showPercent val="0"/>
          <c:showBubbleSize val="0"/>
        </c:dLbls>
        <c:axId val="247253216"/>
        <c:axId val="247249688"/>
      </c:scatterChart>
      <c:valAx>
        <c:axId val="247253216"/>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9688"/>
        <c:crosses val="autoZero"/>
        <c:crossBetween val="midCat"/>
      </c:valAx>
      <c:valAx>
        <c:axId val="24724968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7253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FA-48F5-9396-3BE818C789B5}"/>
                </c:ext>
                <c:ext xmlns:c15="http://schemas.microsoft.com/office/drawing/2012/chart" uri="{CE6537A1-D6FC-4f65-9D91-7224C49458BB}">
                  <c15:dlblFieldTable>
                    <c15:dlblFTEntry>
                      <c15:txfldGUID>{D652497A-C103-4512-9012-A4EFDB8492DD}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FA-48F5-9396-3BE818C789B5}"/>
                </c:ext>
                <c:ext xmlns:c15="http://schemas.microsoft.com/office/drawing/2012/chart" uri="{CE6537A1-D6FC-4f65-9D91-7224C49458BB}">
                  <c15:dlblFieldTable>
                    <c15:dlblFTEntry>
                      <c15:txfldGUID>{19DD6F83-54CB-4126-A90A-B76448A42A89}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FA-48F5-9396-3BE818C789B5}"/>
                </c:ext>
                <c:ext xmlns:c15="http://schemas.microsoft.com/office/drawing/2012/chart" uri="{CE6537A1-D6FC-4f65-9D91-7224C49458BB}">
                  <c15:dlblFieldTable>
                    <c15:dlblFTEntry>
                      <c15:txfldGUID>{8580F879-B1C2-4875-A7E3-D13D5FB0A9DF}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FA-48F5-9396-3BE818C789B5}"/>
                </c:ext>
                <c:ext xmlns:c15="http://schemas.microsoft.com/office/drawing/2012/chart" uri="{CE6537A1-D6FC-4f65-9D91-7224C49458BB}">
                  <c15:dlblFieldTable>
                    <c15:dlblFTEntry>
                      <c15:txfldGUID>{4D7CA93A-8023-469D-8602-71671C5B9C43}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FA-48F5-9396-3BE818C789B5}"/>
                </c:ext>
                <c:ext xmlns:c15="http://schemas.microsoft.com/office/drawing/2012/chart" uri="{CE6537A1-D6FC-4f65-9D91-7224C49458BB}">
                  <c15:dlblFieldTable>
                    <c15:dlblFTEntry>
                      <c15:txfldGUID>{187D0D73-1C04-4E73-B5FE-6B9D0F23BEB5}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FA-48F5-9396-3BE818C789B5}"/>
                </c:ext>
                <c:ext xmlns:c15="http://schemas.microsoft.com/office/drawing/2012/chart" uri="{CE6537A1-D6FC-4f65-9D91-7224C49458BB}">
                  <c15:dlblFieldTable>
                    <c15:dlblFTEntry>
                      <c15:txfldGUID>{D43012DA-2469-415F-AF1C-A87636614767}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FA-48F5-9396-3BE818C789B5}"/>
                </c:ext>
                <c:ext xmlns:c15="http://schemas.microsoft.com/office/drawing/2012/chart" uri="{CE6537A1-D6FC-4f65-9D91-7224C49458BB}">
                  <c15:dlblFieldTable>
                    <c15:dlblFTEntry>
                      <c15:txfldGUID>{3358BC47-258F-4883-AEE1-B061FB5F3ECA}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FA-48F5-9396-3BE818C789B5}"/>
                </c:ext>
                <c:ext xmlns:c15="http://schemas.microsoft.com/office/drawing/2012/chart" uri="{CE6537A1-D6FC-4f65-9D91-7224C49458BB}">
                  <c15:dlblFieldTable>
                    <c15:dlblFTEntry>
                      <c15:txfldGUID>{B84F31EC-9E6C-462E-9C6E-851364DEAA7A}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FA-48F5-9396-3BE818C789B5}"/>
                </c:ext>
                <c:ext xmlns:c15="http://schemas.microsoft.com/office/drawing/2012/chart" uri="{CE6537A1-D6FC-4f65-9D91-7224C49458BB}">
                  <c15:dlblFieldTable>
                    <c15:dlblFTEntry>
                      <c15:txfldGUID>{DF4FEF41-B06B-4586-9417-237BD1837CAC}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12.3</c:v>
                </c:pt>
                <c:pt idx="16">
                  <c:v>12</c:v>
                </c:pt>
                <c:pt idx="24">
                  <c:v>11.8</c:v>
                </c:pt>
                <c:pt idx="32">
                  <c:v>11.3</c:v>
                </c:pt>
              </c:numCache>
            </c:numRef>
          </c:xVal>
          <c:yVal>
            <c:numRef>
              <c:f>公会計指標分析・財政指標組合せ分析表!$BP$73:$DC$73</c:f>
              <c:numCache>
                <c:formatCode>#,##0.0;"▲ "#,##0.0</c:formatCode>
                <c:ptCount val="40"/>
                <c:pt idx="0">
                  <c:v>85.6</c:v>
                </c:pt>
                <c:pt idx="8">
                  <c:v>91.1</c:v>
                </c:pt>
                <c:pt idx="16">
                  <c:v>85.2</c:v>
                </c:pt>
                <c:pt idx="24">
                  <c:v>91.5</c:v>
                </c:pt>
                <c:pt idx="32">
                  <c:v>80.5</c:v>
                </c:pt>
              </c:numCache>
            </c:numRef>
          </c:yVal>
          <c:smooth val="0"/>
          <c:extLst xmlns:c16r2="http://schemas.microsoft.com/office/drawing/2015/06/chart">
            <c:ext xmlns:c16="http://schemas.microsoft.com/office/drawing/2014/chart" uri="{C3380CC4-5D6E-409C-BE32-E72D297353CC}">
              <c16:uniqueId val="{00000009-B8FA-48F5-9396-3BE818C789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FA-48F5-9396-3BE818C789B5}"/>
                </c:ext>
                <c:ext xmlns:c15="http://schemas.microsoft.com/office/drawing/2012/chart" uri="{CE6537A1-D6FC-4f65-9D91-7224C49458BB}">
                  <c15:dlblFieldTable>
                    <c15:dlblFTEntry>
                      <c15:txfldGUID>{2411834E-32AA-47C5-977F-C324D52EFFAF}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FA-48F5-9396-3BE818C789B5}"/>
                </c:ext>
                <c:ext xmlns:c15="http://schemas.microsoft.com/office/drawing/2012/chart" uri="{CE6537A1-D6FC-4f65-9D91-7224C49458BB}">
                  <c15:dlblFieldTable>
                    <c15:dlblFTEntry>
                      <c15:txfldGUID>{5D0E80F6-7D35-44EB-AEA9-678743C90630}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FA-48F5-9396-3BE818C789B5}"/>
                </c:ext>
                <c:ext xmlns:c15="http://schemas.microsoft.com/office/drawing/2012/chart" uri="{CE6537A1-D6FC-4f65-9D91-7224C49458BB}">
                  <c15:dlblFieldTable>
                    <c15:dlblFTEntry>
                      <c15:txfldGUID>{472E3EB1-6256-44DD-922F-8F11857A5FD0}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FA-48F5-9396-3BE818C789B5}"/>
                </c:ext>
                <c:ext xmlns:c15="http://schemas.microsoft.com/office/drawing/2012/chart" uri="{CE6537A1-D6FC-4f65-9D91-7224C49458BB}">
                  <c15:dlblFieldTable>
                    <c15:dlblFTEntry>
                      <c15:txfldGUID>{67693AC2-DFD1-4DD6-94B0-14FEF86B29FC}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FA-48F5-9396-3BE818C789B5}"/>
                </c:ext>
                <c:ext xmlns:c15="http://schemas.microsoft.com/office/drawing/2012/chart" uri="{CE6537A1-D6FC-4f65-9D91-7224C49458BB}">
                  <c15:dlblFieldTable>
                    <c15:dlblFTEntry>
                      <c15:txfldGUID>{0436FD55-D4D0-405E-A375-92F4BA697CDA}</c15:txfldGUID>
                      <c15:f>#REF!</c15:f>
                      <c15:dlblFieldTableCache>
                        <c:ptCount val="1"/>
                        <c:pt idx="0">
                          <c:v>#REF!</c:v>
                        </c:pt>
                      </c15:dlblFieldTableCache>
                    </c15:dlblFTEntry>
                  </c15:dlblFieldTable>
                  <c15:showDataLabelsRange val="0"/>
                </c:ext>
              </c:extLst>
            </c:dLbl>
            <c:dLbl>
              <c:idx val="8"/>
              <c:layout>
                <c:manualLayout>
                  <c:x val="-2.529846005752671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FA-48F5-9396-3BE818C789B5}"/>
                </c:ext>
                <c:ext xmlns:c15="http://schemas.microsoft.com/office/drawing/2012/chart" uri="{CE6537A1-D6FC-4f65-9D91-7224C49458BB}">
                  <c15:dlblFieldTable>
                    <c15:dlblFTEntry>
                      <c15:txfldGUID>{43254E11-F0F9-433F-B80E-39DD391622AD}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FA-48F5-9396-3BE818C789B5}"/>
                </c:ext>
                <c:ext xmlns:c15="http://schemas.microsoft.com/office/drawing/2012/chart" uri="{CE6537A1-D6FC-4f65-9D91-7224C49458BB}">
                  <c15:dlblFieldTable>
                    <c15:dlblFTEntry>
                      <c15:txfldGUID>{D218805C-75EA-4BC2-ACF1-F5366514E652}</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137367727602729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FA-48F5-9396-3BE818C789B5}"/>
                </c:ext>
                <c:ext xmlns:c15="http://schemas.microsoft.com/office/drawing/2012/chart" uri="{CE6537A1-D6FC-4f65-9D91-7224C49458BB}">
                  <c15:dlblFieldTable>
                    <c15:dlblFTEntry>
                      <c15:txfldGUID>{FC74D486-0DBD-4E7D-9F50-3949340A17A8}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176700817412400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FA-48F5-9396-3BE818C789B5}"/>
                </c:ext>
                <c:ext xmlns:c15="http://schemas.microsoft.com/office/drawing/2012/chart" uri="{CE6537A1-D6FC-4f65-9D91-7224C49458BB}">
                  <c15:dlblFieldTable>
                    <c15:dlblFTEntry>
                      <c15:txfldGUID>{80B6B9A9-0364-4B2D-8C12-5C440D1567C9}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B8FA-48F5-9396-3BE818C789B5}"/>
            </c:ext>
          </c:extLst>
        </c:ser>
        <c:dLbls>
          <c:showLegendKey val="0"/>
          <c:showVal val="1"/>
          <c:showCatName val="0"/>
          <c:showSerName val="0"/>
          <c:showPercent val="0"/>
          <c:showBubbleSize val="0"/>
        </c:dLbls>
        <c:axId val="247255568"/>
        <c:axId val="247252432"/>
      </c:scatterChart>
      <c:valAx>
        <c:axId val="247255568"/>
        <c:scaling>
          <c:orientation val="maxMin"/>
          <c:max val="14"/>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52432"/>
        <c:crosses val="autoZero"/>
        <c:crossBetween val="midCat"/>
      </c:valAx>
      <c:valAx>
        <c:axId val="247252432"/>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7255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元利償還金等のうち、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大型建設事業のため借り入れした元金の据置期間が終了し、償還が開始されたことにより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下水道事業会計が法適用企業に移行した結果、算出方法が変わったこと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一方で、分子の減少要因となる、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基準財政需要額算入公債費等が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今後も、市債の発行抑制や有利債の活用に努める。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満期一括償還に係る積立は実施していない。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年度に大規模建設事業がなく、新規発行額が元金償還額を下回ったため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公営企業債等繰入見込額は、下水道事業会計が法適用企業に移行した結果、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算出方法が変わったことなどから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自主財源確保の取組とあわせて、歳出削減の取組を並行して進めていく。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新潟県上越市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基金全体の残高は、財政調整基金残高が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億円減少したことなどから、</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基金の多くを占める財政調整基金については、毎年度の予算編成過程において収支不足を補うため、取り崩しを行ってい状況である。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、国県支出金等の一層の活用や未利用財産の売却・貸付を始めとした自主財源の確保を図るほか、歳出削減の取組を並行して進めていくことにより、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基金残高の確保に努める。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また、特定目的基金は、各基金の設置目的が達成されるよう適切に運用する。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地域振興基金：各地域自治区における地域振興等を図る事業</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まちづくり基金：本市の区域全体の一体感の醸成及び振興を図る事業</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火力発電所立地関連地域振興基金：八千浦地区周回道路新設事業の財源として充当したことによる減</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水族博物館整備運営基金：指定管理減収補填金の財源として充当したことによる減</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水族博物館整備運営基金：指定管理減収補填金の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財源として充当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歴史的建造物等整備支援基金：歴史的建造物等整備支援事業の財源として充当予定</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財政調整基金は、決算剰余金の二分の一相当額を積み立てるなど、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億円を積み立てた一方で、累次の補正予算の財源不足を補うため、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財政計画を上回る基金残高となっているが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長期化するコロナウイルス感染症への対応や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不測の財政需要に適切に対応するために、</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一定の規模を確保していく。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第三セクター等改革推進債の繰上償還の財源として充当したことによる減</a:t>
          </a: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旧土地開発公社保有土地の売却収入による積立が一定額に達し次第、第三セクター等改革推進債の繰上償還財源として活用する。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本比率が類似団体内平均値を下回っている要因は、平成</a:t>
          </a:r>
          <a:r>
            <a:rPr kumimoji="1" lang="en-US" altLang="ja-JP" sz="900" baseline="0">
              <a:solidFill>
                <a:schemeClr val="dk1"/>
              </a:solidFill>
              <a:effectLst/>
              <a:latin typeface="+mn-lt"/>
              <a:ea typeface="+mn-ea"/>
              <a:cs typeface="+mn-cs"/>
            </a:rPr>
            <a:t>29</a:t>
          </a:r>
          <a:r>
            <a:rPr kumimoji="1" lang="ja-JP" altLang="ja-JP" sz="900" baseline="0">
              <a:solidFill>
                <a:schemeClr val="dk1"/>
              </a:solidFill>
              <a:effectLst/>
              <a:latin typeface="+mn-lt"/>
              <a:ea typeface="+mn-ea"/>
              <a:cs typeface="+mn-cs"/>
            </a:rPr>
            <a:t>年度には市民交流施設高田</a:t>
          </a:r>
          <a:r>
            <a:rPr kumimoji="1" lang="ja-JP" altLang="en-US" sz="900" baseline="0">
              <a:solidFill>
                <a:schemeClr val="dk1"/>
              </a:solidFill>
              <a:effectLst/>
              <a:latin typeface="+mn-lt"/>
              <a:ea typeface="+mn-ea"/>
              <a:cs typeface="+mn-cs"/>
            </a:rPr>
            <a:t>城址</a:t>
          </a:r>
          <a:r>
            <a:rPr kumimoji="1" lang="ja-JP" altLang="ja-JP" sz="900" baseline="0">
              <a:solidFill>
                <a:schemeClr val="dk1"/>
              </a:solidFill>
              <a:effectLst/>
              <a:latin typeface="+mn-lt"/>
              <a:ea typeface="+mn-ea"/>
              <a:cs typeface="+mn-cs"/>
            </a:rPr>
            <a:t>公園オーレンプラザやクリーンセンター、平成</a:t>
          </a:r>
          <a:r>
            <a:rPr kumimoji="1" lang="en-US" altLang="ja-JP" sz="900" baseline="0">
              <a:solidFill>
                <a:schemeClr val="dk1"/>
              </a:solidFill>
              <a:effectLst/>
              <a:latin typeface="+mn-lt"/>
              <a:ea typeface="+mn-ea"/>
              <a:cs typeface="+mn-cs"/>
            </a:rPr>
            <a:t>30</a:t>
          </a:r>
          <a:r>
            <a:rPr kumimoji="1" lang="ja-JP" altLang="ja-JP" sz="900" baseline="0">
              <a:solidFill>
                <a:schemeClr val="dk1"/>
              </a:solidFill>
              <a:effectLst/>
              <a:latin typeface="+mn-lt"/>
              <a:ea typeface="+mn-ea"/>
              <a:cs typeface="+mn-cs"/>
            </a:rPr>
            <a:t>年度には水族博物館、令和元年度には、上越体操場ジムリーナなどの大型施設の整備が完了したことに加え、公の施設再配置計画に基づき施設の統廃合に取り組んできたことによるものである。</a:t>
          </a:r>
          <a:r>
            <a:rPr kumimoji="1" lang="ja-JP" altLang="en-US" sz="900" baseline="0">
              <a:solidFill>
                <a:schemeClr val="dk1"/>
              </a:solidFill>
              <a:effectLst/>
              <a:latin typeface="+mn-lt"/>
              <a:ea typeface="+mn-ea"/>
              <a:cs typeface="+mn-cs"/>
            </a:rPr>
            <a:t>令和</a:t>
          </a:r>
          <a:r>
            <a:rPr kumimoji="1" lang="en-US" altLang="ja-JP" sz="900" baseline="0">
              <a:solidFill>
                <a:schemeClr val="dk1"/>
              </a:solidFill>
              <a:effectLst/>
              <a:latin typeface="+mn-lt"/>
              <a:ea typeface="+mn-ea"/>
              <a:cs typeface="+mn-cs"/>
            </a:rPr>
            <a:t>2</a:t>
          </a:r>
          <a:r>
            <a:rPr kumimoji="1" lang="ja-JP" altLang="en-US" sz="900" baseline="0">
              <a:solidFill>
                <a:schemeClr val="dk1"/>
              </a:solidFill>
              <a:effectLst/>
              <a:latin typeface="+mn-lt"/>
              <a:ea typeface="+mn-ea"/>
              <a:cs typeface="+mn-cs"/>
            </a:rPr>
            <a:t>年度は、新規の大型施設の整備が行われなかったことから償却が進んだものである。</a:t>
          </a:r>
          <a:endParaRPr lang="ja-JP" altLang="ja-JP" sz="900">
            <a:effectLst/>
          </a:endParaRPr>
        </a:p>
        <a:p>
          <a:r>
            <a:rPr kumimoji="1" lang="ja-JP" altLang="ja-JP" sz="900" baseline="0">
              <a:solidFill>
                <a:schemeClr val="dk1"/>
              </a:solidFill>
              <a:effectLst/>
              <a:latin typeface="+mn-lt"/>
              <a:ea typeface="+mn-ea"/>
              <a:cs typeface="+mn-cs"/>
            </a:rPr>
            <a:t>今後も、公の施設の再配置の取組と合わせ、令和</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年度末策定の第</a:t>
          </a:r>
          <a:r>
            <a:rPr kumimoji="1" lang="en-US" altLang="ja-JP" sz="900" baseline="0">
              <a:solidFill>
                <a:schemeClr val="dk1"/>
              </a:solidFill>
              <a:effectLst/>
              <a:latin typeface="+mn-lt"/>
              <a:ea typeface="+mn-ea"/>
              <a:cs typeface="+mn-cs"/>
            </a:rPr>
            <a:t>4</a:t>
          </a:r>
          <a:r>
            <a:rPr kumimoji="1" lang="ja-JP" altLang="ja-JP" sz="900" baseline="0">
              <a:solidFill>
                <a:schemeClr val="dk1"/>
              </a:solidFill>
              <a:effectLst/>
              <a:latin typeface="+mn-lt"/>
              <a:ea typeface="+mn-ea"/>
              <a:cs typeface="+mn-cs"/>
            </a:rPr>
            <a:t>次上越市公の施設の適正配置計画に基づき、施設の計画的な維持管理を進めていく。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79" name="楕円 78"/>
        <xdr:cNvSpPr/>
      </xdr:nvSpPr>
      <xdr:spPr>
        <a:xfrm>
          <a:off x="47117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121556</xdr:rowOff>
    </xdr:from>
    <xdr:ext cx="405111" cy="259045"/>
    <xdr:sp macro="" textlink="">
      <xdr:nvSpPr>
        <xdr:cNvPr id="80" name="有形固定資産減価償却率該当値テキスト"/>
        <xdr:cNvSpPr txBox="1"/>
      </xdr:nvSpPr>
      <xdr:spPr>
        <a:xfrm>
          <a:off x="4813300"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12319</xdr:rowOff>
    </xdr:from>
    <xdr:to>
      <xdr:col>19</xdr:col>
      <xdr:colOff>187325</xdr:colOff>
      <xdr:row>28</xdr:row>
      <xdr:rowOff>113919</xdr:rowOff>
    </xdr:to>
    <xdr:sp macro="" textlink="">
      <xdr:nvSpPr>
        <xdr:cNvPr id="81" name="楕円 80"/>
        <xdr:cNvSpPr/>
      </xdr:nvSpPr>
      <xdr:spPr>
        <a:xfrm>
          <a:off x="4000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63119</xdr:rowOff>
    </xdr:from>
    <xdr:to>
      <xdr:col>23</xdr:col>
      <xdr:colOff>85725</xdr:colOff>
      <xdr:row>28</xdr:row>
      <xdr:rowOff>149479</xdr:rowOff>
    </xdr:to>
    <xdr:cxnSp macro="">
      <xdr:nvCxnSpPr>
        <xdr:cNvPr id="82" name="直線コネクタ 81"/>
        <xdr:cNvCxnSpPr/>
      </xdr:nvCxnSpPr>
      <xdr:spPr>
        <a:xfrm>
          <a:off x="4051300" y="5635244"/>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123317</xdr:rowOff>
    </xdr:from>
    <xdr:to>
      <xdr:col>15</xdr:col>
      <xdr:colOff>187325</xdr:colOff>
      <xdr:row>28</xdr:row>
      <xdr:rowOff>53467</xdr:rowOff>
    </xdr:to>
    <xdr:sp macro="" textlink="">
      <xdr:nvSpPr>
        <xdr:cNvPr id="83" name="楕円 82"/>
        <xdr:cNvSpPr/>
      </xdr:nvSpPr>
      <xdr:spPr>
        <a:xfrm>
          <a:off x="3238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2667</xdr:rowOff>
    </xdr:from>
    <xdr:to>
      <xdr:col>19</xdr:col>
      <xdr:colOff>136525</xdr:colOff>
      <xdr:row>28</xdr:row>
      <xdr:rowOff>63119</xdr:rowOff>
    </xdr:to>
    <xdr:cxnSp macro="">
      <xdr:nvCxnSpPr>
        <xdr:cNvPr id="84" name="直線コネクタ 83"/>
        <xdr:cNvCxnSpPr/>
      </xdr:nvCxnSpPr>
      <xdr:spPr>
        <a:xfrm>
          <a:off x="3289300" y="557479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80137</xdr:rowOff>
    </xdr:from>
    <xdr:to>
      <xdr:col>11</xdr:col>
      <xdr:colOff>187325</xdr:colOff>
      <xdr:row>28</xdr:row>
      <xdr:rowOff>10287</xdr:rowOff>
    </xdr:to>
    <xdr:sp macro="" textlink="">
      <xdr:nvSpPr>
        <xdr:cNvPr id="85" name="楕円 84"/>
        <xdr:cNvSpPr/>
      </xdr:nvSpPr>
      <xdr:spPr>
        <a:xfrm>
          <a:off x="2476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130937</xdr:rowOff>
    </xdr:from>
    <xdr:to>
      <xdr:col>15</xdr:col>
      <xdr:colOff>136525</xdr:colOff>
      <xdr:row>28</xdr:row>
      <xdr:rowOff>2667</xdr:rowOff>
    </xdr:to>
    <xdr:cxnSp macro="">
      <xdr:nvCxnSpPr>
        <xdr:cNvPr id="86" name="直線コネクタ 85"/>
        <xdr:cNvCxnSpPr/>
      </xdr:nvCxnSpPr>
      <xdr:spPr>
        <a:xfrm>
          <a:off x="2527300" y="55316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88773</xdr:rowOff>
    </xdr:from>
    <xdr:to>
      <xdr:col>7</xdr:col>
      <xdr:colOff>187325</xdr:colOff>
      <xdr:row>28</xdr:row>
      <xdr:rowOff>18923</xdr:rowOff>
    </xdr:to>
    <xdr:sp macro="" textlink="">
      <xdr:nvSpPr>
        <xdr:cNvPr id="87" name="楕円 86"/>
        <xdr:cNvSpPr/>
      </xdr:nvSpPr>
      <xdr:spPr>
        <a:xfrm>
          <a:off x="1714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27</xdr:row>
      <xdr:rowOff>139573</xdr:rowOff>
    </xdr:to>
    <xdr:cxnSp macro="">
      <xdr:nvCxnSpPr>
        <xdr:cNvPr id="88" name="直線コネクタ 87"/>
        <xdr:cNvCxnSpPr/>
      </xdr:nvCxnSpPr>
      <xdr:spPr>
        <a:xfrm flipV="1">
          <a:off x="1765300" y="553161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130446</xdr:rowOff>
    </xdr:from>
    <xdr:ext cx="405111" cy="259045"/>
    <xdr:sp macro="" textlink="">
      <xdr:nvSpPr>
        <xdr:cNvPr id="93" name="n_1mainValue有形固定資産減価償却率"/>
        <xdr:cNvSpPr txBox="1"/>
      </xdr:nvSpPr>
      <xdr:spPr>
        <a:xfrm>
          <a:off x="38360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94" name="n_2mainValue有形固定資産減価償却率"/>
        <xdr:cNvSpPr txBox="1"/>
      </xdr:nvSpPr>
      <xdr:spPr>
        <a:xfrm>
          <a:off x="3086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26814</xdr:rowOff>
    </xdr:from>
    <xdr:ext cx="405111" cy="259045"/>
    <xdr:sp macro="" textlink="">
      <xdr:nvSpPr>
        <xdr:cNvPr id="95" name="n_3mainValue有形固定資産減価償却率"/>
        <xdr:cNvSpPr txBox="1"/>
      </xdr:nvSpPr>
      <xdr:spPr>
        <a:xfrm>
          <a:off x="2324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35450</xdr:rowOff>
    </xdr:from>
    <xdr:ext cx="405111" cy="259045"/>
    <xdr:sp macro="" textlink="">
      <xdr:nvSpPr>
        <xdr:cNvPr id="96" name="n_4mainValue有形固定資産減価償却率"/>
        <xdr:cNvSpPr txBox="1"/>
      </xdr:nvSpPr>
      <xdr:spPr>
        <a:xfrm>
          <a:off x="1562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本比率が類似団体内平均を上回っている要因は、市民交流施設高田</a:t>
          </a:r>
          <a:r>
            <a:rPr kumimoji="1" lang="ja-JP" altLang="en-US" sz="900">
              <a:solidFill>
                <a:schemeClr val="dk1"/>
              </a:solidFill>
              <a:effectLst/>
              <a:latin typeface="+mn-lt"/>
              <a:ea typeface="+mn-ea"/>
              <a:cs typeface="+mn-cs"/>
            </a:rPr>
            <a:t>城址</a:t>
          </a:r>
          <a:r>
            <a:rPr kumimoji="1" lang="ja-JP" altLang="ja-JP" sz="900">
              <a:solidFill>
                <a:schemeClr val="dk1"/>
              </a:solidFill>
              <a:effectLst/>
              <a:latin typeface="+mn-lt"/>
              <a:ea typeface="+mn-ea"/>
              <a:cs typeface="+mn-cs"/>
            </a:rPr>
            <a:t>公園オーレンプラザやクリーンセンター、水族博物館、上越地域消防局・上越消防署などの大型施設の整備</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により、比率の分子である地方債残高が</a:t>
          </a:r>
          <a:r>
            <a:rPr kumimoji="1" lang="ja-JP" altLang="en-US" sz="900">
              <a:solidFill>
                <a:sysClr val="windowText" lastClr="000000"/>
              </a:solidFill>
              <a:effectLst/>
              <a:latin typeface="+mn-lt"/>
              <a:ea typeface="+mn-ea"/>
              <a:cs typeface="+mn-cs"/>
            </a:rPr>
            <a:t>多い状態にあることによるものである。令和</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年度は、第三セクター等改革推進債</a:t>
          </a:r>
          <a:r>
            <a:rPr kumimoji="1" lang="ja-JP" altLang="en-US" sz="900">
              <a:solidFill>
                <a:schemeClr val="dk1"/>
              </a:solidFill>
              <a:effectLst/>
              <a:latin typeface="+mn-lt"/>
              <a:ea typeface="+mn-ea"/>
              <a:cs typeface="+mn-cs"/>
            </a:rPr>
            <a:t>の繰上償還、</a:t>
          </a:r>
          <a:r>
            <a:rPr lang="ja-JP" altLang="en-US" sz="900" b="0" i="0" u="none" strike="noStrike" baseline="0" smtClean="0">
              <a:solidFill>
                <a:schemeClr val="dk1"/>
              </a:solidFill>
              <a:latin typeface="+mn-lt"/>
              <a:ea typeface="+mn-ea"/>
              <a:cs typeface="+mn-cs"/>
            </a:rPr>
            <a:t>市債の新規発行額が元金償還額を下回ったことなどにより、比率が改善したものである。</a:t>
          </a:r>
          <a:endParaRPr lang="en-US" altLang="ja-JP" sz="900" b="0" i="0" u="none" strike="noStrike" baseline="0" smtClean="0">
            <a:solidFill>
              <a:schemeClr val="dk1"/>
            </a:solidFill>
            <a:latin typeface="+mn-lt"/>
            <a:ea typeface="+mn-ea"/>
            <a:cs typeface="+mn-cs"/>
          </a:endParaRPr>
        </a:p>
        <a:p>
          <a:r>
            <a:rPr kumimoji="1" lang="ja-JP" altLang="ja-JP" sz="900">
              <a:solidFill>
                <a:schemeClr val="dk1"/>
              </a:solidFill>
              <a:effectLst/>
              <a:latin typeface="+mn-lt"/>
              <a:ea typeface="+mn-ea"/>
              <a:cs typeface="+mn-cs"/>
            </a:rPr>
            <a:t>今後も、類似団体より高い傾向が続くが、計画的な財政運営を行い、財政の健全性を確保する。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22807</xdr:rowOff>
    </xdr:from>
    <xdr:to>
      <xdr:col>76</xdr:col>
      <xdr:colOff>73025</xdr:colOff>
      <xdr:row>33</xdr:row>
      <xdr:rowOff>124407</xdr:rowOff>
    </xdr:to>
    <xdr:sp macro="" textlink="">
      <xdr:nvSpPr>
        <xdr:cNvPr id="142" name="楕円 141"/>
        <xdr:cNvSpPr/>
      </xdr:nvSpPr>
      <xdr:spPr>
        <a:xfrm>
          <a:off x="14744700" y="64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109184</xdr:rowOff>
    </xdr:from>
    <xdr:ext cx="469744" cy="259045"/>
    <xdr:sp macro="" textlink="">
      <xdr:nvSpPr>
        <xdr:cNvPr id="143" name="債務償還比率該当値テキスト"/>
        <xdr:cNvSpPr txBox="1"/>
      </xdr:nvSpPr>
      <xdr:spPr>
        <a:xfrm>
          <a:off x="14846300" y="636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15441</xdr:rowOff>
    </xdr:from>
    <xdr:to>
      <xdr:col>72</xdr:col>
      <xdr:colOff>123825</xdr:colOff>
      <xdr:row>34</xdr:row>
      <xdr:rowOff>117041</xdr:rowOff>
    </xdr:to>
    <xdr:sp macro="" textlink="">
      <xdr:nvSpPr>
        <xdr:cNvPr id="144" name="楕円 143"/>
        <xdr:cNvSpPr/>
      </xdr:nvSpPr>
      <xdr:spPr>
        <a:xfrm>
          <a:off x="14033500" y="66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73607</xdr:rowOff>
    </xdr:from>
    <xdr:to>
      <xdr:col>76</xdr:col>
      <xdr:colOff>22225</xdr:colOff>
      <xdr:row>34</xdr:row>
      <xdr:rowOff>66241</xdr:rowOff>
    </xdr:to>
    <xdr:cxnSp macro="">
      <xdr:nvCxnSpPr>
        <xdr:cNvPr id="145" name="直線コネクタ 144"/>
        <xdr:cNvCxnSpPr/>
      </xdr:nvCxnSpPr>
      <xdr:spPr>
        <a:xfrm flipV="1">
          <a:off x="14084300" y="6502982"/>
          <a:ext cx="711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12382</xdr:rowOff>
    </xdr:from>
    <xdr:to>
      <xdr:col>68</xdr:col>
      <xdr:colOff>123825</xdr:colOff>
      <xdr:row>34</xdr:row>
      <xdr:rowOff>113982</xdr:rowOff>
    </xdr:to>
    <xdr:sp macro="" textlink="">
      <xdr:nvSpPr>
        <xdr:cNvPr id="146" name="楕円 145"/>
        <xdr:cNvSpPr/>
      </xdr:nvSpPr>
      <xdr:spPr>
        <a:xfrm>
          <a:off x="13271500" y="66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63182</xdr:rowOff>
    </xdr:from>
    <xdr:to>
      <xdr:col>72</xdr:col>
      <xdr:colOff>73025</xdr:colOff>
      <xdr:row>34</xdr:row>
      <xdr:rowOff>66241</xdr:rowOff>
    </xdr:to>
    <xdr:cxnSp macro="">
      <xdr:nvCxnSpPr>
        <xdr:cNvPr id="147" name="直線コネクタ 146"/>
        <xdr:cNvCxnSpPr/>
      </xdr:nvCxnSpPr>
      <xdr:spPr>
        <a:xfrm>
          <a:off x="13322300" y="6664007"/>
          <a:ext cx="762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41709</xdr:rowOff>
    </xdr:from>
    <xdr:to>
      <xdr:col>64</xdr:col>
      <xdr:colOff>123825</xdr:colOff>
      <xdr:row>34</xdr:row>
      <xdr:rowOff>143309</xdr:rowOff>
    </xdr:to>
    <xdr:sp macro="" textlink="">
      <xdr:nvSpPr>
        <xdr:cNvPr id="148" name="楕円 147"/>
        <xdr:cNvSpPr/>
      </xdr:nvSpPr>
      <xdr:spPr>
        <a:xfrm>
          <a:off x="12509500" y="66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63182</xdr:rowOff>
    </xdr:from>
    <xdr:to>
      <xdr:col>68</xdr:col>
      <xdr:colOff>73025</xdr:colOff>
      <xdr:row>34</xdr:row>
      <xdr:rowOff>92509</xdr:rowOff>
    </xdr:to>
    <xdr:cxnSp macro="">
      <xdr:nvCxnSpPr>
        <xdr:cNvPr id="149" name="直線コネクタ 148"/>
        <xdr:cNvCxnSpPr/>
      </xdr:nvCxnSpPr>
      <xdr:spPr>
        <a:xfrm flipV="1">
          <a:off x="12560300" y="6664007"/>
          <a:ext cx="762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23537</xdr:rowOff>
    </xdr:from>
    <xdr:to>
      <xdr:col>60</xdr:col>
      <xdr:colOff>123825</xdr:colOff>
      <xdr:row>34</xdr:row>
      <xdr:rowOff>125137</xdr:rowOff>
    </xdr:to>
    <xdr:sp macro="" textlink="">
      <xdr:nvSpPr>
        <xdr:cNvPr id="150" name="楕円 149"/>
        <xdr:cNvSpPr/>
      </xdr:nvSpPr>
      <xdr:spPr>
        <a:xfrm>
          <a:off x="11747500" y="66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74337</xdr:rowOff>
    </xdr:from>
    <xdr:to>
      <xdr:col>64</xdr:col>
      <xdr:colOff>73025</xdr:colOff>
      <xdr:row>34</xdr:row>
      <xdr:rowOff>92509</xdr:rowOff>
    </xdr:to>
    <xdr:cxnSp macro="">
      <xdr:nvCxnSpPr>
        <xdr:cNvPr id="151" name="直線コネクタ 150"/>
        <xdr:cNvCxnSpPr/>
      </xdr:nvCxnSpPr>
      <xdr:spPr>
        <a:xfrm>
          <a:off x="11798300" y="6675162"/>
          <a:ext cx="7620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xdr:cNvSpPr txBox="1"/>
      </xdr:nvSpPr>
      <xdr:spPr>
        <a:xfrm>
          <a:off x="123254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xdr:cNvSpPr txBox="1"/>
      </xdr:nvSpPr>
      <xdr:spPr>
        <a:xfrm>
          <a:off x="11563427" y="58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108168</xdr:rowOff>
    </xdr:from>
    <xdr:ext cx="469744" cy="259045"/>
    <xdr:sp macro="" textlink="">
      <xdr:nvSpPr>
        <xdr:cNvPr id="156" name="n_1mainValue債務償還比率"/>
        <xdr:cNvSpPr txBox="1"/>
      </xdr:nvSpPr>
      <xdr:spPr>
        <a:xfrm>
          <a:off x="13836727" y="67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105109</xdr:rowOff>
    </xdr:from>
    <xdr:ext cx="469744" cy="259045"/>
    <xdr:sp macro="" textlink="">
      <xdr:nvSpPr>
        <xdr:cNvPr id="157" name="n_2mainValue債務償還比率"/>
        <xdr:cNvSpPr txBox="1"/>
      </xdr:nvSpPr>
      <xdr:spPr>
        <a:xfrm>
          <a:off x="13087427" y="67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134436</xdr:rowOff>
    </xdr:from>
    <xdr:ext cx="469744" cy="259045"/>
    <xdr:sp macro="" textlink="">
      <xdr:nvSpPr>
        <xdr:cNvPr id="158" name="n_3mainValue債務償還比率"/>
        <xdr:cNvSpPr txBox="1"/>
      </xdr:nvSpPr>
      <xdr:spPr>
        <a:xfrm>
          <a:off x="12325427" y="67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116264</xdr:rowOff>
    </xdr:from>
    <xdr:ext cx="469744" cy="259045"/>
    <xdr:sp macro="" textlink="">
      <xdr:nvSpPr>
        <xdr:cNvPr id="159" name="n_4mainValue債務償還比率"/>
        <xdr:cNvSpPr txBox="1"/>
      </xdr:nvSpPr>
      <xdr:spPr>
        <a:xfrm>
          <a:off x="11563427" y="67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135255</xdr:rowOff>
    </xdr:to>
    <xdr:cxnSp macro="">
      <xdr:nvCxnSpPr>
        <xdr:cNvPr id="76" name="直線コネクタ 75"/>
        <xdr:cNvCxnSpPr/>
      </xdr:nvCxnSpPr>
      <xdr:spPr>
        <a:xfrm>
          <a:off x="3797300" y="6450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106680</xdr:rowOff>
    </xdr:to>
    <xdr:cxnSp macro="">
      <xdr:nvCxnSpPr>
        <xdr:cNvPr id="78" name="直線コネクタ 77"/>
        <xdr:cNvCxnSpPr/>
      </xdr:nvCxnSpPr>
      <xdr:spPr>
        <a:xfrm>
          <a:off x="2908300" y="640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64770</xdr:rowOff>
    </xdr:to>
    <xdr:cxnSp macro="">
      <xdr:nvCxnSpPr>
        <xdr:cNvPr id="80" name="直線コネクタ 79"/>
        <xdr:cNvCxnSpPr/>
      </xdr:nvCxnSpPr>
      <xdr:spPr>
        <a:xfrm>
          <a:off x="2019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32385</xdr:rowOff>
    </xdr:to>
    <xdr:cxnSp macro="">
      <xdr:nvCxnSpPr>
        <xdr:cNvPr id="82" name="直線コネクタ 81"/>
        <xdr:cNvCxnSpPr/>
      </xdr:nvCxnSpPr>
      <xdr:spPr>
        <a:xfrm>
          <a:off x="1130300" y="6343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7"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145232</xdr:rowOff>
    </xdr:from>
    <xdr:to>
      <xdr:col>55</xdr:col>
      <xdr:colOff>50800</xdr:colOff>
      <xdr:row>38</xdr:row>
      <xdr:rowOff>75382</xdr:rowOff>
    </xdr:to>
    <xdr:sp macro="" textlink="">
      <xdr:nvSpPr>
        <xdr:cNvPr id="128" name="楕円 127"/>
        <xdr:cNvSpPr/>
      </xdr:nvSpPr>
      <xdr:spPr>
        <a:xfrm>
          <a:off x="10426700" y="64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168109</xdr:rowOff>
    </xdr:from>
    <xdr:ext cx="534377" cy="259045"/>
    <xdr:sp macro="" textlink="">
      <xdr:nvSpPr>
        <xdr:cNvPr id="129" name="【道路】&#10;一人当たり延長該当値テキスト"/>
        <xdr:cNvSpPr txBox="1"/>
      </xdr:nvSpPr>
      <xdr:spPr>
        <a:xfrm>
          <a:off x="10515600" y="63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152639</xdr:rowOff>
    </xdr:from>
    <xdr:to>
      <xdr:col>50</xdr:col>
      <xdr:colOff>165100</xdr:colOff>
      <xdr:row>38</xdr:row>
      <xdr:rowOff>82789</xdr:rowOff>
    </xdr:to>
    <xdr:sp macro="" textlink="">
      <xdr:nvSpPr>
        <xdr:cNvPr id="130" name="楕円 129"/>
        <xdr:cNvSpPr/>
      </xdr:nvSpPr>
      <xdr:spPr>
        <a:xfrm>
          <a:off x="9588500" y="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24582</xdr:rowOff>
    </xdr:from>
    <xdr:to>
      <xdr:col>55</xdr:col>
      <xdr:colOff>0</xdr:colOff>
      <xdr:row>38</xdr:row>
      <xdr:rowOff>31989</xdr:rowOff>
    </xdr:to>
    <xdr:cxnSp macro="">
      <xdr:nvCxnSpPr>
        <xdr:cNvPr id="131" name="直線コネクタ 130"/>
        <xdr:cNvCxnSpPr/>
      </xdr:nvCxnSpPr>
      <xdr:spPr>
        <a:xfrm flipV="1">
          <a:off x="9639300" y="6539682"/>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161554</xdr:rowOff>
    </xdr:from>
    <xdr:to>
      <xdr:col>46</xdr:col>
      <xdr:colOff>38100</xdr:colOff>
      <xdr:row>38</xdr:row>
      <xdr:rowOff>91704</xdr:rowOff>
    </xdr:to>
    <xdr:sp macro="" textlink="">
      <xdr:nvSpPr>
        <xdr:cNvPr id="132" name="楕円 131"/>
        <xdr:cNvSpPr/>
      </xdr:nvSpPr>
      <xdr:spPr>
        <a:xfrm>
          <a:off x="8699500" y="6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31989</xdr:rowOff>
    </xdr:from>
    <xdr:to>
      <xdr:col>50</xdr:col>
      <xdr:colOff>114300</xdr:colOff>
      <xdr:row>38</xdr:row>
      <xdr:rowOff>40904</xdr:rowOff>
    </xdr:to>
    <xdr:cxnSp macro="">
      <xdr:nvCxnSpPr>
        <xdr:cNvPr id="133" name="直線コネクタ 132"/>
        <xdr:cNvCxnSpPr/>
      </xdr:nvCxnSpPr>
      <xdr:spPr>
        <a:xfrm flipV="1">
          <a:off x="8750300" y="654708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169692</xdr:rowOff>
    </xdr:from>
    <xdr:to>
      <xdr:col>41</xdr:col>
      <xdr:colOff>101600</xdr:colOff>
      <xdr:row>38</xdr:row>
      <xdr:rowOff>99842</xdr:rowOff>
    </xdr:to>
    <xdr:sp macro="" textlink="">
      <xdr:nvSpPr>
        <xdr:cNvPr id="134" name="楕円 133"/>
        <xdr:cNvSpPr/>
      </xdr:nvSpPr>
      <xdr:spPr>
        <a:xfrm>
          <a:off x="7810500" y="65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40904</xdr:rowOff>
    </xdr:from>
    <xdr:to>
      <xdr:col>45</xdr:col>
      <xdr:colOff>177800</xdr:colOff>
      <xdr:row>38</xdr:row>
      <xdr:rowOff>49042</xdr:rowOff>
    </xdr:to>
    <xdr:cxnSp macro="">
      <xdr:nvCxnSpPr>
        <xdr:cNvPr id="135" name="直線コネクタ 134"/>
        <xdr:cNvCxnSpPr/>
      </xdr:nvCxnSpPr>
      <xdr:spPr>
        <a:xfrm flipV="1">
          <a:off x="7861300" y="655600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6289</xdr:rowOff>
    </xdr:from>
    <xdr:to>
      <xdr:col>36</xdr:col>
      <xdr:colOff>165100</xdr:colOff>
      <xdr:row>38</xdr:row>
      <xdr:rowOff>107889</xdr:rowOff>
    </xdr:to>
    <xdr:sp macro="" textlink="">
      <xdr:nvSpPr>
        <xdr:cNvPr id="136" name="楕円 135"/>
        <xdr:cNvSpPr/>
      </xdr:nvSpPr>
      <xdr:spPr>
        <a:xfrm>
          <a:off x="6921500" y="65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49042</xdr:rowOff>
    </xdr:from>
    <xdr:to>
      <xdr:col>41</xdr:col>
      <xdr:colOff>50800</xdr:colOff>
      <xdr:row>38</xdr:row>
      <xdr:rowOff>57089</xdr:rowOff>
    </xdr:to>
    <xdr:cxnSp macro="">
      <xdr:nvCxnSpPr>
        <xdr:cNvPr id="137" name="直線コネクタ 136"/>
        <xdr:cNvCxnSpPr/>
      </xdr:nvCxnSpPr>
      <xdr:spPr>
        <a:xfrm flipV="1">
          <a:off x="6972300" y="6564142"/>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99316</xdr:rowOff>
    </xdr:from>
    <xdr:ext cx="534377" cy="259045"/>
    <xdr:sp macro="" textlink="">
      <xdr:nvSpPr>
        <xdr:cNvPr id="142" name="n_1mainValue【道路】&#10;一人当たり延長"/>
        <xdr:cNvSpPr txBox="1"/>
      </xdr:nvSpPr>
      <xdr:spPr>
        <a:xfrm>
          <a:off x="9359411" y="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108231</xdr:rowOff>
    </xdr:from>
    <xdr:ext cx="534377" cy="259045"/>
    <xdr:sp macro="" textlink="">
      <xdr:nvSpPr>
        <xdr:cNvPr id="143" name="n_2mainValue【道路】&#10;一人当たり延長"/>
        <xdr:cNvSpPr txBox="1"/>
      </xdr:nvSpPr>
      <xdr:spPr>
        <a:xfrm>
          <a:off x="8483111" y="62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116369</xdr:rowOff>
    </xdr:from>
    <xdr:ext cx="534377" cy="259045"/>
    <xdr:sp macro="" textlink="">
      <xdr:nvSpPr>
        <xdr:cNvPr id="144" name="n_3mainValue【道路】&#10;一人当たり延長"/>
        <xdr:cNvSpPr txBox="1"/>
      </xdr:nvSpPr>
      <xdr:spPr>
        <a:xfrm>
          <a:off x="7594111" y="62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124416</xdr:rowOff>
    </xdr:from>
    <xdr:ext cx="534377" cy="259045"/>
    <xdr:sp macro="" textlink="">
      <xdr:nvSpPr>
        <xdr:cNvPr id="145" name="n_4mainValue【道路】&#10;一人当たり延長"/>
        <xdr:cNvSpPr txBox="1"/>
      </xdr:nvSpPr>
      <xdr:spPr>
        <a:xfrm>
          <a:off x="6705111" y="62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86" name="楕円 185"/>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87" name="【橋りょう・トンネル】&#10;有形固定資産減価償却率該当値テキスト"/>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88" name="楕円 187"/>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38100</xdr:rowOff>
    </xdr:to>
    <xdr:cxnSp macro="">
      <xdr:nvCxnSpPr>
        <xdr:cNvPr id="189" name="直線コネクタ 188"/>
        <xdr:cNvCxnSpPr/>
      </xdr:nvCxnSpPr>
      <xdr:spPr>
        <a:xfrm>
          <a:off x="3797300" y="10088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90" name="楕円 189"/>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144780</xdr:rowOff>
    </xdr:to>
    <xdr:cxnSp macro="">
      <xdr:nvCxnSpPr>
        <xdr:cNvPr id="191" name="直線コネクタ 190"/>
        <xdr:cNvCxnSpPr/>
      </xdr:nvCxnSpPr>
      <xdr:spPr>
        <a:xfrm>
          <a:off x="2908300" y="10020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2" name="楕円 191"/>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76200</xdr:rowOff>
    </xdr:to>
    <xdr:cxnSp macro="">
      <xdr:nvCxnSpPr>
        <xdr:cNvPr id="193" name="直線コネクタ 192"/>
        <xdr:cNvCxnSpPr/>
      </xdr:nvCxnSpPr>
      <xdr:spPr>
        <a:xfrm>
          <a:off x="2019300" y="995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4" name="楕円 193"/>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58</xdr:row>
      <xdr:rowOff>7620</xdr:rowOff>
    </xdr:to>
    <xdr:cxnSp macro="">
      <xdr:nvCxnSpPr>
        <xdr:cNvPr id="195" name="直線コネクタ 194"/>
        <xdr:cNvCxnSpPr/>
      </xdr:nvCxnSpPr>
      <xdr:spPr>
        <a:xfrm>
          <a:off x="1130300" y="989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200" name="n_1mainValue【橋りょう・トンネ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201" name="n_2main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202" name="n_3mainValue【橋りょう・トンネル】&#10;有形固定資産減価償却率"/>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21607</xdr:rowOff>
    </xdr:from>
    <xdr:ext cx="405111" cy="259045"/>
    <xdr:sp macro="" textlink="">
      <xdr:nvSpPr>
        <xdr:cNvPr id="203" name="n_4mainValue【橋りょう・トンネル】&#10;有形固定資産減価償却率"/>
        <xdr:cNvSpPr txBox="1"/>
      </xdr:nvSpPr>
      <xdr:spPr>
        <a:xfrm>
          <a:off x="927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155256</xdr:rowOff>
    </xdr:from>
    <xdr:to>
      <xdr:col>55</xdr:col>
      <xdr:colOff>50800</xdr:colOff>
      <xdr:row>59</xdr:row>
      <xdr:rowOff>85406</xdr:rowOff>
    </xdr:to>
    <xdr:sp macro="" textlink="">
      <xdr:nvSpPr>
        <xdr:cNvPr id="241" name="楕円 240"/>
        <xdr:cNvSpPr/>
      </xdr:nvSpPr>
      <xdr:spPr>
        <a:xfrm>
          <a:off x="10426700" y="100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6683</xdr:rowOff>
    </xdr:from>
    <xdr:ext cx="599010" cy="259045"/>
    <xdr:sp macro="" textlink="">
      <xdr:nvSpPr>
        <xdr:cNvPr id="242" name="【橋りょう・トンネル】&#10;一人当たり有形固定資産（償却資産）額該当値テキスト"/>
        <xdr:cNvSpPr txBox="1"/>
      </xdr:nvSpPr>
      <xdr:spPr>
        <a:xfrm>
          <a:off x="10515600" y="99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163494</xdr:rowOff>
    </xdr:from>
    <xdr:to>
      <xdr:col>50</xdr:col>
      <xdr:colOff>165100</xdr:colOff>
      <xdr:row>59</xdr:row>
      <xdr:rowOff>93644</xdr:rowOff>
    </xdr:to>
    <xdr:sp macro="" textlink="">
      <xdr:nvSpPr>
        <xdr:cNvPr id="243" name="楕円 242"/>
        <xdr:cNvSpPr/>
      </xdr:nvSpPr>
      <xdr:spPr>
        <a:xfrm>
          <a:off x="9588500" y="10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34606</xdr:rowOff>
    </xdr:from>
    <xdr:to>
      <xdr:col>55</xdr:col>
      <xdr:colOff>0</xdr:colOff>
      <xdr:row>59</xdr:row>
      <xdr:rowOff>42844</xdr:rowOff>
    </xdr:to>
    <xdr:cxnSp macro="">
      <xdr:nvCxnSpPr>
        <xdr:cNvPr id="244" name="直線コネクタ 243"/>
        <xdr:cNvCxnSpPr/>
      </xdr:nvCxnSpPr>
      <xdr:spPr>
        <a:xfrm flipV="1">
          <a:off x="9639300" y="10150156"/>
          <a:ext cx="8382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928</xdr:rowOff>
    </xdr:from>
    <xdr:to>
      <xdr:col>46</xdr:col>
      <xdr:colOff>38100</xdr:colOff>
      <xdr:row>59</xdr:row>
      <xdr:rowOff>102528</xdr:rowOff>
    </xdr:to>
    <xdr:sp macro="" textlink="">
      <xdr:nvSpPr>
        <xdr:cNvPr id="245" name="楕円 244"/>
        <xdr:cNvSpPr/>
      </xdr:nvSpPr>
      <xdr:spPr>
        <a:xfrm>
          <a:off x="8699500" y="10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42844</xdr:rowOff>
    </xdr:from>
    <xdr:to>
      <xdr:col>50</xdr:col>
      <xdr:colOff>114300</xdr:colOff>
      <xdr:row>59</xdr:row>
      <xdr:rowOff>51728</xdr:rowOff>
    </xdr:to>
    <xdr:cxnSp macro="">
      <xdr:nvCxnSpPr>
        <xdr:cNvPr id="246" name="直線コネクタ 245"/>
        <xdr:cNvCxnSpPr/>
      </xdr:nvCxnSpPr>
      <xdr:spPr>
        <a:xfrm flipV="1">
          <a:off x="8750300" y="1015839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8869</xdr:rowOff>
    </xdr:from>
    <xdr:to>
      <xdr:col>41</xdr:col>
      <xdr:colOff>101600</xdr:colOff>
      <xdr:row>59</xdr:row>
      <xdr:rowOff>110469</xdr:rowOff>
    </xdr:to>
    <xdr:sp macro="" textlink="">
      <xdr:nvSpPr>
        <xdr:cNvPr id="247" name="楕円 246"/>
        <xdr:cNvSpPr/>
      </xdr:nvSpPr>
      <xdr:spPr>
        <a:xfrm>
          <a:off x="7810500" y="101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51728</xdr:rowOff>
    </xdr:from>
    <xdr:to>
      <xdr:col>45</xdr:col>
      <xdr:colOff>177800</xdr:colOff>
      <xdr:row>59</xdr:row>
      <xdr:rowOff>59669</xdr:rowOff>
    </xdr:to>
    <xdr:cxnSp macro="">
      <xdr:nvCxnSpPr>
        <xdr:cNvPr id="248" name="直線コネクタ 247"/>
        <xdr:cNvCxnSpPr/>
      </xdr:nvCxnSpPr>
      <xdr:spPr>
        <a:xfrm flipV="1">
          <a:off x="7861300" y="10167278"/>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132542</xdr:rowOff>
    </xdr:from>
    <xdr:to>
      <xdr:col>36</xdr:col>
      <xdr:colOff>165100</xdr:colOff>
      <xdr:row>59</xdr:row>
      <xdr:rowOff>62692</xdr:rowOff>
    </xdr:to>
    <xdr:sp macro="" textlink="">
      <xdr:nvSpPr>
        <xdr:cNvPr id="249" name="楕円 248"/>
        <xdr:cNvSpPr/>
      </xdr:nvSpPr>
      <xdr:spPr>
        <a:xfrm>
          <a:off x="6921500" y="100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11892</xdr:rowOff>
    </xdr:from>
    <xdr:to>
      <xdr:col>41</xdr:col>
      <xdr:colOff>50800</xdr:colOff>
      <xdr:row>59</xdr:row>
      <xdr:rowOff>59669</xdr:rowOff>
    </xdr:to>
    <xdr:cxnSp macro="">
      <xdr:nvCxnSpPr>
        <xdr:cNvPr id="250" name="直線コネクタ 249"/>
        <xdr:cNvCxnSpPr/>
      </xdr:nvCxnSpPr>
      <xdr:spPr>
        <a:xfrm>
          <a:off x="6972300" y="10127442"/>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110171</xdr:rowOff>
    </xdr:from>
    <xdr:ext cx="599010" cy="259045"/>
    <xdr:sp macro="" textlink="">
      <xdr:nvSpPr>
        <xdr:cNvPr id="255" name="n_1mainValue【橋りょう・トンネル】&#10;一人当たり有形固定資産（償却資産）額"/>
        <xdr:cNvSpPr txBox="1"/>
      </xdr:nvSpPr>
      <xdr:spPr>
        <a:xfrm>
          <a:off x="9327095" y="98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119055</xdr:rowOff>
    </xdr:from>
    <xdr:ext cx="599010" cy="259045"/>
    <xdr:sp macro="" textlink="">
      <xdr:nvSpPr>
        <xdr:cNvPr id="256" name="n_2mainValue【橋りょう・トンネル】&#10;一人当たり有形固定資産（償却資産）額"/>
        <xdr:cNvSpPr txBox="1"/>
      </xdr:nvSpPr>
      <xdr:spPr>
        <a:xfrm>
          <a:off x="8450795" y="98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126996</xdr:rowOff>
    </xdr:from>
    <xdr:ext cx="599010" cy="259045"/>
    <xdr:sp macro="" textlink="">
      <xdr:nvSpPr>
        <xdr:cNvPr id="257" name="n_3mainValue【橋りょう・トンネル】&#10;一人当たり有形固定資産（償却資産）額"/>
        <xdr:cNvSpPr txBox="1"/>
      </xdr:nvSpPr>
      <xdr:spPr>
        <a:xfrm>
          <a:off x="7561795" y="989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79219</xdr:rowOff>
    </xdr:from>
    <xdr:ext cx="599010" cy="259045"/>
    <xdr:sp macro="" textlink="">
      <xdr:nvSpPr>
        <xdr:cNvPr id="258" name="n_4mainValue【橋りょう・トンネル】&#10;一人当たり有形固定資産（償却資産）額"/>
        <xdr:cNvSpPr txBox="1"/>
      </xdr:nvSpPr>
      <xdr:spPr>
        <a:xfrm>
          <a:off x="6672795" y="985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7" name="楕円 296"/>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114316</xdr:rowOff>
    </xdr:from>
    <xdr:ext cx="405111" cy="259045"/>
    <xdr:sp macro="" textlink="">
      <xdr:nvSpPr>
        <xdr:cNvPr id="298" name="【公営住宅】&#10;有形固定資産減価償却率該当値テキスト"/>
        <xdr:cNvSpPr txBox="1"/>
      </xdr:nvSpPr>
      <xdr:spPr>
        <a:xfrm>
          <a:off x="4673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99" name="楕円 298"/>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15239</xdr:rowOff>
    </xdr:to>
    <xdr:cxnSp macro="">
      <xdr:nvCxnSpPr>
        <xdr:cNvPr id="300" name="直線コネクタ 299"/>
        <xdr:cNvCxnSpPr/>
      </xdr:nvCxnSpPr>
      <xdr:spPr>
        <a:xfrm>
          <a:off x="3797300" y="1402613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39878</xdr:rowOff>
    </xdr:from>
    <xdr:to>
      <xdr:col>15</xdr:col>
      <xdr:colOff>101600</xdr:colOff>
      <xdr:row>81</xdr:row>
      <xdr:rowOff>141478</xdr:rowOff>
    </xdr:to>
    <xdr:sp macro="" textlink="">
      <xdr:nvSpPr>
        <xdr:cNvPr id="301" name="楕円 300"/>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81</xdr:row>
      <xdr:rowOff>138685</xdr:rowOff>
    </xdr:to>
    <xdr:cxnSp macro="">
      <xdr:nvCxnSpPr>
        <xdr:cNvPr id="302" name="直線コネクタ 301"/>
        <xdr:cNvCxnSpPr/>
      </xdr:nvCxnSpPr>
      <xdr:spPr>
        <a:xfrm>
          <a:off x="2908300" y="139781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161037</xdr:rowOff>
    </xdr:from>
    <xdr:to>
      <xdr:col>10</xdr:col>
      <xdr:colOff>165100</xdr:colOff>
      <xdr:row>79</xdr:row>
      <xdr:rowOff>91187</xdr:rowOff>
    </xdr:to>
    <xdr:sp macro="" textlink="">
      <xdr:nvSpPr>
        <xdr:cNvPr id="303" name="楕円 302"/>
        <xdr:cNvSpPr/>
      </xdr:nvSpPr>
      <xdr:spPr>
        <a:xfrm>
          <a:off x="1968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40387</xdr:rowOff>
    </xdr:from>
    <xdr:to>
      <xdr:col>15</xdr:col>
      <xdr:colOff>50800</xdr:colOff>
      <xdr:row>81</xdr:row>
      <xdr:rowOff>90678</xdr:rowOff>
    </xdr:to>
    <xdr:cxnSp macro="">
      <xdr:nvCxnSpPr>
        <xdr:cNvPr id="304" name="直線コネクタ 303"/>
        <xdr:cNvCxnSpPr/>
      </xdr:nvCxnSpPr>
      <xdr:spPr>
        <a:xfrm>
          <a:off x="2019300" y="13584937"/>
          <a:ext cx="8890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108458</xdr:rowOff>
    </xdr:from>
    <xdr:to>
      <xdr:col>6</xdr:col>
      <xdr:colOff>38100</xdr:colOff>
      <xdr:row>81</xdr:row>
      <xdr:rowOff>38608</xdr:rowOff>
    </xdr:to>
    <xdr:sp macro="" textlink="">
      <xdr:nvSpPr>
        <xdr:cNvPr id="305" name="楕円 304"/>
        <xdr:cNvSpPr/>
      </xdr:nvSpPr>
      <xdr:spPr>
        <a:xfrm>
          <a:off x="107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40387</xdr:rowOff>
    </xdr:from>
    <xdr:to>
      <xdr:col>10</xdr:col>
      <xdr:colOff>114300</xdr:colOff>
      <xdr:row>80</xdr:row>
      <xdr:rowOff>159258</xdr:rowOff>
    </xdr:to>
    <xdr:cxnSp macro="">
      <xdr:nvCxnSpPr>
        <xdr:cNvPr id="306" name="直線コネクタ 305"/>
        <xdr:cNvCxnSpPr/>
      </xdr:nvCxnSpPr>
      <xdr:spPr>
        <a:xfrm flipV="1">
          <a:off x="1130300" y="13584937"/>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311" name="n_1mainValue【公営住宅】&#10;有形固定資産減価償却率"/>
        <xdr:cNvSpPr txBox="1"/>
      </xdr:nvSpPr>
      <xdr:spPr>
        <a:xfrm>
          <a:off x="35820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132605</xdr:rowOff>
    </xdr:from>
    <xdr:ext cx="405111" cy="259045"/>
    <xdr:sp macro="" textlink="">
      <xdr:nvSpPr>
        <xdr:cNvPr id="312" name="n_2mainValue【公営住宅】&#10;有形固定資産減価償却率"/>
        <xdr:cNvSpPr txBox="1"/>
      </xdr:nvSpPr>
      <xdr:spPr>
        <a:xfrm>
          <a:off x="2705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107714</xdr:rowOff>
    </xdr:from>
    <xdr:ext cx="405111" cy="259045"/>
    <xdr:sp macro="" textlink="">
      <xdr:nvSpPr>
        <xdr:cNvPr id="313" name="n_3mainValue【公営住宅】&#10;有形固定資産減価償却率"/>
        <xdr:cNvSpPr txBox="1"/>
      </xdr:nvSpPr>
      <xdr:spPr>
        <a:xfrm>
          <a:off x="1816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55135</xdr:rowOff>
    </xdr:from>
    <xdr:ext cx="405111" cy="259045"/>
    <xdr:sp macro="" textlink="">
      <xdr:nvSpPr>
        <xdr:cNvPr id="314" name="n_4mainValue【公営住宅】&#10;有形固定資産減価償却率"/>
        <xdr:cNvSpPr txBox="1"/>
      </xdr:nvSpPr>
      <xdr:spPr>
        <a:xfrm>
          <a:off x="927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86905</xdr:rowOff>
    </xdr:from>
    <xdr:to>
      <xdr:col>55</xdr:col>
      <xdr:colOff>50800</xdr:colOff>
      <xdr:row>83</xdr:row>
      <xdr:rowOff>17055</xdr:rowOff>
    </xdr:to>
    <xdr:sp macro="" textlink="">
      <xdr:nvSpPr>
        <xdr:cNvPr id="356" name="楕円 355"/>
        <xdr:cNvSpPr/>
      </xdr:nvSpPr>
      <xdr:spPr>
        <a:xfrm>
          <a:off x="104267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109782</xdr:rowOff>
    </xdr:from>
    <xdr:ext cx="469744" cy="259045"/>
    <xdr:sp macro="" textlink="">
      <xdr:nvSpPr>
        <xdr:cNvPr id="357" name="【公営住宅】&#10;一人当たり面積該当値テキスト"/>
        <xdr:cNvSpPr txBox="1"/>
      </xdr:nvSpPr>
      <xdr:spPr>
        <a:xfrm>
          <a:off x="10515600" y="1399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93436</xdr:rowOff>
    </xdr:from>
    <xdr:to>
      <xdr:col>50</xdr:col>
      <xdr:colOff>165100</xdr:colOff>
      <xdr:row>83</xdr:row>
      <xdr:rowOff>23586</xdr:rowOff>
    </xdr:to>
    <xdr:sp macro="" textlink="">
      <xdr:nvSpPr>
        <xdr:cNvPr id="358" name="楕円 357"/>
        <xdr:cNvSpPr/>
      </xdr:nvSpPr>
      <xdr:spPr>
        <a:xfrm>
          <a:off x="9588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137705</xdr:rowOff>
    </xdr:from>
    <xdr:to>
      <xdr:col>55</xdr:col>
      <xdr:colOff>0</xdr:colOff>
      <xdr:row>82</xdr:row>
      <xdr:rowOff>144236</xdr:rowOff>
    </xdr:to>
    <xdr:cxnSp macro="">
      <xdr:nvCxnSpPr>
        <xdr:cNvPr id="359" name="直線コネクタ 358"/>
        <xdr:cNvCxnSpPr/>
      </xdr:nvCxnSpPr>
      <xdr:spPr>
        <a:xfrm flipV="1">
          <a:off x="9639300" y="141966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0" name="楕円 359"/>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144236</xdr:rowOff>
    </xdr:from>
    <xdr:to>
      <xdr:col>50</xdr:col>
      <xdr:colOff>114300</xdr:colOff>
      <xdr:row>82</xdr:row>
      <xdr:rowOff>152400</xdr:rowOff>
    </xdr:to>
    <xdr:cxnSp macro="">
      <xdr:nvCxnSpPr>
        <xdr:cNvPr id="361" name="直線コネクタ 360"/>
        <xdr:cNvCxnSpPr/>
      </xdr:nvCxnSpPr>
      <xdr:spPr>
        <a:xfrm flipV="1">
          <a:off x="8750300" y="142031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93436</xdr:rowOff>
    </xdr:from>
    <xdr:to>
      <xdr:col>41</xdr:col>
      <xdr:colOff>101600</xdr:colOff>
      <xdr:row>83</xdr:row>
      <xdr:rowOff>23586</xdr:rowOff>
    </xdr:to>
    <xdr:sp macro="" textlink="">
      <xdr:nvSpPr>
        <xdr:cNvPr id="362" name="楕円 361"/>
        <xdr:cNvSpPr/>
      </xdr:nvSpPr>
      <xdr:spPr>
        <a:xfrm>
          <a:off x="781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144236</xdr:rowOff>
    </xdr:from>
    <xdr:to>
      <xdr:col>45</xdr:col>
      <xdr:colOff>177800</xdr:colOff>
      <xdr:row>82</xdr:row>
      <xdr:rowOff>152400</xdr:rowOff>
    </xdr:to>
    <xdr:cxnSp macro="">
      <xdr:nvCxnSpPr>
        <xdr:cNvPr id="363" name="直線コネクタ 362"/>
        <xdr:cNvCxnSpPr/>
      </xdr:nvCxnSpPr>
      <xdr:spPr>
        <a:xfrm>
          <a:off x="7861300" y="142031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111398</xdr:rowOff>
    </xdr:from>
    <xdr:to>
      <xdr:col>36</xdr:col>
      <xdr:colOff>165100</xdr:colOff>
      <xdr:row>83</xdr:row>
      <xdr:rowOff>41548</xdr:rowOff>
    </xdr:to>
    <xdr:sp macro="" textlink="">
      <xdr:nvSpPr>
        <xdr:cNvPr id="364" name="楕円 363"/>
        <xdr:cNvSpPr/>
      </xdr:nvSpPr>
      <xdr:spPr>
        <a:xfrm>
          <a:off x="692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144236</xdr:rowOff>
    </xdr:from>
    <xdr:to>
      <xdr:col>41</xdr:col>
      <xdr:colOff>50800</xdr:colOff>
      <xdr:row>82</xdr:row>
      <xdr:rowOff>162198</xdr:rowOff>
    </xdr:to>
    <xdr:cxnSp macro="">
      <xdr:nvCxnSpPr>
        <xdr:cNvPr id="365" name="直線コネクタ 364"/>
        <xdr:cNvCxnSpPr/>
      </xdr:nvCxnSpPr>
      <xdr:spPr>
        <a:xfrm flipV="1">
          <a:off x="6972300" y="142031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40113</xdr:rowOff>
    </xdr:from>
    <xdr:ext cx="469744" cy="259045"/>
    <xdr:sp macro="" textlink="">
      <xdr:nvSpPr>
        <xdr:cNvPr id="370" name="n_1mainValue【公営住宅】&#10;一人当たり面積"/>
        <xdr:cNvSpPr txBox="1"/>
      </xdr:nvSpPr>
      <xdr:spPr>
        <a:xfrm>
          <a:off x="9391727" y="139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1" name="n_2mainValue【公営住宅】&#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40113</xdr:rowOff>
    </xdr:from>
    <xdr:ext cx="469744" cy="259045"/>
    <xdr:sp macro="" textlink="">
      <xdr:nvSpPr>
        <xdr:cNvPr id="372" name="n_3mainValue【公営住宅】&#10;一人当たり面積"/>
        <xdr:cNvSpPr txBox="1"/>
      </xdr:nvSpPr>
      <xdr:spPr>
        <a:xfrm>
          <a:off x="7626427" y="139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58075</xdr:rowOff>
    </xdr:from>
    <xdr:ext cx="469744" cy="259045"/>
    <xdr:sp macro="" textlink="">
      <xdr:nvSpPr>
        <xdr:cNvPr id="373" name="n_4mainValue【公営住宅】&#10;一人当たり面積"/>
        <xdr:cNvSpPr txBox="1"/>
      </xdr:nvSpPr>
      <xdr:spPr>
        <a:xfrm>
          <a:off x="6737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414" name="楕円 413"/>
        <xdr:cNvSpPr/>
      </xdr:nvSpPr>
      <xdr:spPr>
        <a:xfrm>
          <a:off x="4584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52088</xdr:rowOff>
    </xdr:from>
    <xdr:ext cx="405111" cy="259045"/>
    <xdr:sp macro="" textlink="">
      <xdr:nvSpPr>
        <xdr:cNvPr id="415" name="【港湾・漁港】&#10;有形固定資産減価償却率該当値テキスト"/>
        <xdr:cNvSpPr txBox="1"/>
      </xdr:nvSpPr>
      <xdr:spPr>
        <a:xfrm>
          <a:off x="4673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416" name="楕円 415"/>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80011</xdr:rowOff>
    </xdr:to>
    <xdr:cxnSp macro="">
      <xdr:nvCxnSpPr>
        <xdr:cNvPr id="417" name="直線コネクタ 416"/>
        <xdr:cNvCxnSpPr/>
      </xdr:nvCxnSpPr>
      <xdr:spPr>
        <a:xfrm>
          <a:off x="3797300" y="178346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418" name="楕円 417"/>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104</xdr:row>
      <xdr:rowOff>3811</xdr:rowOff>
    </xdr:to>
    <xdr:cxnSp macro="">
      <xdr:nvCxnSpPr>
        <xdr:cNvPr id="419" name="直線コネクタ 418"/>
        <xdr:cNvCxnSpPr/>
      </xdr:nvCxnSpPr>
      <xdr:spPr>
        <a:xfrm>
          <a:off x="2908300" y="1775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143511</xdr:rowOff>
    </xdr:from>
    <xdr:to>
      <xdr:col>10</xdr:col>
      <xdr:colOff>165100</xdr:colOff>
      <xdr:row>103</xdr:row>
      <xdr:rowOff>73661</xdr:rowOff>
    </xdr:to>
    <xdr:sp macro="" textlink="">
      <xdr:nvSpPr>
        <xdr:cNvPr id="420" name="楕円 419"/>
        <xdr:cNvSpPr/>
      </xdr:nvSpPr>
      <xdr:spPr>
        <a:xfrm>
          <a:off x="1968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22861</xdr:rowOff>
    </xdr:from>
    <xdr:to>
      <xdr:col>15</xdr:col>
      <xdr:colOff>50800</xdr:colOff>
      <xdr:row>103</xdr:row>
      <xdr:rowOff>99061</xdr:rowOff>
    </xdr:to>
    <xdr:cxnSp macro="">
      <xdr:nvCxnSpPr>
        <xdr:cNvPr id="421" name="直線コネクタ 420"/>
        <xdr:cNvCxnSpPr/>
      </xdr:nvCxnSpPr>
      <xdr:spPr>
        <a:xfrm>
          <a:off x="2019300" y="176822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67311</xdr:rowOff>
    </xdr:from>
    <xdr:to>
      <xdr:col>6</xdr:col>
      <xdr:colOff>38100</xdr:colOff>
      <xdr:row>102</xdr:row>
      <xdr:rowOff>168911</xdr:rowOff>
    </xdr:to>
    <xdr:sp macro="" textlink="">
      <xdr:nvSpPr>
        <xdr:cNvPr id="422" name="楕円 421"/>
        <xdr:cNvSpPr/>
      </xdr:nvSpPr>
      <xdr:spPr>
        <a:xfrm>
          <a:off x="1079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118111</xdr:rowOff>
    </xdr:from>
    <xdr:to>
      <xdr:col>10</xdr:col>
      <xdr:colOff>114300</xdr:colOff>
      <xdr:row>103</xdr:row>
      <xdr:rowOff>22861</xdr:rowOff>
    </xdr:to>
    <xdr:cxnSp macro="">
      <xdr:nvCxnSpPr>
        <xdr:cNvPr id="423" name="直線コネクタ 422"/>
        <xdr:cNvCxnSpPr/>
      </xdr:nvCxnSpPr>
      <xdr:spPr>
        <a:xfrm>
          <a:off x="1130300" y="17606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428" name="n_1mainValue【港湾・漁港】&#10;有形固定資産減価償却率"/>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429" name="n_2mainValue【港湾・漁港】&#10;有形固定資産減価償却率"/>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90188</xdr:rowOff>
    </xdr:from>
    <xdr:ext cx="405111" cy="259045"/>
    <xdr:sp macro="" textlink="">
      <xdr:nvSpPr>
        <xdr:cNvPr id="430" name="n_3mainValue【港湾・漁港】&#10;有形固定資産減価償却率"/>
        <xdr:cNvSpPr txBox="1"/>
      </xdr:nvSpPr>
      <xdr:spPr>
        <a:xfrm>
          <a:off x="1816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13988</xdr:rowOff>
    </xdr:from>
    <xdr:ext cx="405111" cy="259045"/>
    <xdr:sp macro="" textlink="">
      <xdr:nvSpPr>
        <xdr:cNvPr id="431" name="n_4mainValue【港湾・漁港】&#10;有形固定資産減価償却率"/>
        <xdr:cNvSpPr txBox="1"/>
      </xdr:nvSpPr>
      <xdr:spPr>
        <a:xfrm>
          <a:off x="927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59701</xdr:rowOff>
    </xdr:from>
    <xdr:ext cx="534377" cy="259045"/>
    <xdr:sp macro="" textlink="">
      <xdr:nvSpPr>
        <xdr:cNvPr id="460" name="【港湾・漁港】&#10;一人当たり有形固定資産（償却資産）額平均値テキスト"/>
        <xdr:cNvSpPr txBox="1"/>
      </xdr:nvSpPr>
      <xdr:spPr>
        <a:xfrm>
          <a:off x="10515600" y="18061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65539</xdr:rowOff>
    </xdr:from>
    <xdr:to>
      <xdr:col>55</xdr:col>
      <xdr:colOff>50800</xdr:colOff>
      <xdr:row>104</xdr:row>
      <xdr:rowOff>167139</xdr:rowOff>
    </xdr:to>
    <xdr:sp macro="" textlink="">
      <xdr:nvSpPr>
        <xdr:cNvPr id="471" name="楕円 470"/>
        <xdr:cNvSpPr/>
      </xdr:nvSpPr>
      <xdr:spPr>
        <a:xfrm>
          <a:off x="10426700" y="17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88416</xdr:rowOff>
    </xdr:from>
    <xdr:ext cx="534377" cy="259045"/>
    <xdr:sp macro="" textlink="">
      <xdr:nvSpPr>
        <xdr:cNvPr id="472" name="【港湾・漁港】&#10;一人当たり有形固定資産（償却資産）額該当値テキスト"/>
        <xdr:cNvSpPr txBox="1"/>
      </xdr:nvSpPr>
      <xdr:spPr>
        <a:xfrm>
          <a:off x="10515600" y="177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72758</xdr:rowOff>
    </xdr:from>
    <xdr:to>
      <xdr:col>50</xdr:col>
      <xdr:colOff>165100</xdr:colOff>
      <xdr:row>105</xdr:row>
      <xdr:rowOff>2908</xdr:rowOff>
    </xdr:to>
    <xdr:sp macro="" textlink="">
      <xdr:nvSpPr>
        <xdr:cNvPr id="473" name="楕円 472"/>
        <xdr:cNvSpPr/>
      </xdr:nvSpPr>
      <xdr:spPr>
        <a:xfrm>
          <a:off x="9588500" y="179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116339</xdr:rowOff>
    </xdr:from>
    <xdr:to>
      <xdr:col>55</xdr:col>
      <xdr:colOff>0</xdr:colOff>
      <xdr:row>104</xdr:row>
      <xdr:rowOff>123558</xdr:rowOff>
    </xdr:to>
    <xdr:cxnSp macro="">
      <xdr:nvCxnSpPr>
        <xdr:cNvPr id="474" name="直線コネクタ 473"/>
        <xdr:cNvCxnSpPr/>
      </xdr:nvCxnSpPr>
      <xdr:spPr>
        <a:xfrm flipV="1">
          <a:off x="9639300" y="17947139"/>
          <a:ext cx="8382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80435</xdr:rowOff>
    </xdr:from>
    <xdr:to>
      <xdr:col>46</xdr:col>
      <xdr:colOff>38100</xdr:colOff>
      <xdr:row>105</xdr:row>
      <xdr:rowOff>10585</xdr:rowOff>
    </xdr:to>
    <xdr:sp macro="" textlink="">
      <xdr:nvSpPr>
        <xdr:cNvPr id="475" name="楕円 474"/>
        <xdr:cNvSpPr/>
      </xdr:nvSpPr>
      <xdr:spPr>
        <a:xfrm>
          <a:off x="8699500" y="17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123558</xdr:rowOff>
    </xdr:from>
    <xdr:to>
      <xdr:col>50</xdr:col>
      <xdr:colOff>114300</xdr:colOff>
      <xdr:row>104</xdr:row>
      <xdr:rowOff>131235</xdr:rowOff>
    </xdr:to>
    <xdr:cxnSp macro="">
      <xdr:nvCxnSpPr>
        <xdr:cNvPr id="476" name="直線コネクタ 475"/>
        <xdr:cNvCxnSpPr/>
      </xdr:nvCxnSpPr>
      <xdr:spPr>
        <a:xfrm flipV="1">
          <a:off x="8750300" y="1795435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87407</xdr:rowOff>
    </xdr:from>
    <xdr:to>
      <xdr:col>41</xdr:col>
      <xdr:colOff>101600</xdr:colOff>
      <xdr:row>105</xdr:row>
      <xdr:rowOff>17557</xdr:rowOff>
    </xdr:to>
    <xdr:sp macro="" textlink="">
      <xdr:nvSpPr>
        <xdr:cNvPr id="477" name="楕円 476"/>
        <xdr:cNvSpPr/>
      </xdr:nvSpPr>
      <xdr:spPr>
        <a:xfrm>
          <a:off x="7810500" y="179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131235</xdr:rowOff>
    </xdr:from>
    <xdr:to>
      <xdr:col>45</xdr:col>
      <xdr:colOff>177800</xdr:colOff>
      <xdr:row>104</xdr:row>
      <xdr:rowOff>138207</xdr:rowOff>
    </xdr:to>
    <xdr:cxnSp macro="">
      <xdr:nvCxnSpPr>
        <xdr:cNvPr id="478" name="直線コネクタ 477"/>
        <xdr:cNvCxnSpPr/>
      </xdr:nvCxnSpPr>
      <xdr:spPr>
        <a:xfrm flipV="1">
          <a:off x="7861300" y="1796203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93638</xdr:rowOff>
    </xdr:from>
    <xdr:to>
      <xdr:col>36</xdr:col>
      <xdr:colOff>165100</xdr:colOff>
      <xdr:row>105</xdr:row>
      <xdr:rowOff>23788</xdr:rowOff>
    </xdr:to>
    <xdr:sp macro="" textlink="">
      <xdr:nvSpPr>
        <xdr:cNvPr id="479" name="楕円 478"/>
        <xdr:cNvSpPr/>
      </xdr:nvSpPr>
      <xdr:spPr>
        <a:xfrm>
          <a:off x="6921500" y="179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138207</xdr:rowOff>
    </xdr:from>
    <xdr:to>
      <xdr:col>41</xdr:col>
      <xdr:colOff>50800</xdr:colOff>
      <xdr:row>104</xdr:row>
      <xdr:rowOff>144438</xdr:rowOff>
    </xdr:to>
    <xdr:cxnSp macro="">
      <xdr:nvCxnSpPr>
        <xdr:cNvPr id="480" name="直線コネクタ 479"/>
        <xdr:cNvCxnSpPr/>
      </xdr:nvCxnSpPr>
      <xdr:spPr>
        <a:xfrm flipV="1">
          <a:off x="6972300" y="17969007"/>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8665</xdr:rowOff>
    </xdr:from>
    <xdr:ext cx="534377" cy="259045"/>
    <xdr:sp macro="" textlink="">
      <xdr:nvSpPr>
        <xdr:cNvPr id="481" name="n_1aveValue【港湾・漁港】&#10;一人当たり有形固定資産（償却資産）額"/>
        <xdr:cNvSpPr txBox="1"/>
      </xdr:nvSpPr>
      <xdr:spPr>
        <a:xfrm>
          <a:off x="93594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17696</xdr:rowOff>
    </xdr:from>
    <xdr:ext cx="534377" cy="259045"/>
    <xdr:sp macro="" textlink="">
      <xdr:nvSpPr>
        <xdr:cNvPr id="482" name="n_2aveValue【港湾・漁港】&#10;一人当たり有形固定資産（償却資産）額"/>
        <xdr:cNvSpPr txBox="1"/>
      </xdr:nvSpPr>
      <xdr:spPr>
        <a:xfrm>
          <a:off x="8483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103</xdr:row>
      <xdr:rowOff>19435</xdr:rowOff>
    </xdr:from>
    <xdr:ext cx="534377" cy="259045"/>
    <xdr:sp macro="" textlink="">
      <xdr:nvSpPr>
        <xdr:cNvPr id="485" name="n_1mainValue【港湾・漁港】&#10;一人当たり有形固定資産（償却資産）額"/>
        <xdr:cNvSpPr txBox="1"/>
      </xdr:nvSpPr>
      <xdr:spPr>
        <a:xfrm>
          <a:off x="9359411" y="176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27112</xdr:rowOff>
    </xdr:from>
    <xdr:ext cx="534377" cy="259045"/>
    <xdr:sp macro="" textlink="">
      <xdr:nvSpPr>
        <xdr:cNvPr id="486" name="n_2mainValue【港湾・漁港】&#10;一人当たり有形固定資産（償却資産）額"/>
        <xdr:cNvSpPr txBox="1"/>
      </xdr:nvSpPr>
      <xdr:spPr>
        <a:xfrm>
          <a:off x="8483111" y="1768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8684</xdr:rowOff>
    </xdr:from>
    <xdr:ext cx="534377" cy="259045"/>
    <xdr:sp macro="" textlink="">
      <xdr:nvSpPr>
        <xdr:cNvPr id="487" name="n_3mainValue【港湾・漁港】&#10;一人当たり有形固定資産（償却資産）額"/>
        <xdr:cNvSpPr txBox="1"/>
      </xdr:nvSpPr>
      <xdr:spPr>
        <a:xfrm>
          <a:off x="7594111" y="180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14915</xdr:rowOff>
    </xdr:from>
    <xdr:ext cx="534377" cy="259045"/>
    <xdr:sp macro="" textlink="">
      <xdr:nvSpPr>
        <xdr:cNvPr id="488" name="n_4mainValue【港湾・漁港】&#10;一人当たり有形固定資産（償却資産）額"/>
        <xdr:cNvSpPr txBox="1"/>
      </xdr:nvSpPr>
      <xdr:spPr>
        <a:xfrm>
          <a:off x="6705111" y="180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20" name="【認定こども園・幼稚園・保育所】&#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531" name="楕円 530"/>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532" name="【認定こども園・幼稚園・保育所】&#10;有形固定資産減価償却率該当値テキスト"/>
        <xdr:cNvSpPr txBox="1"/>
      </xdr:nvSpPr>
      <xdr:spPr>
        <a:xfrm>
          <a:off x="16357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157661</xdr:rowOff>
    </xdr:from>
    <xdr:to>
      <xdr:col>81</xdr:col>
      <xdr:colOff>101600</xdr:colOff>
      <xdr:row>36</xdr:row>
      <xdr:rowOff>87811</xdr:rowOff>
    </xdr:to>
    <xdr:sp macro="" textlink="">
      <xdr:nvSpPr>
        <xdr:cNvPr id="533" name="楕円 532"/>
        <xdr:cNvSpPr/>
      </xdr:nvSpPr>
      <xdr:spPr>
        <a:xfrm>
          <a:off x="15430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37011</xdr:rowOff>
    </xdr:from>
    <xdr:to>
      <xdr:col>85</xdr:col>
      <xdr:colOff>127000</xdr:colOff>
      <xdr:row>36</xdr:row>
      <xdr:rowOff>115389</xdr:rowOff>
    </xdr:to>
    <xdr:cxnSp macro="">
      <xdr:nvCxnSpPr>
        <xdr:cNvPr id="534" name="直線コネクタ 533"/>
        <xdr:cNvCxnSpPr/>
      </xdr:nvCxnSpPr>
      <xdr:spPr>
        <a:xfrm>
          <a:off x="15481300" y="620921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535" name="楕円 534"/>
        <xdr:cNvSpPr/>
      </xdr:nvSpPr>
      <xdr:spPr>
        <a:xfrm>
          <a:off x="14541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37011</xdr:rowOff>
    </xdr:to>
    <xdr:cxnSp macro="">
      <xdr:nvCxnSpPr>
        <xdr:cNvPr id="536" name="直線コネクタ 535"/>
        <xdr:cNvCxnSpPr/>
      </xdr:nvCxnSpPr>
      <xdr:spPr>
        <a:xfrm>
          <a:off x="14592300" y="61961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9072</xdr:rowOff>
    </xdr:from>
    <xdr:to>
      <xdr:col>72</xdr:col>
      <xdr:colOff>38100</xdr:colOff>
      <xdr:row>36</xdr:row>
      <xdr:rowOff>110672</xdr:rowOff>
    </xdr:to>
    <xdr:sp macro="" textlink="">
      <xdr:nvSpPr>
        <xdr:cNvPr id="537" name="楕円 536"/>
        <xdr:cNvSpPr/>
      </xdr:nvSpPr>
      <xdr:spPr>
        <a:xfrm>
          <a:off x="13652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23949</xdr:rowOff>
    </xdr:from>
    <xdr:to>
      <xdr:col>76</xdr:col>
      <xdr:colOff>114300</xdr:colOff>
      <xdr:row>36</xdr:row>
      <xdr:rowOff>59872</xdr:rowOff>
    </xdr:to>
    <xdr:cxnSp macro="">
      <xdr:nvCxnSpPr>
        <xdr:cNvPr id="538" name="直線コネクタ 537"/>
        <xdr:cNvCxnSpPr/>
      </xdr:nvCxnSpPr>
      <xdr:spPr>
        <a:xfrm flipV="1">
          <a:off x="13703300" y="61961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539" name="楕円 538"/>
        <xdr:cNvSpPr/>
      </xdr:nvSpPr>
      <xdr:spPr>
        <a:xfrm>
          <a:off x="1276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59872</xdr:rowOff>
    </xdr:from>
    <xdr:to>
      <xdr:col>71</xdr:col>
      <xdr:colOff>177800</xdr:colOff>
      <xdr:row>37</xdr:row>
      <xdr:rowOff>2722</xdr:rowOff>
    </xdr:to>
    <xdr:cxnSp macro="">
      <xdr:nvCxnSpPr>
        <xdr:cNvPr id="540" name="直線コネクタ 539"/>
        <xdr:cNvCxnSpPr/>
      </xdr:nvCxnSpPr>
      <xdr:spPr>
        <a:xfrm flipV="1">
          <a:off x="12814300" y="6232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541" name="n_1ave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42" name="n_2aveValue【認定こども園・幼稚園・保育所】&#10;有形固定資産減価償却率"/>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543" name="n_3aveValue【認定こども園・幼稚園・保育所】&#10;有形固定資産減価償却率"/>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4" name="n_4aveValue【認定こども園・幼稚園・保育所】&#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104338</xdr:rowOff>
    </xdr:from>
    <xdr:ext cx="405111" cy="259045"/>
    <xdr:sp macro="" textlink="">
      <xdr:nvSpPr>
        <xdr:cNvPr id="545" name="n_1mainValue【認定こども園・幼稚園・保育所】&#10;有形固定資産減価償却率"/>
        <xdr:cNvSpPr txBox="1"/>
      </xdr:nvSpPr>
      <xdr:spPr>
        <a:xfrm>
          <a:off x="15266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546" name="n_2mainValue【認定こども園・幼稚園・保育所】&#10;有形固定資産減価償却率"/>
        <xdr:cNvSpPr txBox="1"/>
      </xdr:nvSpPr>
      <xdr:spPr>
        <a:xfrm>
          <a:off x="14389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127199</xdr:rowOff>
    </xdr:from>
    <xdr:ext cx="405111" cy="259045"/>
    <xdr:sp macro="" textlink="">
      <xdr:nvSpPr>
        <xdr:cNvPr id="547" name="n_3mainValue【認定こども園・幼稚園・保育所】&#10;有形固定資産減価償却率"/>
        <xdr:cNvSpPr txBox="1"/>
      </xdr:nvSpPr>
      <xdr:spPr>
        <a:xfrm>
          <a:off x="13500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548" name="n_4mainValue【認定こども園・幼稚園・保育所】&#10;有形固定資産減価償却率"/>
        <xdr:cNvSpPr txBox="1"/>
      </xdr:nvSpPr>
      <xdr:spPr>
        <a:xfrm>
          <a:off x="12611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575" name="【認定こども園・幼稚園・保育所】&#10;一人当たり面積平均値テキスト"/>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121412</xdr:rowOff>
    </xdr:from>
    <xdr:to>
      <xdr:col>116</xdr:col>
      <xdr:colOff>114300</xdr:colOff>
      <xdr:row>35</xdr:row>
      <xdr:rowOff>51562</xdr:rowOff>
    </xdr:to>
    <xdr:sp macro="" textlink="">
      <xdr:nvSpPr>
        <xdr:cNvPr id="586" name="楕円 585"/>
        <xdr:cNvSpPr/>
      </xdr:nvSpPr>
      <xdr:spPr>
        <a:xfrm>
          <a:off x="221107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74439</xdr:rowOff>
    </xdr:from>
    <xdr:ext cx="469744" cy="259045"/>
    <xdr:sp macro="" textlink="">
      <xdr:nvSpPr>
        <xdr:cNvPr id="587" name="【認定こども園・幼稚園・保育所】&#10;一人当たり面積該当値テキスト"/>
        <xdr:cNvSpPr txBox="1"/>
      </xdr:nvSpPr>
      <xdr:spPr>
        <a:xfrm>
          <a:off x="22199600"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130556</xdr:rowOff>
    </xdr:from>
    <xdr:to>
      <xdr:col>112</xdr:col>
      <xdr:colOff>38100</xdr:colOff>
      <xdr:row>35</xdr:row>
      <xdr:rowOff>60706</xdr:rowOff>
    </xdr:to>
    <xdr:sp macro="" textlink="">
      <xdr:nvSpPr>
        <xdr:cNvPr id="588" name="楕円 587"/>
        <xdr:cNvSpPr/>
      </xdr:nvSpPr>
      <xdr:spPr>
        <a:xfrm>
          <a:off x="21272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xdr:rowOff>
    </xdr:from>
    <xdr:to>
      <xdr:col>116</xdr:col>
      <xdr:colOff>63500</xdr:colOff>
      <xdr:row>35</xdr:row>
      <xdr:rowOff>9906</xdr:rowOff>
    </xdr:to>
    <xdr:cxnSp macro="">
      <xdr:nvCxnSpPr>
        <xdr:cNvPr id="589" name="直線コネクタ 588"/>
        <xdr:cNvCxnSpPr/>
      </xdr:nvCxnSpPr>
      <xdr:spPr>
        <a:xfrm flipV="1">
          <a:off x="21323300" y="60015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144272</xdr:rowOff>
    </xdr:from>
    <xdr:to>
      <xdr:col>107</xdr:col>
      <xdr:colOff>101600</xdr:colOff>
      <xdr:row>35</xdr:row>
      <xdr:rowOff>74422</xdr:rowOff>
    </xdr:to>
    <xdr:sp macro="" textlink="">
      <xdr:nvSpPr>
        <xdr:cNvPr id="590" name="楕円 589"/>
        <xdr:cNvSpPr/>
      </xdr:nvSpPr>
      <xdr:spPr>
        <a:xfrm>
          <a:off x="20383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9906</xdr:rowOff>
    </xdr:from>
    <xdr:to>
      <xdr:col>111</xdr:col>
      <xdr:colOff>177800</xdr:colOff>
      <xdr:row>35</xdr:row>
      <xdr:rowOff>23622</xdr:rowOff>
    </xdr:to>
    <xdr:cxnSp macro="">
      <xdr:nvCxnSpPr>
        <xdr:cNvPr id="591" name="直線コネクタ 590"/>
        <xdr:cNvCxnSpPr/>
      </xdr:nvCxnSpPr>
      <xdr:spPr>
        <a:xfrm flipV="1">
          <a:off x="20434300" y="601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148844</xdr:rowOff>
    </xdr:from>
    <xdr:to>
      <xdr:col>102</xdr:col>
      <xdr:colOff>165100</xdr:colOff>
      <xdr:row>35</xdr:row>
      <xdr:rowOff>78994</xdr:rowOff>
    </xdr:to>
    <xdr:sp macro="" textlink="">
      <xdr:nvSpPr>
        <xdr:cNvPr id="592" name="楕円 591"/>
        <xdr:cNvSpPr/>
      </xdr:nvSpPr>
      <xdr:spPr>
        <a:xfrm>
          <a:off x="19494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23622</xdr:rowOff>
    </xdr:from>
    <xdr:to>
      <xdr:col>107</xdr:col>
      <xdr:colOff>50800</xdr:colOff>
      <xdr:row>35</xdr:row>
      <xdr:rowOff>28194</xdr:rowOff>
    </xdr:to>
    <xdr:cxnSp macro="">
      <xdr:nvCxnSpPr>
        <xdr:cNvPr id="593" name="直線コネクタ 592"/>
        <xdr:cNvCxnSpPr/>
      </xdr:nvCxnSpPr>
      <xdr:spPr>
        <a:xfrm flipV="1">
          <a:off x="19545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87122</xdr:rowOff>
    </xdr:from>
    <xdr:to>
      <xdr:col>98</xdr:col>
      <xdr:colOff>38100</xdr:colOff>
      <xdr:row>36</xdr:row>
      <xdr:rowOff>17272</xdr:rowOff>
    </xdr:to>
    <xdr:sp macro="" textlink="">
      <xdr:nvSpPr>
        <xdr:cNvPr id="594" name="楕円 593"/>
        <xdr:cNvSpPr/>
      </xdr:nvSpPr>
      <xdr:spPr>
        <a:xfrm>
          <a:off x="18605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28194</xdr:rowOff>
    </xdr:from>
    <xdr:to>
      <xdr:col>102</xdr:col>
      <xdr:colOff>114300</xdr:colOff>
      <xdr:row>35</xdr:row>
      <xdr:rowOff>137922</xdr:rowOff>
    </xdr:to>
    <xdr:cxnSp macro="">
      <xdr:nvCxnSpPr>
        <xdr:cNvPr id="595" name="直線コネクタ 594"/>
        <xdr:cNvCxnSpPr/>
      </xdr:nvCxnSpPr>
      <xdr:spPr>
        <a:xfrm flipV="1">
          <a:off x="18656300" y="6028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596" name="n_1ave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97" name="n_2ave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598" name="n_3ave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99" name="n_4ave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77233</xdr:rowOff>
    </xdr:from>
    <xdr:ext cx="469744" cy="259045"/>
    <xdr:sp macro="" textlink="">
      <xdr:nvSpPr>
        <xdr:cNvPr id="600" name="n_1mainValue【認定こども園・幼稚園・保育所】&#10;一人当たり面積"/>
        <xdr:cNvSpPr txBox="1"/>
      </xdr:nvSpPr>
      <xdr:spPr>
        <a:xfrm>
          <a:off x="210757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90949</xdr:rowOff>
    </xdr:from>
    <xdr:ext cx="469744" cy="259045"/>
    <xdr:sp macro="" textlink="">
      <xdr:nvSpPr>
        <xdr:cNvPr id="601" name="n_2mainValue【認定こども園・幼稚園・保育所】&#10;一人当たり面積"/>
        <xdr:cNvSpPr txBox="1"/>
      </xdr:nvSpPr>
      <xdr:spPr>
        <a:xfrm>
          <a:off x="20199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95521</xdr:rowOff>
    </xdr:from>
    <xdr:ext cx="469744" cy="259045"/>
    <xdr:sp macro="" textlink="">
      <xdr:nvSpPr>
        <xdr:cNvPr id="602" name="n_3mainValue【認定こども園・幼稚園・保育所】&#10;一人当たり面積"/>
        <xdr:cNvSpPr txBox="1"/>
      </xdr:nvSpPr>
      <xdr:spPr>
        <a:xfrm>
          <a:off x="19310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33799</xdr:rowOff>
    </xdr:from>
    <xdr:ext cx="469744" cy="259045"/>
    <xdr:sp macro="" textlink="">
      <xdr:nvSpPr>
        <xdr:cNvPr id="603" name="n_4mainValue【認定こども園・幼稚園・保育所】&#10;一人当たり面積"/>
        <xdr:cNvSpPr txBox="1"/>
      </xdr:nvSpPr>
      <xdr:spPr>
        <a:xfrm>
          <a:off x="18421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635"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646" name="楕円 645"/>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647" name="【学校施設】&#10;有形固定資産減価償却率該当値テキスト"/>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648" name="楕円 647"/>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78377</xdr:rowOff>
    </xdr:to>
    <xdr:cxnSp macro="">
      <xdr:nvCxnSpPr>
        <xdr:cNvPr id="649" name="直線コネクタ 648"/>
        <xdr:cNvCxnSpPr/>
      </xdr:nvCxnSpPr>
      <xdr:spPr>
        <a:xfrm>
          <a:off x="15481300" y="995063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14515</xdr:rowOff>
    </xdr:from>
    <xdr:to>
      <xdr:col>76</xdr:col>
      <xdr:colOff>165100</xdr:colOff>
      <xdr:row>58</xdr:row>
      <xdr:rowOff>116115</xdr:rowOff>
    </xdr:to>
    <xdr:sp macro="" textlink="">
      <xdr:nvSpPr>
        <xdr:cNvPr id="650" name="楕円 649"/>
        <xdr:cNvSpPr/>
      </xdr:nvSpPr>
      <xdr:spPr>
        <a:xfrm>
          <a:off x="14541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65315</xdr:rowOff>
    </xdr:to>
    <xdr:cxnSp macro="">
      <xdr:nvCxnSpPr>
        <xdr:cNvPr id="651" name="直線コネクタ 650"/>
        <xdr:cNvCxnSpPr/>
      </xdr:nvCxnSpPr>
      <xdr:spPr>
        <a:xfrm flipV="1">
          <a:off x="14592300" y="99506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14515</xdr:rowOff>
    </xdr:from>
    <xdr:to>
      <xdr:col>72</xdr:col>
      <xdr:colOff>38100</xdr:colOff>
      <xdr:row>56</xdr:row>
      <xdr:rowOff>116115</xdr:rowOff>
    </xdr:to>
    <xdr:sp macro="" textlink="">
      <xdr:nvSpPr>
        <xdr:cNvPr id="652" name="楕円 651"/>
        <xdr:cNvSpPr/>
      </xdr:nvSpPr>
      <xdr:spPr>
        <a:xfrm>
          <a:off x="1365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58</xdr:row>
      <xdr:rowOff>65315</xdr:rowOff>
    </xdr:to>
    <xdr:cxnSp macro="">
      <xdr:nvCxnSpPr>
        <xdr:cNvPr id="653" name="直線コネクタ 652"/>
        <xdr:cNvCxnSpPr/>
      </xdr:nvCxnSpPr>
      <xdr:spPr>
        <a:xfrm>
          <a:off x="13703300" y="96665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654" name="楕円 653"/>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65315</xdr:rowOff>
    </xdr:from>
    <xdr:to>
      <xdr:col>71</xdr:col>
      <xdr:colOff>177800</xdr:colOff>
      <xdr:row>58</xdr:row>
      <xdr:rowOff>0</xdr:rowOff>
    </xdr:to>
    <xdr:cxnSp macro="">
      <xdr:nvCxnSpPr>
        <xdr:cNvPr id="655" name="直線コネクタ 654"/>
        <xdr:cNvCxnSpPr/>
      </xdr:nvCxnSpPr>
      <xdr:spPr>
        <a:xfrm flipV="1">
          <a:off x="12814300" y="96665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656"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57"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8"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59"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660" name="n_1mainValue【学校施設】&#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132642</xdr:rowOff>
    </xdr:from>
    <xdr:ext cx="405111" cy="259045"/>
    <xdr:sp macro="" textlink="">
      <xdr:nvSpPr>
        <xdr:cNvPr id="661" name="n_2mainValue【学校施設】&#10;有形固定資産減価償却率"/>
        <xdr:cNvSpPr txBox="1"/>
      </xdr:nvSpPr>
      <xdr:spPr>
        <a:xfrm>
          <a:off x="14389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132642</xdr:rowOff>
    </xdr:from>
    <xdr:ext cx="405111" cy="259045"/>
    <xdr:sp macro="" textlink="">
      <xdr:nvSpPr>
        <xdr:cNvPr id="662" name="n_3mainValue【学校施設】&#10;有形固定資産減価償却率"/>
        <xdr:cNvSpPr txBox="1"/>
      </xdr:nvSpPr>
      <xdr:spPr>
        <a:xfrm>
          <a:off x="13500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663" name="n_4mainValue【学校施設】&#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3"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15240</xdr:rowOff>
    </xdr:from>
    <xdr:to>
      <xdr:col>116</xdr:col>
      <xdr:colOff>114300</xdr:colOff>
      <xdr:row>55</xdr:row>
      <xdr:rowOff>116840</xdr:rowOff>
    </xdr:to>
    <xdr:sp macro="" textlink="">
      <xdr:nvSpPr>
        <xdr:cNvPr id="704" name="楕円 703"/>
        <xdr:cNvSpPr/>
      </xdr:nvSpPr>
      <xdr:spPr>
        <a:xfrm>
          <a:off x="221107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139717</xdr:rowOff>
    </xdr:from>
    <xdr:ext cx="469744" cy="259045"/>
    <xdr:sp macro="" textlink="">
      <xdr:nvSpPr>
        <xdr:cNvPr id="705" name="【学校施設】&#10;一人当たり面積該当値テキスト"/>
        <xdr:cNvSpPr txBox="1"/>
      </xdr:nvSpPr>
      <xdr:spPr>
        <a:xfrm>
          <a:off x="22199600"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12700</xdr:rowOff>
    </xdr:from>
    <xdr:to>
      <xdr:col>112</xdr:col>
      <xdr:colOff>38100</xdr:colOff>
      <xdr:row>55</xdr:row>
      <xdr:rowOff>114300</xdr:rowOff>
    </xdr:to>
    <xdr:sp macro="" textlink="">
      <xdr:nvSpPr>
        <xdr:cNvPr id="706" name="楕円 705"/>
        <xdr:cNvSpPr/>
      </xdr:nvSpPr>
      <xdr:spPr>
        <a:xfrm>
          <a:off x="212725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63500</xdr:rowOff>
    </xdr:from>
    <xdr:to>
      <xdr:col>116</xdr:col>
      <xdr:colOff>63500</xdr:colOff>
      <xdr:row>55</xdr:row>
      <xdr:rowOff>66040</xdr:rowOff>
    </xdr:to>
    <xdr:cxnSp macro="">
      <xdr:nvCxnSpPr>
        <xdr:cNvPr id="707" name="直線コネクタ 706"/>
        <xdr:cNvCxnSpPr/>
      </xdr:nvCxnSpPr>
      <xdr:spPr>
        <a:xfrm>
          <a:off x="21323300" y="94932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3810</xdr:rowOff>
    </xdr:from>
    <xdr:to>
      <xdr:col>107</xdr:col>
      <xdr:colOff>101600</xdr:colOff>
      <xdr:row>55</xdr:row>
      <xdr:rowOff>105410</xdr:rowOff>
    </xdr:to>
    <xdr:sp macro="" textlink="">
      <xdr:nvSpPr>
        <xdr:cNvPr id="708" name="楕円 707"/>
        <xdr:cNvSpPr/>
      </xdr:nvSpPr>
      <xdr:spPr>
        <a:xfrm>
          <a:off x="20383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54610</xdr:rowOff>
    </xdr:from>
    <xdr:to>
      <xdr:col>111</xdr:col>
      <xdr:colOff>177800</xdr:colOff>
      <xdr:row>55</xdr:row>
      <xdr:rowOff>63500</xdr:rowOff>
    </xdr:to>
    <xdr:cxnSp macro="">
      <xdr:nvCxnSpPr>
        <xdr:cNvPr id="709" name="直線コネクタ 708"/>
        <xdr:cNvCxnSpPr/>
      </xdr:nvCxnSpPr>
      <xdr:spPr>
        <a:xfrm>
          <a:off x="20434300" y="94843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128270</xdr:rowOff>
    </xdr:from>
    <xdr:to>
      <xdr:col>102</xdr:col>
      <xdr:colOff>165100</xdr:colOff>
      <xdr:row>55</xdr:row>
      <xdr:rowOff>58420</xdr:rowOff>
    </xdr:to>
    <xdr:sp macro="" textlink="">
      <xdr:nvSpPr>
        <xdr:cNvPr id="710" name="楕円 709"/>
        <xdr:cNvSpPr/>
      </xdr:nvSpPr>
      <xdr:spPr>
        <a:xfrm>
          <a:off x="19494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7620</xdr:rowOff>
    </xdr:from>
    <xdr:to>
      <xdr:col>107</xdr:col>
      <xdr:colOff>50800</xdr:colOff>
      <xdr:row>55</xdr:row>
      <xdr:rowOff>54610</xdr:rowOff>
    </xdr:to>
    <xdr:cxnSp macro="">
      <xdr:nvCxnSpPr>
        <xdr:cNvPr id="711" name="直線コネクタ 710"/>
        <xdr:cNvCxnSpPr/>
      </xdr:nvCxnSpPr>
      <xdr:spPr>
        <a:xfrm>
          <a:off x="19545300" y="94373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149860</xdr:rowOff>
    </xdr:from>
    <xdr:to>
      <xdr:col>98</xdr:col>
      <xdr:colOff>38100</xdr:colOff>
      <xdr:row>56</xdr:row>
      <xdr:rowOff>80010</xdr:rowOff>
    </xdr:to>
    <xdr:sp macro="" textlink="">
      <xdr:nvSpPr>
        <xdr:cNvPr id="712" name="楕円 711"/>
        <xdr:cNvSpPr/>
      </xdr:nvSpPr>
      <xdr:spPr>
        <a:xfrm>
          <a:off x="18605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7620</xdr:rowOff>
    </xdr:from>
    <xdr:to>
      <xdr:col>102</xdr:col>
      <xdr:colOff>114300</xdr:colOff>
      <xdr:row>56</xdr:row>
      <xdr:rowOff>29210</xdr:rowOff>
    </xdr:to>
    <xdr:cxnSp macro="">
      <xdr:nvCxnSpPr>
        <xdr:cNvPr id="713" name="直線コネクタ 712"/>
        <xdr:cNvCxnSpPr/>
      </xdr:nvCxnSpPr>
      <xdr:spPr>
        <a:xfrm flipV="1">
          <a:off x="18656300" y="94373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714"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5"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716"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717"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130827</xdr:rowOff>
    </xdr:from>
    <xdr:ext cx="469744" cy="259045"/>
    <xdr:sp macro="" textlink="">
      <xdr:nvSpPr>
        <xdr:cNvPr id="718" name="n_1mainValue【学校施設】&#10;一人当たり面積"/>
        <xdr:cNvSpPr txBox="1"/>
      </xdr:nvSpPr>
      <xdr:spPr>
        <a:xfrm>
          <a:off x="21075727" y="92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121937</xdr:rowOff>
    </xdr:from>
    <xdr:ext cx="469744" cy="259045"/>
    <xdr:sp macro="" textlink="">
      <xdr:nvSpPr>
        <xdr:cNvPr id="719" name="n_2mainValue【学校施設】&#10;一人当たり面積"/>
        <xdr:cNvSpPr txBox="1"/>
      </xdr:nvSpPr>
      <xdr:spPr>
        <a:xfrm>
          <a:off x="201994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74947</xdr:rowOff>
    </xdr:from>
    <xdr:ext cx="469744" cy="259045"/>
    <xdr:sp macro="" textlink="">
      <xdr:nvSpPr>
        <xdr:cNvPr id="720" name="n_3mainValue【学校施設】&#10;一人当たり面積"/>
        <xdr:cNvSpPr txBox="1"/>
      </xdr:nvSpPr>
      <xdr:spPr>
        <a:xfrm>
          <a:off x="19310427" y="91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96537</xdr:rowOff>
    </xdr:from>
    <xdr:ext cx="469744" cy="259045"/>
    <xdr:sp macro="" textlink="">
      <xdr:nvSpPr>
        <xdr:cNvPr id="721" name="n_4mainValue【学校施設】&#10;一人当たり面積"/>
        <xdr:cNvSpPr txBox="1"/>
      </xdr:nvSpPr>
      <xdr:spPr>
        <a:xfrm>
          <a:off x="18421427" y="935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746" name="直線コネクタ 745"/>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47"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48" name="直線コネクタ 74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9"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50" name="直線コネクタ 749"/>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751" name="【児童館】&#10;有形固定資産減価償却率平均値テキスト"/>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52" name="フローチャート: 判断 751"/>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753" name="フローチャート: 判断 752"/>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4" name="フローチャート: 判断 753"/>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5" name="フローチャート: 判断 75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56" name="フローチャート: 判断 75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69214</xdr:rowOff>
    </xdr:from>
    <xdr:to>
      <xdr:col>85</xdr:col>
      <xdr:colOff>177800</xdr:colOff>
      <xdr:row>79</xdr:row>
      <xdr:rowOff>170814</xdr:rowOff>
    </xdr:to>
    <xdr:sp macro="" textlink="">
      <xdr:nvSpPr>
        <xdr:cNvPr id="762" name="楕円 761"/>
        <xdr:cNvSpPr/>
      </xdr:nvSpPr>
      <xdr:spPr>
        <a:xfrm>
          <a:off x="16268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155591</xdr:rowOff>
    </xdr:from>
    <xdr:ext cx="405111" cy="259045"/>
    <xdr:sp macro="" textlink="">
      <xdr:nvSpPr>
        <xdr:cNvPr id="763" name="【児童館】&#10;有形固定資産減価償却率該当値テキスト"/>
        <xdr:cNvSpPr txBox="1"/>
      </xdr:nvSpPr>
      <xdr:spPr>
        <a:xfrm>
          <a:off x="16357600" y="13528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29211</xdr:rowOff>
    </xdr:from>
    <xdr:to>
      <xdr:col>81</xdr:col>
      <xdr:colOff>101600</xdr:colOff>
      <xdr:row>79</xdr:row>
      <xdr:rowOff>130811</xdr:rowOff>
    </xdr:to>
    <xdr:sp macro="" textlink="">
      <xdr:nvSpPr>
        <xdr:cNvPr id="764" name="楕円 763"/>
        <xdr:cNvSpPr/>
      </xdr:nvSpPr>
      <xdr:spPr>
        <a:xfrm>
          <a:off x="15430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80011</xdr:rowOff>
    </xdr:from>
    <xdr:to>
      <xdr:col>85</xdr:col>
      <xdr:colOff>127000</xdr:colOff>
      <xdr:row>79</xdr:row>
      <xdr:rowOff>120014</xdr:rowOff>
    </xdr:to>
    <xdr:cxnSp macro="">
      <xdr:nvCxnSpPr>
        <xdr:cNvPr id="765" name="直線コネクタ 764"/>
        <xdr:cNvCxnSpPr/>
      </xdr:nvCxnSpPr>
      <xdr:spPr>
        <a:xfrm>
          <a:off x="15481300" y="13624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766" name="楕円 765"/>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80011</xdr:rowOff>
    </xdr:to>
    <xdr:cxnSp macro="">
      <xdr:nvCxnSpPr>
        <xdr:cNvPr id="767" name="直線コネクタ 766"/>
        <xdr:cNvCxnSpPr/>
      </xdr:nvCxnSpPr>
      <xdr:spPr>
        <a:xfrm>
          <a:off x="14592300" y="1358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118745</xdr:rowOff>
    </xdr:from>
    <xdr:to>
      <xdr:col>72</xdr:col>
      <xdr:colOff>38100</xdr:colOff>
      <xdr:row>79</xdr:row>
      <xdr:rowOff>48895</xdr:rowOff>
    </xdr:to>
    <xdr:sp macro="" textlink="">
      <xdr:nvSpPr>
        <xdr:cNvPr id="768" name="楕円 767"/>
        <xdr:cNvSpPr/>
      </xdr:nvSpPr>
      <xdr:spPr>
        <a:xfrm>
          <a:off x="13652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169545</xdr:rowOff>
    </xdr:from>
    <xdr:to>
      <xdr:col>76</xdr:col>
      <xdr:colOff>114300</xdr:colOff>
      <xdr:row>79</xdr:row>
      <xdr:rowOff>38100</xdr:rowOff>
    </xdr:to>
    <xdr:cxnSp macro="">
      <xdr:nvCxnSpPr>
        <xdr:cNvPr id="769" name="直線コネクタ 768"/>
        <xdr:cNvCxnSpPr/>
      </xdr:nvCxnSpPr>
      <xdr:spPr>
        <a:xfrm>
          <a:off x="13703300" y="13542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770" name="楕円 769"/>
        <xdr:cNvSpPr/>
      </xdr:nvSpPr>
      <xdr:spPr>
        <a:xfrm>
          <a:off x="1276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78</xdr:row>
      <xdr:rowOff>169545</xdr:rowOff>
    </xdr:to>
    <xdr:cxnSp macro="">
      <xdr:nvCxnSpPr>
        <xdr:cNvPr id="771" name="直線コネクタ 770"/>
        <xdr:cNvCxnSpPr/>
      </xdr:nvCxnSpPr>
      <xdr:spPr>
        <a:xfrm>
          <a:off x="12814300" y="13502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772" name="n_1aveValue【児童館】&#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3" name="n_2aveValue【児童館】&#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4"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75"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147338</xdr:rowOff>
    </xdr:from>
    <xdr:ext cx="405111" cy="259045"/>
    <xdr:sp macro="" textlink="">
      <xdr:nvSpPr>
        <xdr:cNvPr id="776" name="n_1mainValue【児童館】&#10;有形固定資産減価償却率"/>
        <xdr:cNvSpPr txBox="1"/>
      </xdr:nvSpPr>
      <xdr:spPr>
        <a:xfrm>
          <a:off x="15266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777" name="n_2mainValue【児童館】&#10;有形固定資産減価償却率"/>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65422</xdr:rowOff>
    </xdr:from>
    <xdr:ext cx="405111" cy="259045"/>
    <xdr:sp macro="" textlink="">
      <xdr:nvSpPr>
        <xdr:cNvPr id="778" name="n_3mainValue【児童館】&#10;有形固定資産減価償却率"/>
        <xdr:cNvSpPr txBox="1"/>
      </xdr:nvSpPr>
      <xdr:spPr>
        <a:xfrm>
          <a:off x="13500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779" name="n_4mainValue【児童館】&#10;有形固定資産減価償却率"/>
        <xdr:cNvSpPr txBox="1"/>
      </xdr:nvSpPr>
      <xdr:spPr>
        <a:xfrm>
          <a:off x="12611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3" name="直線コネクタ 802"/>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7" name="直線コネクタ 80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808"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09" name="フローチャート: 判断 808"/>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0" name="フローチャート: 判断 80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11" name="フローチャート: 判断 810"/>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2" name="フローチャート: 判断 811"/>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フローチャート: 判断 81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9" name="楕円 818"/>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20"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21" name="楕円 820"/>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22" name="直線コネクタ 821"/>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23" name="楕円 822"/>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24" name="直線コネクタ 823"/>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5" name="楕円 824"/>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26" name="直線コネクタ 825"/>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7" name="楕円 826"/>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28" name="直線コネクタ 827"/>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9"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31" name="n_3ave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2"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33"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34"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5"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6" name="n_4main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9" name="テキスト ボックス 8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859" name="直線コネクタ 858"/>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860"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861" name="直線コネクタ 860"/>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862"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863" name="直線コネクタ 862"/>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864"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865" name="フローチャート: 判断 864"/>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6" name="フローチャート: 判断 86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7" name="フローチャート: 判断 866"/>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868" name="フローチャート: 判断 867"/>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9" name="フローチャート: 判断 8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875" name="楕円 874"/>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876" name="【公民館】&#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57404</xdr:rowOff>
    </xdr:from>
    <xdr:to>
      <xdr:col>81</xdr:col>
      <xdr:colOff>101600</xdr:colOff>
      <xdr:row>106</xdr:row>
      <xdr:rowOff>159004</xdr:rowOff>
    </xdr:to>
    <xdr:sp macro="" textlink="">
      <xdr:nvSpPr>
        <xdr:cNvPr id="877" name="楕円 876"/>
        <xdr:cNvSpPr/>
      </xdr:nvSpPr>
      <xdr:spPr>
        <a:xfrm>
          <a:off x="1543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108204</xdr:rowOff>
    </xdr:from>
    <xdr:to>
      <xdr:col>85</xdr:col>
      <xdr:colOff>127000</xdr:colOff>
      <xdr:row>106</xdr:row>
      <xdr:rowOff>167639</xdr:rowOff>
    </xdr:to>
    <xdr:cxnSp macro="">
      <xdr:nvCxnSpPr>
        <xdr:cNvPr id="878" name="直線コネクタ 877"/>
        <xdr:cNvCxnSpPr/>
      </xdr:nvCxnSpPr>
      <xdr:spPr>
        <a:xfrm>
          <a:off x="15481300" y="182819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879" name="楕円 878"/>
        <xdr:cNvSpPr/>
      </xdr:nvSpPr>
      <xdr:spPr>
        <a:xfrm>
          <a:off x="14541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69342</xdr:rowOff>
    </xdr:from>
    <xdr:to>
      <xdr:col>81</xdr:col>
      <xdr:colOff>50800</xdr:colOff>
      <xdr:row>106</xdr:row>
      <xdr:rowOff>108204</xdr:rowOff>
    </xdr:to>
    <xdr:cxnSp macro="">
      <xdr:nvCxnSpPr>
        <xdr:cNvPr id="880" name="直線コネクタ 879"/>
        <xdr:cNvCxnSpPr/>
      </xdr:nvCxnSpPr>
      <xdr:spPr>
        <a:xfrm>
          <a:off x="14592300" y="18243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881" name="楕円 880"/>
        <xdr:cNvSpPr/>
      </xdr:nvSpPr>
      <xdr:spPr>
        <a:xfrm>
          <a:off x="1365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25908</xdr:rowOff>
    </xdr:from>
    <xdr:to>
      <xdr:col>76</xdr:col>
      <xdr:colOff>114300</xdr:colOff>
      <xdr:row>106</xdr:row>
      <xdr:rowOff>69342</xdr:rowOff>
    </xdr:to>
    <xdr:cxnSp macro="">
      <xdr:nvCxnSpPr>
        <xdr:cNvPr id="882" name="直線コネクタ 881"/>
        <xdr:cNvCxnSpPr/>
      </xdr:nvCxnSpPr>
      <xdr:spPr>
        <a:xfrm>
          <a:off x="13703300" y="18199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xdr:rowOff>
    </xdr:from>
    <xdr:to>
      <xdr:col>67</xdr:col>
      <xdr:colOff>101600</xdr:colOff>
      <xdr:row>105</xdr:row>
      <xdr:rowOff>110998</xdr:rowOff>
    </xdr:to>
    <xdr:sp macro="" textlink="">
      <xdr:nvSpPr>
        <xdr:cNvPr id="883" name="楕円 882"/>
        <xdr:cNvSpPr/>
      </xdr:nvSpPr>
      <xdr:spPr>
        <a:xfrm>
          <a:off x="1276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60198</xdr:rowOff>
    </xdr:from>
    <xdr:to>
      <xdr:col>71</xdr:col>
      <xdr:colOff>177800</xdr:colOff>
      <xdr:row>106</xdr:row>
      <xdr:rowOff>25908</xdr:rowOff>
    </xdr:to>
    <xdr:cxnSp macro="">
      <xdr:nvCxnSpPr>
        <xdr:cNvPr id="884" name="直線コネクタ 883"/>
        <xdr:cNvCxnSpPr/>
      </xdr:nvCxnSpPr>
      <xdr:spPr>
        <a:xfrm>
          <a:off x="12814300" y="180624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5"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6"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887"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8"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150131</xdr:rowOff>
    </xdr:from>
    <xdr:ext cx="405111" cy="259045"/>
    <xdr:sp macro="" textlink="">
      <xdr:nvSpPr>
        <xdr:cNvPr id="889" name="n_1mainValue【公民館】&#10;有形固定資産減価償却率"/>
        <xdr:cNvSpPr txBox="1"/>
      </xdr:nvSpPr>
      <xdr:spPr>
        <a:xfrm>
          <a:off x="152660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890" name="n_2main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891" name="n_3mainValue【公民館】&#10;有形固定資産減価償却率"/>
        <xdr:cNvSpPr txBox="1"/>
      </xdr:nvSpPr>
      <xdr:spPr>
        <a:xfrm>
          <a:off x="13500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102125</xdr:rowOff>
    </xdr:from>
    <xdr:ext cx="405111" cy="259045"/>
    <xdr:sp macro="" textlink="">
      <xdr:nvSpPr>
        <xdr:cNvPr id="892" name="n_4mainValue【公民館】&#10;有形固定資産減価償却率"/>
        <xdr:cNvSpPr txBox="1"/>
      </xdr:nvSpPr>
      <xdr:spPr>
        <a:xfrm>
          <a:off x="12611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916" name="直線コネクタ 915"/>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7"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8" name="直線コネクタ 91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919"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920" name="直線コネクタ 919"/>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1"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2" name="フローチャート: 判断 92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924" name="フローチャート: 判断 923"/>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25" name="フローチャート: 判断 924"/>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26" name="フローチャート: 判断 925"/>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932" name="楕円 931"/>
        <xdr:cNvSpPr/>
      </xdr:nvSpPr>
      <xdr:spPr>
        <a:xfrm>
          <a:off x="22110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85107</xdr:rowOff>
    </xdr:from>
    <xdr:ext cx="469744" cy="259045"/>
    <xdr:sp macro="" textlink="">
      <xdr:nvSpPr>
        <xdr:cNvPr id="933" name="【公民館】&#10;一人当たり面積該当値テキスト"/>
        <xdr:cNvSpPr txBox="1"/>
      </xdr:nvSpPr>
      <xdr:spPr>
        <a:xfrm>
          <a:off x="22199600" y="172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934" name="楕円 933"/>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49530</xdr:rowOff>
    </xdr:to>
    <xdr:cxnSp macro="">
      <xdr:nvCxnSpPr>
        <xdr:cNvPr id="935" name="直線コネクタ 934"/>
        <xdr:cNvCxnSpPr/>
      </xdr:nvCxnSpPr>
      <xdr:spPr>
        <a:xfrm>
          <a:off x="21323300" y="17358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6350</xdr:rowOff>
    </xdr:from>
    <xdr:to>
      <xdr:col>107</xdr:col>
      <xdr:colOff>101600</xdr:colOff>
      <xdr:row>101</xdr:row>
      <xdr:rowOff>107950</xdr:rowOff>
    </xdr:to>
    <xdr:sp macro="" textlink="">
      <xdr:nvSpPr>
        <xdr:cNvPr id="936" name="楕円 935"/>
        <xdr:cNvSpPr/>
      </xdr:nvSpPr>
      <xdr:spPr>
        <a:xfrm>
          <a:off x="2038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57150</xdr:rowOff>
    </xdr:to>
    <xdr:cxnSp macro="">
      <xdr:nvCxnSpPr>
        <xdr:cNvPr id="937" name="直線コネクタ 936"/>
        <xdr:cNvCxnSpPr/>
      </xdr:nvCxnSpPr>
      <xdr:spPr>
        <a:xfrm flipV="1">
          <a:off x="20434300" y="17358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938" name="楕円 937"/>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57150</xdr:rowOff>
    </xdr:from>
    <xdr:to>
      <xdr:col>107</xdr:col>
      <xdr:colOff>50800</xdr:colOff>
      <xdr:row>101</xdr:row>
      <xdr:rowOff>64770</xdr:rowOff>
    </xdr:to>
    <xdr:cxnSp macro="">
      <xdr:nvCxnSpPr>
        <xdr:cNvPr id="939" name="直線コネクタ 938"/>
        <xdr:cNvCxnSpPr/>
      </xdr:nvCxnSpPr>
      <xdr:spPr>
        <a:xfrm flipV="1">
          <a:off x="19545300" y="17373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135889</xdr:rowOff>
    </xdr:from>
    <xdr:to>
      <xdr:col>98</xdr:col>
      <xdr:colOff>38100</xdr:colOff>
      <xdr:row>100</xdr:row>
      <xdr:rowOff>66039</xdr:rowOff>
    </xdr:to>
    <xdr:sp macro="" textlink="">
      <xdr:nvSpPr>
        <xdr:cNvPr id="940" name="楕円 939"/>
        <xdr:cNvSpPr/>
      </xdr:nvSpPr>
      <xdr:spPr>
        <a:xfrm>
          <a:off x="18605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15239</xdr:rowOff>
    </xdr:from>
    <xdr:to>
      <xdr:col>102</xdr:col>
      <xdr:colOff>114300</xdr:colOff>
      <xdr:row>101</xdr:row>
      <xdr:rowOff>64770</xdr:rowOff>
    </xdr:to>
    <xdr:cxnSp macro="">
      <xdr:nvCxnSpPr>
        <xdr:cNvPr id="941" name="直線コネクタ 940"/>
        <xdr:cNvCxnSpPr/>
      </xdr:nvCxnSpPr>
      <xdr:spPr>
        <a:xfrm>
          <a:off x="18656300" y="171602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2"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943"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944"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945"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946" name="n_1mainValue【公民館】&#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124477</xdr:rowOff>
    </xdr:from>
    <xdr:ext cx="469744" cy="259045"/>
    <xdr:sp macro="" textlink="">
      <xdr:nvSpPr>
        <xdr:cNvPr id="947" name="n_2mainValue【公民館】&#10;一人当たり面積"/>
        <xdr:cNvSpPr txBox="1"/>
      </xdr:nvSpPr>
      <xdr:spPr>
        <a:xfrm>
          <a:off x="201994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948" name="n_3mainValue【公民館】&#10;一人当たり面積"/>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82566</xdr:rowOff>
    </xdr:from>
    <xdr:ext cx="469744" cy="259045"/>
    <xdr:sp macro="" textlink="">
      <xdr:nvSpPr>
        <xdr:cNvPr id="949" name="n_4mainValue【公民館】&#10;一人当たり面積"/>
        <xdr:cNvSpPr txBox="1"/>
      </xdr:nvSpPr>
      <xdr:spPr>
        <a:xfrm>
          <a:off x="184214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・本市の有形固定資産減価償却率は全体で</a:t>
          </a:r>
          <a:r>
            <a:rPr kumimoji="1" lang="en-US" altLang="ja-JP" sz="1100">
              <a:solidFill>
                <a:schemeClr val="dk1"/>
              </a:solidFill>
              <a:effectLst/>
              <a:latin typeface="+mn-lt"/>
              <a:ea typeface="+mn-ea"/>
              <a:cs typeface="+mn-cs"/>
            </a:rPr>
            <a:t>57.8</a:t>
          </a:r>
          <a:r>
            <a:rPr kumimoji="1" lang="ja-JP" altLang="ja-JP" sz="1100">
              <a:solidFill>
                <a:schemeClr val="dk1"/>
              </a:solidFill>
              <a:effectLst/>
              <a:latin typeface="+mn-lt"/>
              <a:ea typeface="+mn-ea"/>
              <a:cs typeface="+mn-cs"/>
            </a:rPr>
            <a:t>％であり、類似団体内平均値の</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％を下回っている。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その中において、児童館の有形固定資産原価償却率が類似団体と比較して低い要因は、全</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施設のうち規模の大きい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施設（大潟児童館及び南川児童館）が平成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年度に建設され、資産の取得からの経過年数が短いためである。また、公民館の有形固定資産減価償却率が類似団体と比較して高い理由は、昭和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年以前に取得した建物が全体の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割以上を占め、資産の取得からの経過年数が長いこと、木造施設が多いためである。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年度においては、施設累計ともに</a:t>
          </a:r>
          <a:r>
            <a:rPr lang="ja-JP" altLang="ja-JP" sz="1100">
              <a:solidFill>
                <a:schemeClr val="dk1"/>
              </a:solidFill>
              <a:effectLst/>
              <a:latin typeface="+mn-lt"/>
              <a:ea typeface="+mn-ea"/>
              <a:cs typeface="+mn-cs"/>
            </a:rPr>
            <a:t>大型施設の整備が行われなかったことから、有形固定資産減価償却率が増加した。</a:t>
          </a:r>
          <a:endParaRPr lang="ja-JP" altLang="ja-JP">
            <a:effectLst/>
          </a:endParaRPr>
        </a:p>
        <a:p>
          <a:r>
            <a:rPr kumimoji="1" lang="ja-JP" altLang="ja-JP" sz="1100">
              <a:solidFill>
                <a:schemeClr val="dk1"/>
              </a:solidFill>
              <a:effectLst/>
              <a:latin typeface="+mn-lt"/>
              <a:ea typeface="+mn-ea"/>
              <a:cs typeface="+mn-cs"/>
            </a:rPr>
            <a:t>・認定こども園・幼稚園・保育所、学校施設及び公民館の一人当たり面積、橋りょう・トンネルの一人当たりの有形固定資産（償却資産）額が類似団体と比較して大きい要因は、平成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市町村が合併して広大な市域と広範囲にわたる人口分布の状況下にあり、施設数が多いためである。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図書館】&#10;有形固定資産減価償却率該当値テキスト"/>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14151</xdr:rowOff>
    </xdr:to>
    <xdr:cxnSp macro="">
      <xdr:nvCxnSpPr>
        <xdr:cNvPr id="77" name="直線コネクタ 76"/>
        <xdr:cNvCxnSpPr/>
      </xdr:nvCxnSpPr>
      <xdr:spPr>
        <a:xfrm>
          <a:off x="3797300" y="63169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144780</xdr:rowOff>
    </xdr:to>
    <xdr:cxnSp macro="">
      <xdr:nvCxnSpPr>
        <xdr:cNvPr id="79" name="直線コネクタ 78"/>
        <xdr:cNvCxnSpPr/>
      </xdr:nvCxnSpPr>
      <xdr:spPr>
        <a:xfrm>
          <a:off x="2908300" y="62777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35197</xdr:rowOff>
    </xdr:from>
    <xdr:to>
      <xdr:col>10</xdr:col>
      <xdr:colOff>165100</xdr:colOff>
      <xdr:row>36</xdr:row>
      <xdr:rowOff>136797</xdr:rowOff>
    </xdr:to>
    <xdr:sp macro="" textlink="">
      <xdr:nvSpPr>
        <xdr:cNvPr id="80" name="楕円 79"/>
        <xdr:cNvSpPr/>
      </xdr:nvSpPr>
      <xdr:spPr>
        <a:xfrm>
          <a:off x="1968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85997</xdr:rowOff>
    </xdr:from>
    <xdr:to>
      <xdr:col>15</xdr:col>
      <xdr:colOff>50800</xdr:colOff>
      <xdr:row>36</xdr:row>
      <xdr:rowOff>105592</xdr:rowOff>
    </xdr:to>
    <xdr:cxnSp macro="">
      <xdr:nvCxnSpPr>
        <xdr:cNvPr id="81" name="直線コネクタ 80"/>
        <xdr:cNvCxnSpPr/>
      </xdr:nvCxnSpPr>
      <xdr:spPr>
        <a:xfrm>
          <a:off x="2019300" y="6258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53158</xdr:rowOff>
    </xdr:from>
    <xdr:to>
      <xdr:col>6</xdr:col>
      <xdr:colOff>38100</xdr:colOff>
      <xdr:row>36</xdr:row>
      <xdr:rowOff>154758</xdr:rowOff>
    </xdr:to>
    <xdr:sp macro="" textlink="">
      <xdr:nvSpPr>
        <xdr:cNvPr id="82" name="楕円 81"/>
        <xdr:cNvSpPr/>
      </xdr:nvSpPr>
      <xdr:spPr>
        <a:xfrm>
          <a:off x="1079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85997</xdr:rowOff>
    </xdr:from>
    <xdr:to>
      <xdr:col>10</xdr:col>
      <xdr:colOff>114300</xdr:colOff>
      <xdr:row>36</xdr:row>
      <xdr:rowOff>103958</xdr:rowOff>
    </xdr:to>
    <xdr:cxnSp macro="">
      <xdr:nvCxnSpPr>
        <xdr:cNvPr id="83" name="直線コネクタ 82"/>
        <xdr:cNvCxnSpPr/>
      </xdr:nvCxnSpPr>
      <xdr:spPr>
        <a:xfrm flipV="1">
          <a:off x="1130300" y="625819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4" name="n_1ave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図書館】&#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図書館】&#10;有形固定資産減価償却率"/>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153324</xdr:rowOff>
    </xdr:from>
    <xdr:ext cx="405111" cy="259045"/>
    <xdr:sp macro="" textlink="">
      <xdr:nvSpPr>
        <xdr:cNvPr id="90" name="n_3mainValue【図書館】&#10;有形固定資産減価償却率"/>
        <xdr:cNvSpPr txBox="1"/>
      </xdr:nvSpPr>
      <xdr:spPr>
        <a:xfrm>
          <a:off x="1816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171285</xdr:rowOff>
    </xdr:from>
    <xdr:ext cx="405111" cy="259045"/>
    <xdr:sp macro="" textlink="">
      <xdr:nvSpPr>
        <xdr:cNvPr id="91" name="n_4mainValue【図書館】&#10;有形固定資産減価償却率"/>
        <xdr:cNvSpPr txBox="1"/>
      </xdr:nvSpPr>
      <xdr:spPr>
        <a:xfrm>
          <a:off x="927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29" name="楕円 128"/>
        <xdr:cNvSpPr/>
      </xdr:nvSpPr>
      <xdr:spPr>
        <a:xfrm>
          <a:off x="10426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13987</xdr:rowOff>
    </xdr:from>
    <xdr:ext cx="469744" cy="259045"/>
    <xdr:sp macro="" textlink="">
      <xdr:nvSpPr>
        <xdr:cNvPr id="130" name="【図書館】&#10;一人当たり面積該当値テキスト"/>
        <xdr:cNvSpPr txBox="1"/>
      </xdr:nvSpPr>
      <xdr:spPr>
        <a:xfrm>
          <a:off x="105156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31" name="楕円 130"/>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64770</xdr:rowOff>
    </xdr:to>
    <xdr:cxnSp macro="">
      <xdr:nvCxnSpPr>
        <xdr:cNvPr id="132" name="直線コネクタ 131"/>
        <xdr:cNvCxnSpPr/>
      </xdr:nvCxnSpPr>
      <xdr:spPr>
        <a:xfrm flipV="1">
          <a:off x="9639300" y="604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3" name="楕円 132"/>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64770</xdr:rowOff>
    </xdr:to>
    <xdr:cxnSp macro="">
      <xdr:nvCxnSpPr>
        <xdr:cNvPr id="134" name="直線コネクタ 133"/>
        <xdr:cNvCxnSpPr/>
      </xdr:nvCxnSpPr>
      <xdr:spPr>
        <a:xfrm>
          <a:off x="8750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36830</xdr:rowOff>
    </xdr:from>
    <xdr:to>
      <xdr:col>41</xdr:col>
      <xdr:colOff>101600</xdr:colOff>
      <xdr:row>35</xdr:row>
      <xdr:rowOff>138430</xdr:rowOff>
    </xdr:to>
    <xdr:sp macro="" textlink="">
      <xdr:nvSpPr>
        <xdr:cNvPr id="135" name="楕円 134"/>
        <xdr:cNvSpPr/>
      </xdr:nvSpPr>
      <xdr:spPr>
        <a:xfrm>
          <a:off x="781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87630</xdr:rowOff>
    </xdr:to>
    <xdr:cxnSp macro="">
      <xdr:nvCxnSpPr>
        <xdr:cNvPr id="136" name="直線コネクタ 135"/>
        <xdr:cNvCxnSpPr/>
      </xdr:nvCxnSpPr>
      <xdr:spPr>
        <a:xfrm flipV="1">
          <a:off x="7861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128270</xdr:rowOff>
    </xdr:from>
    <xdr:to>
      <xdr:col>36</xdr:col>
      <xdr:colOff>165100</xdr:colOff>
      <xdr:row>36</xdr:row>
      <xdr:rowOff>58420</xdr:rowOff>
    </xdr:to>
    <xdr:sp macro="" textlink="">
      <xdr:nvSpPr>
        <xdr:cNvPr id="137" name="楕円 136"/>
        <xdr:cNvSpPr/>
      </xdr:nvSpPr>
      <xdr:spPr>
        <a:xfrm>
          <a:off x="692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87630</xdr:rowOff>
    </xdr:from>
    <xdr:to>
      <xdr:col>41</xdr:col>
      <xdr:colOff>50800</xdr:colOff>
      <xdr:row>36</xdr:row>
      <xdr:rowOff>7620</xdr:rowOff>
    </xdr:to>
    <xdr:cxnSp macro="">
      <xdr:nvCxnSpPr>
        <xdr:cNvPr id="138" name="直線コネクタ 137"/>
        <xdr:cNvCxnSpPr/>
      </xdr:nvCxnSpPr>
      <xdr:spPr>
        <a:xfrm flipV="1">
          <a:off x="6972300" y="608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43"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4"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154957</xdr:rowOff>
    </xdr:from>
    <xdr:ext cx="469744" cy="259045"/>
    <xdr:sp macro="" textlink="">
      <xdr:nvSpPr>
        <xdr:cNvPr id="145" name="n_3mainValue【図書館】&#10;一人当たり面積"/>
        <xdr:cNvSpPr txBox="1"/>
      </xdr:nvSpPr>
      <xdr:spPr>
        <a:xfrm>
          <a:off x="7626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74947</xdr:rowOff>
    </xdr:from>
    <xdr:ext cx="469744" cy="259045"/>
    <xdr:sp macro="" textlink="">
      <xdr:nvSpPr>
        <xdr:cNvPr id="146" name="n_4mainValue【図書館】&#10;一人当たり面積"/>
        <xdr:cNvSpPr txBox="1"/>
      </xdr:nvSpPr>
      <xdr:spPr>
        <a:xfrm>
          <a:off x="6737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87" name="楕円 186"/>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19067</xdr:rowOff>
    </xdr:from>
    <xdr:ext cx="405111" cy="259045"/>
    <xdr:sp macro="" textlink="">
      <xdr:nvSpPr>
        <xdr:cNvPr id="188" name="【体育館・プール】&#10;有形固定資産減価償却率該当値テキスト"/>
        <xdr:cNvSpPr txBox="1"/>
      </xdr:nvSpPr>
      <xdr:spPr>
        <a:xfrm>
          <a:off x="46736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9" name="楕円 188"/>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60</xdr:row>
      <xdr:rowOff>1905</xdr:rowOff>
    </xdr:to>
    <xdr:cxnSp macro="">
      <xdr:nvCxnSpPr>
        <xdr:cNvPr id="190" name="直線コネクタ 189"/>
        <xdr:cNvCxnSpPr/>
      </xdr:nvCxnSpPr>
      <xdr:spPr>
        <a:xfrm flipV="1">
          <a:off x="3797300" y="102069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91" name="楕円 190"/>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17145</xdr:rowOff>
    </xdr:to>
    <xdr:cxnSp macro="">
      <xdr:nvCxnSpPr>
        <xdr:cNvPr id="192" name="直線コネクタ 191"/>
        <xdr:cNvCxnSpPr/>
      </xdr:nvCxnSpPr>
      <xdr:spPr>
        <a:xfrm flipV="1">
          <a:off x="2908300" y="102889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3" name="楕円 192"/>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17145</xdr:rowOff>
    </xdr:to>
    <xdr:cxnSp macro="">
      <xdr:nvCxnSpPr>
        <xdr:cNvPr id="194" name="直線コネクタ 193"/>
        <xdr:cNvCxnSpPr/>
      </xdr:nvCxnSpPr>
      <xdr:spPr>
        <a:xfrm>
          <a:off x="2019300" y="10285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5" name="楕円 194"/>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169545</xdr:rowOff>
    </xdr:to>
    <xdr:cxnSp macro="">
      <xdr:nvCxnSpPr>
        <xdr:cNvPr id="196" name="直線コネクタ 195"/>
        <xdr:cNvCxnSpPr/>
      </xdr:nvCxnSpPr>
      <xdr:spPr>
        <a:xfrm>
          <a:off x="1130300" y="102127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201" name="n_1main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202" name="n_2mainValue【体育館・プー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3" name="n_3main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204" name="n_4mainValue【体育館・プー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109401</xdr:rowOff>
    </xdr:from>
    <xdr:to>
      <xdr:col>54</xdr:col>
      <xdr:colOff>189865</xdr:colOff>
      <xdr:row>63</xdr:row>
      <xdr:rowOff>93073</xdr:rowOff>
    </xdr:to>
    <xdr:cxnSp macro="">
      <xdr:nvCxnSpPr>
        <xdr:cNvPr id="230" name="直線コネクタ 229"/>
        <xdr:cNvCxnSpPr/>
      </xdr:nvCxnSpPr>
      <xdr:spPr>
        <a:xfrm flipV="1">
          <a:off x="10476865" y="9882051"/>
          <a:ext cx="0" cy="101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96900</xdr:rowOff>
    </xdr:from>
    <xdr:ext cx="469744" cy="259045"/>
    <xdr:sp macro="" textlink="">
      <xdr:nvSpPr>
        <xdr:cNvPr id="231" name="【体育館・プール】&#10;一人当たり面積最小値テキスト"/>
        <xdr:cNvSpPr txBox="1"/>
      </xdr:nvSpPr>
      <xdr:spPr>
        <a:xfrm>
          <a:off x="10515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93073</xdr:rowOff>
    </xdr:from>
    <xdr:to>
      <xdr:col>55</xdr:col>
      <xdr:colOff>88900</xdr:colOff>
      <xdr:row>63</xdr:row>
      <xdr:rowOff>93073</xdr:rowOff>
    </xdr:to>
    <xdr:cxnSp macro="">
      <xdr:nvCxnSpPr>
        <xdr:cNvPr id="232" name="直線コネクタ 231"/>
        <xdr:cNvCxnSpPr/>
      </xdr:nvCxnSpPr>
      <xdr:spPr>
        <a:xfrm>
          <a:off x="10388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56078</xdr:rowOff>
    </xdr:from>
    <xdr:ext cx="469744" cy="259045"/>
    <xdr:sp macro="" textlink="">
      <xdr:nvSpPr>
        <xdr:cNvPr id="233" name="【体育館・プール】&#10;一人当たり面積最大値テキスト"/>
        <xdr:cNvSpPr txBox="1"/>
      </xdr:nvSpPr>
      <xdr:spPr>
        <a:xfrm>
          <a:off x="10515600" y="965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109401</xdr:rowOff>
    </xdr:from>
    <xdr:to>
      <xdr:col>55</xdr:col>
      <xdr:colOff>88900</xdr:colOff>
      <xdr:row>57</xdr:row>
      <xdr:rowOff>109401</xdr:rowOff>
    </xdr:to>
    <xdr:cxnSp macro="">
      <xdr:nvCxnSpPr>
        <xdr:cNvPr id="234" name="直線コネクタ 233"/>
        <xdr:cNvCxnSpPr/>
      </xdr:nvCxnSpPr>
      <xdr:spPr>
        <a:xfrm>
          <a:off x="10388600" y="988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138265</xdr:rowOff>
    </xdr:from>
    <xdr:ext cx="469744" cy="259045"/>
    <xdr:sp macro="" textlink="">
      <xdr:nvSpPr>
        <xdr:cNvPr id="235" name="【体育館・プール】&#10;一人当たり面積平均値テキスト"/>
        <xdr:cNvSpPr txBox="1"/>
      </xdr:nvSpPr>
      <xdr:spPr>
        <a:xfrm>
          <a:off x="10515600" y="1059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159838</xdr:rowOff>
    </xdr:from>
    <xdr:to>
      <xdr:col>55</xdr:col>
      <xdr:colOff>50800</xdr:colOff>
      <xdr:row>62</xdr:row>
      <xdr:rowOff>89988</xdr:rowOff>
    </xdr:to>
    <xdr:sp macro="" textlink="">
      <xdr:nvSpPr>
        <xdr:cNvPr id="236" name="フローチャート: 判断 235"/>
        <xdr:cNvSpPr/>
      </xdr:nvSpPr>
      <xdr:spPr>
        <a:xfrm>
          <a:off x="104267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4717</xdr:rowOff>
    </xdr:from>
    <xdr:to>
      <xdr:col>50</xdr:col>
      <xdr:colOff>165100</xdr:colOff>
      <xdr:row>62</xdr:row>
      <xdr:rowOff>106317</xdr:rowOff>
    </xdr:to>
    <xdr:sp macro="" textlink="">
      <xdr:nvSpPr>
        <xdr:cNvPr id="237" name="フローチャート: 判断 236"/>
        <xdr:cNvSpPr/>
      </xdr:nvSpPr>
      <xdr:spPr>
        <a:xfrm>
          <a:off x="9588500" y="1063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24312</xdr:rowOff>
    </xdr:from>
    <xdr:to>
      <xdr:col>46</xdr:col>
      <xdr:colOff>38100</xdr:colOff>
      <xdr:row>62</xdr:row>
      <xdr:rowOff>125912</xdr:rowOff>
    </xdr:to>
    <xdr:sp macro="" textlink="">
      <xdr:nvSpPr>
        <xdr:cNvPr id="238" name="フローチャート: 判断 237"/>
        <xdr:cNvSpPr/>
      </xdr:nvSpPr>
      <xdr:spPr>
        <a:xfrm>
          <a:off x="86995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14515</xdr:rowOff>
    </xdr:from>
    <xdr:to>
      <xdr:col>41</xdr:col>
      <xdr:colOff>101600</xdr:colOff>
      <xdr:row>62</xdr:row>
      <xdr:rowOff>116115</xdr:rowOff>
    </xdr:to>
    <xdr:sp macro="" textlink="">
      <xdr:nvSpPr>
        <xdr:cNvPr id="239" name="フローチャート: 判断 238"/>
        <xdr:cNvSpPr/>
      </xdr:nvSpPr>
      <xdr:spPr>
        <a:xfrm>
          <a:off x="7810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0" name="フローチャート: 判断 239"/>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143510</xdr:rowOff>
    </xdr:from>
    <xdr:to>
      <xdr:col>55</xdr:col>
      <xdr:colOff>50800</xdr:colOff>
      <xdr:row>58</xdr:row>
      <xdr:rowOff>73660</xdr:rowOff>
    </xdr:to>
    <xdr:sp macro="" textlink="">
      <xdr:nvSpPr>
        <xdr:cNvPr id="246" name="楕円 245"/>
        <xdr:cNvSpPr/>
      </xdr:nvSpPr>
      <xdr:spPr>
        <a:xfrm>
          <a:off x="10426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58437</xdr:rowOff>
    </xdr:from>
    <xdr:ext cx="469744" cy="259045"/>
    <xdr:sp macro="" textlink="">
      <xdr:nvSpPr>
        <xdr:cNvPr id="247" name="【体育館・プール】&#10;一人当たり面積該当値テキスト"/>
        <xdr:cNvSpPr txBox="1"/>
      </xdr:nvSpPr>
      <xdr:spPr>
        <a:xfrm>
          <a:off x="10515600" y="983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156573</xdr:rowOff>
    </xdr:from>
    <xdr:to>
      <xdr:col>50</xdr:col>
      <xdr:colOff>165100</xdr:colOff>
      <xdr:row>58</xdr:row>
      <xdr:rowOff>86723</xdr:rowOff>
    </xdr:to>
    <xdr:sp macro="" textlink="">
      <xdr:nvSpPr>
        <xdr:cNvPr id="248" name="楕円 247"/>
        <xdr:cNvSpPr/>
      </xdr:nvSpPr>
      <xdr:spPr>
        <a:xfrm>
          <a:off x="9588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22860</xdr:rowOff>
    </xdr:from>
    <xdr:to>
      <xdr:col>55</xdr:col>
      <xdr:colOff>0</xdr:colOff>
      <xdr:row>58</xdr:row>
      <xdr:rowOff>35923</xdr:rowOff>
    </xdr:to>
    <xdr:cxnSp macro="">
      <xdr:nvCxnSpPr>
        <xdr:cNvPr id="249" name="直線コネクタ 248"/>
        <xdr:cNvCxnSpPr/>
      </xdr:nvCxnSpPr>
      <xdr:spPr>
        <a:xfrm flipV="1">
          <a:off x="9639300" y="99669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47172</xdr:rowOff>
    </xdr:from>
    <xdr:to>
      <xdr:col>46</xdr:col>
      <xdr:colOff>38100</xdr:colOff>
      <xdr:row>58</xdr:row>
      <xdr:rowOff>148772</xdr:rowOff>
    </xdr:to>
    <xdr:sp macro="" textlink="">
      <xdr:nvSpPr>
        <xdr:cNvPr id="250" name="楕円 249"/>
        <xdr:cNvSpPr/>
      </xdr:nvSpPr>
      <xdr:spPr>
        <a:xfrm>
          <a:off x="869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35923</xdr:rowOff>
    </xdr:from>
    <xdr:to>
      <xdr:col>50</xdr:col>
      <xdr:colOff>114300</xdr:colOff>
      <xdr:row>58</xdr:row>
      <xdr:rowOff>97972</xdr:rowOff>
    </xdr:to>
    <xdr:cxnSp macro="">
      <xdr:nvCxnSpPr>
        <xdr:cNvPr id="251" name="直線コネクタ 250"/>
        <xdr:cNvCxnSpPr/>
      </xdr:nvCxnSpPr>
      <xdr:spPr>
        <a:xfrm flipV="1">
          <a:off x="8750300" y="99800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84727</xdr:rowOff>
    </xdr:from>
    <xdr:to>
      <xdr:col>41</xdr:col>
      <xdr:colOff>101600</xdr:colOff>
      <xdr:row>56</xdr:row>
      <xdr:rowOff>14877</xdr:rowOff>
    </xdr:to>
    <xdr:sp macro="" textlink="">
      <xdr:nvSpPr>
        <xdr:cNvPr id="252" name="楕円 251"/>
        <xdr:cNvSpPr/>
      </xdr:nvSpPr>
      <xdr:spPr>
        <a:xfrm>
          <a:off x="7810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135527</xdr:rowOff>
    </xdr:from>
    <xdr:to>
      <xdr:col>45</xdr:col>
      <xdr:colOff>177800</xdr:colOff>
      <xdr:row>58</xdr:row>
      <xdr:rowOff>97972</xdr:rowOff>
    </xdr:to>
    <xdr:cxnSp macro="">
      <xdr:nvCxnSpPr>
        <xdr:cNvPr id="253" name="直線コネクタ 252"/>
        <xdr:cNvCxnSpPr/>
      </xdr:nvCxnSpPr>
      <xdr:spPr>
        <a:xfrm>
          <a:off x="7861300" y="9565277"/>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1451</xdr:rowOff>
    </xdr:from>
    <xdr:to>
      <xdr:col>36</xdr:col>
      <xdr:colOff>165100</xdr:colOff>
      <xdr:row>58</xdr:row>
      <xdr:rowOff>103051</xdr:rowOff>
    </xdr:to>
    <xdr:sp macro="" textlink="">
      <xdr:nvSpPr>
        <xdr:cNvPr id="254" name="楕円 253"/>
        <xdr:cNvSpPr/>
      </xdr:nvSpPr>
      <xdr:spPr>
        <a:xfrm>
          <a:off x="692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135527</xdr:rowOff>
    </xdr:from>
    <xdr:to>
      <xdr:col>41</xdr:col>
      <xdr:colOff>50800</xdr:colOff>
      <xdr:row>58</xdr:row>
      <xdr:rowOff>52251</xdr:rowOff>
    </xdr:to>
    <xdr:cxnSp macro="">
      <xdr:nvCxnSpPr>
        <xdr:cNvPr id="255" name="直線コネクタ 254"/>
        <xdr:cNvCxnSpPr/>
      </xdr:nvCxnSpPr>
      <xdr:spPr>
        <a:xfrm flipV="1">
          <a:off x="6972300" y="9565277"/>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97444</xdr:rowOff>
    </xdr:from>
    <xdr:ext cx="469744" cy="259045"/>
    <xdr:sp macro="" textlink="">
      <xdr:nvSpPr>
        <xdr:cNvPr id="256" name="n_1aveValue【体育館・プール】&#10;一人当たり面積"/>
        <xdr:cNvSpPr txBox="1"/>
      </xdr:nvSpPr>
      <xdr:spPr>
        <a:xfrm>
          <a:off x="93917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117039</xdr:rowOff>
    </xdr:from>
    <xdr:ext cx="469744" cy="259045"/>
    <xdr:sp macro="" textlink="">
      <xdr:nvSpPr>
        <xdr:cNvPr id="257" name="n_2aveValue【体育館・プール】&#10;一人当たり面積"/>
        <xdr:cNvSpPr txBox="1"/>
      </xdr:nvSpPr>
      <xdr:spPr>
        <a:xfrm>
          <a:off x="8515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107242</xdr:rowOff>
    </xdr:from>
    <xdr:ext cx="469744" cy="259045"/>
    <xdr:sp macro="" textlink="">
      <xdr:nvSpPr>
        <xdr:cNvPr id="258" name="n_3aveValue【体育館・プール】&#10;一人当たり面積"/>
        <xdr:cNvSpPr txBox="1"/>
      </xdr:nvSpPr>
      <xdr:spPr>
        <a:xfrm>
          <a:off x="7626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59" name="n_4aveValue【体育館・プール】&#10;一人当たり面積"/>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103250</xdr:rowOff>
    </xdr:from>
    <xdr:ext cx="469744" cy="259045"/>
    <xdr:sp macro="" textlink="">
      <xdr:nvSpPr>
        <xdr:cNvPr id="260" name="n_1mainValue【体育館・プール】&#10;一人当たり面積"/>
        <xdr:cNvSpPr txBox="1"/>
      </xdr:nvSpPr>
      <xdr:spPr>
        <a:xfrm>
          <a:off x="9391727" y="9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165299</xdr:rowOff>
    </xdr:from>
    <xdr:ext cx="469744" cy="259045"/>
    <xdr:sp macro="" textlink="">
      <xdr:nvSpPr>
        <xdr:cNvPr id="261" name="n_2mainValue【体育館・プール】&#10;一人当たり面積"/>
        <xdr:cNvSpPr txBox="1"/>
      </xdr:nvSpPr>
      <xdr:spPr>
        <a:xfrm>
          <a:off x="85154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31404</xdr:rowOff>
    </xdr:from>
    <xdr:ext cx="469744" cy="259045"/>
    <xdr:sp macro="" textlink="">
      <xdr:nvSpPr>
        <xdr:cNvPr id="262" name="n_3mainValue【体育館・プール】&#10;一人当たり面積"/>
        <xdr:cNvSpPr txBox="1"/>
      </xdr:nvSpPr>
      <xdr:spPr>
        <a:xfrm>
          <a:off x="7626427" y="92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119578</xdr:rowOff>
    </xdr:from>
    <xdr:ext cx="469744" cy="259045"/>
    <xdr:sp macro="" textlink="">
      <xdr:nvSpPr>
        <xdr:cNvPr id="263" name="n_4mainValue【体育館・プール】&#10;一人当たり面積"/>
        <xdr:cNvSpPr txBox="1"/>
      </xdr:nvSpPr>
      <xdr:spPr>
        <a:xfrm>
          <a:off x="6737427" y="97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6" name="テキスト ボックス 2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8" name="直線コネクタ 287"/>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9"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0" name="直線コネクタ 289"/>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91"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2" name="直線コネクタ 291"/>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3" name="【福祉施設】&#10;有形固定資産減価償却率平均値テキスト"/>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4" name="フローチャート: 判断 293"/>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5" name="フローチャート: 判断 29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6" name="フローチャート: 判断 295"/>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7" name="フローチャート: 判断 296"/>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304" name="楕円 303"/>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305" name="【福祉施設】&#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306" name="楕円 305"/>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53339</xdr:rowOff>
    </xdr:from>
    <xdr:to>
      <xdr:col>24</xdr:col>
      <xdr:colOff>63500</xdr:colOff>
      <xdr:row>79</xdr:row>
      <xdr:rowOff>144780</xdr:rowOff>
    </xdr:to>
    <xdr:cxnSp macro="">
      <xdr:nvCxnSpPr>
        <xdr:cNvPr id="307" name="直線コネクタ 306"/>
        <xdr:cNvCxnSpPr/>
      </xdr:nvCxnSpPr>
      <xdr:spPr>
        <a:xfrm>
          <a:off x="3797300" y="135978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86361</xdr:rowOff>
    </xdr:from>
    <xdr:to>
      <xdr:col>15</xdr:col>
      <xdr:colOff>101600</xdr:colOff>
      <xdr:row>79</xdr:row>
      <xdr:rowOff>16511</xdr:rowOff>
    </xdr:to>
    <xdr:sp macro="" textlink="">
      <xdr:nvSpPr>
        <xdr:cNvPr id="308" name="楕円 307"/>
        <xdr:cNvSpPr/>
      </xdr:nvSpPr>
      <xdr:spPr>
        <a:xfrm>
          <a:off x="2857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137161</xdr:rowOff>
    </xdr:from>
    <xdr:to>
      <xdr:col>19</xdr:col>
      <xdr:colOff>177800</xdr:colOff>
      <xdr:row>79</xdr:row>
      <xdr:rowOff>53339</xdr:rowOff>
    </xdr:to>
    <xdr:cxnSp macro="">
      <xdr:nvCxnSpPr>
        <xdr:cNvPr id="309" name="直線コネクタ 308"/>
        <xdr:cNvCxnSpPr/>
      </xdr:nvCxnSpPr>
      <xdr:spPr>
        <a:xfrm>
          <a:off x="2908300" y="135102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151130</xdr:rowOff>
    </xdr:from>
    <xdr:to>
      <xdr:col>10</xdr:col>
      <xdr:colOff>165100</xdr:colOff>
      <xdr:row>81</xdr:row>
      <xdr:rowOff>81280</xdr:rowOff>
    </xdr:to>
    <xdr:sp macro="" textlink="">
      <xdr:nvSpPr>
        <xdr:cNvPr id="310" name="楕円 309"/>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137161</xdr:rowOff>
    </xdr:from>
    <xdr:to>
      <xdr:col>15</xdr:col>
      <xdr:colOff>50800</xdr:colOff>
      <xdr:row>81</xdr:row>
      <xdr:rowOff>30480</xdr:rowOff>
    </xdr:to>
    <xdr:cxnSp macro="">
      <xdr:nvCxnSpPr>
        <xdr:cNvPr id="311" name="直線コネクタ 310"/>
        <xdr:cNvCxnSpPr/>
      </xdr:nvCxnSpPr>
      <xdr:spPr>
        <a:xfrm flipV="1">
          <a:off x="2019300" y="13510261"/>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74930</xdr:rowOff>
    </xdr:from>
    <xdr:to>
      <xdr:col>6</xdr:col>
      <xdr:colOff>38100</xdr:colOff>
      <xdr:row>78</xdr:row>
      <xdr:rowOff>5080</xdr:rowOff>
    </xdr:to>
    <xdr:sp macro="" textlink="">
      <xdr:nvSpPr>
        <xdr:cNvPr id="312" name="楕円 311"/>
        <xdr:cNvSpPr/>
      </xdr:nvSpPr>
      <xdr:spPr>
        <a:xfrm>
          <a:off x="1079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125730</xdr:rowOff>
    </xdr:from>
    <xdr:to>
      <xdr:col>10</xdr:col>
      <xdr:colOff>114300</xdr:colOff>
      <xdr:row>81</xdr:row>
      <xdr:rowOff>30480</xdr:rowOff>
    </xdr:to>
    <xdr:cxnSp macro="">
      <xdr:nvCxnSpPr>
        <xdr:cNvPr id="313" name="直線コネクタ 312"/>
        <xdr:cNvCxnSpPr/>
      </xdr:nvCxnSpPr>
      <xdr:spPr>
        <a:xfrm>
          <a:off x="1130300" y="1332738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4"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5"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6" name="n_3ave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318" name="n_1mainValue【福祉施設】&#10;有形固定資産減価償却率"/>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33038</xdr:rowOff>
    </xdr:from>
    <xdr:ext cx="405111" cy="259045"/>
    <xdr:sp macro="" textlink="">
      <xdr:nvSpPr>
        <xdr:cNvPr id="319" name="n_2mainValue【福祉施設】&#10;有形固定資産減価償却率"/>
        <xdr:cNvSpPr txBox="1"/>
      </xdr:nvSpPr>
      <xdr:spPr>
        <a:xfrm>
          <a:off x="2705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320" name="n_3mainValue【福祉施設】&#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21607</xdr:rowOff>
    </xdr:from>
    <xdr:ext cx="405111" cy="259045"/>
    <xdr:sp macro="" textlink="">
      <xdr:nvSpPr>
        <xdr:cNvPr id="321" name="n_4mainValue【福祉施設】&#10;有形固定資産減価償却率"/>
        <xdr:cNvSpPr txBox="1"/>
      </xdr:nvSpPr>
      <xdr:spPr>
        <a:xfrm>
          <a:off x="927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7" name="直線コネクタ 346"/>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8"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9" name="直線コネクタ 348"/>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50"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51" name="直線コネクタ 350"/>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2" name="【福祉施設】&#10;一人当たり面積平均値テキスト"/>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3" name="フローチャート: 判断 352"/>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4" name="フローチャート: 判断 353"/>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5" name="フローチャート: 判断 354"/>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6" name="フローチャート: 判断 35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7" name="フローチャート: 判断 356"/>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363" name="楕円 362"/>
        <xdr:cNvSpPr/>
      </xdr:nvSpPr>
      <xdr:spPr>
        <a:xfrm>
          <a:off x="10426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2013</xdr:rowOff>
    </xdr:from>
    <xdr:ext cx="469744" cy="259045"/>
    <xdr:sp macro="" textlink="">
      <xdr:nvSpPr>
        <xdr:cNvPr id="364" name="【福祉施設】&#10;一人当たり面積該当値テキスト"/>
        <xdr:cNvSpPr txBox="1"/>
      </xdr:nvSpPr>
      <xdr:spPr>
        <a:xfrm>
          <a:off x="10515600"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161471</xdr:rowOff>
    </xdr:from>
    <xdr:to>
      <xdr:col>50</xdr:col>
      <xdr:colOff>165100</xdr:colOff>
      <xdr:row>83</xdr:row>
      <xdr:rowOff>91621</xdr:rowOff>
    </xdr:to>
    <xdr:sp macro="" textlink="">
      <xdr:nvSpPr>
        <xdr:cNvPr id="365" name="楕円 364"/>
        <xdr:cNvSpPr/>
      </xdr:nvSpPr>
      <xdr:spPr>
        <a:xfrm>
          <a:off x="9588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40821</xdr:rowOff>
    </xdr:to>
    <xdr:cxnSp macro="">
      <xdr:nvCxnSpPr>
        <xdr:cNvPr id="366" name="直線コネクタ 365"/>
        <xdr:cNvCxnSpPr/>
      </xdr:nvCxnSpPr>
      <xdr:spPr>
        <a:xfrm flipV="1">
          <a:off x="9639300" y="142602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161471</xdr:rowOff>
    </xdr:from>
    <xdr:to>
      <xdr:col>46</xdr:col>
      <xdr:colOff>38100</xdr:colOff>
      <xdr:row>83</xdr:row>
      <xdr:rowOff>91621</xdr:rowOff>
    </xdr:to>
    <xdr:sp macro="" textlink="">
      <xdr:nvSpPr>
        <xdr:cNvPr id="367" name="楕円 366"/>
        <xdr:cNvSpPr/>
      </xdr:nvSpPr>
      <xdr:spPr>
        <a:xfrm>
          <a:off x="8699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40821</xdr:rowOff>
    </xdr:from>
    <xdr:to>
      <xdr:col>50</xdr:col>
      <xdr:colOff>114300</xdr:colOff>
      <xdr:row>83</xdr:row>
      <xdr:rowOff>40821</xdr:rowOff>
    </xdr:to>
    <xdr:cxnSp macro="">
      <xdr:nvCxnSpPr>
        <xdr:cNvPr id="368" name="直線コネクタ 367"/>
        <xdr:cNvCxnSpPr/>
      </xdr:nvCxnSpPr>
      <xdr:spPr>
        <a:xfrm>
          <a:off x="8750300" y="14271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164193</xdr:rowOff>
    </xdr:from>
    <xdr:to>
      <xdr:col>41</xdr:col>
      <xdr:colOff>101600</xdr:colOff>
      <xdr:row>80</xdr:row>
      <xdr:rowOff>94343</xdr:rowOff>
    </xdr:to>
    <xdr:sp macro="" textlink="">
      <xdr:nvSpPr>
        <xdr:cNvPr id="369" name="楕円 368"/>
        <xdr:cNvSpPr/>
      </xdr:nvSpPr>
      <xdr:spPr>
        <a:xfrm>
          <a:off x="78105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43543</xdr:rowOff>
    </xdr:from>
    <xdr:to>
      <xdr:col>45</xdr:col>
      <xdr:colOff>177800</xdr:colOff>
      <xdr:row>83</xdr:row>
      <xdr:rowOff>40821</xdr:rowOff>
    </xdr:to>
    <xdr:cxnSp macro="">
      <xdr:nvCxnSpPr>
        <xdr:cNvPr id="370" name="直線コネクタ 369"/>
        <xdr:cNvCxnSpPr/>
      </xdr:nvCxnSpPr>
      <xdr:spPr>
        <a:xfrm>
          <a:off x="7861300" y="13759543"/>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22679</xdr:rowOff>
    </xdr:from>
    <xdr:to>
      <xdr:col>36</xdr:col>
      <xdr:colOff>165100</xdr:colOff>
      <xdr:row>83</xdr:row>
      <xdr:rowOff>124279</xdr:rowOff>
    </xdr:to>
    <xdr:sp macro="" textlink="">
      <xdr:nvSpPr>
        <xdr:cNvPr id="371" name="楕円 370"/>
        <xdr:cNvSpPr/>
      </xdr:nvSpPr>
      <xdr:spPr>
        <a:xfrm>
          <a:off x="6921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43543</xdr:rowOff>
    </xdr:from>
    <xdr:to>
      <xdr:col>41</xdr:col>
      <xdr:colOff>50800</xdr:colOff>
      <xdr:row>83</xdr:row>
      <xdr:rowOff>73479</xdr:rowOff>
    </xdr:to>
    <xdr:cxnSp macro="">
      <xdr:nvCxnSpPr>
        <xdr:cNvPr id="372" name="直線コネクタ 371"/>
        <xdr:cNvCxnSpPr/>
      </xdr:nvCxnSpPr>
      <xdr:spPr>
        <a:xfrm flipV="1">
          <a:off x="6972300" y="13759543"/>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3"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4"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6"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108148</xdr:rowOff>
    </xdr:from>
    <xdr:ext cx="469744" cy="259045"/>
    <xdr:sp macro="" textlink="">
      <xdr:nvSpPr>
        <xdr:cNvPr id="377" name="n_1mainValue【福祉施設】&#10;一人当たり面積"/>
        <xdr:cNvSpPr txBox="1"/>
      </xdr:nvSpPr>
      <xdr:spPr>
        <a:xfrm>
          <a:off x="9391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108148</xdr:rowOff>
    </xdr:from>
    <xdr:ext cx="469744" cy="259045"/>
    <xdr:sp macro="" textlink="">
      <xdr:nvSpPr>
        <xdr:cNvPr id="378" name="n_2mainValue【福祉施設】&#10;一人当たり面積"/>
        <xdr:cNvSpPr txBox="1"/>
      </xdr:nvSpPr>
      <xdr:spPr>
        <a:xfrm>
          <a:off x="85154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110870</xdr:rowOff>
    </xdr:from>
    <xdr:ext cx="469744" cy="259045"/>
    <xdr:sp macro="" textlink="">
      <xdr:nvSpPr>
        <xdr:cNvPr id="379" name="n_3mainValue【福祉施設】&#10;一人当たり面積"/>
        <xdr:cNvSpPr txBox="1"/>
      </xdr:nvSpPr>
      <xdr:spPr>
        <a:xfrm>
          <a:off x="7626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140806</xdr:rowOff>
    </xdr:from>
    <xdr:ext cx="469744" cy="259045"/>
    <xdr:sp macro="" textlink="">
      <xdr:nvSpPr>
        <xdr:cNvPr id="380" name="n_4mainValue【福祉施設】&#10;一人当たり面積"/>
        <xdr:cNvSpPr txBox="1"/>
      </xdr:nvSpPr>
      <xdr:spPr>
        <a:xfrm>
          <a:off x="6737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6" name="直線コネクタ 405"/>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7"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8" name="直線コネクタ 407"/>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9"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0" name="直線コネクタ 40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11"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2" name="フローチャート: 判断 411"/>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3" name="フローチャート: 判断 412"/>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4" name="フローチャート: 判断 413"/>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5" name="フローチャート: 判断 414"/>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6" name="フローチャート: 判断 415"/>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22134</xdr:rowOff>
    </xdr:from>
    <xdr:to>
      <xdr:col>24</xdr:col>
      <xdr:colOff>114300</xdr:colOff>
      <xdr:row>103</xdr:row>
      <xdr:rowOff>123734</xdr:rowOff>
    </xdr:to>
    <xdr:sp macro="" textlink="">
      <xdr:nvSpPr>
        <xdr:cNvPr id="422" name="楕円 421"/>
        <xdr:cNvSpPr/>
      </xdr:nvSpPr>
      <xdr:spPr>
        <a:xfrm>
          <a:off x="4584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45011</xdr:rowOff>
    </xdr:from>
    <xdr:ext cx="405111" cy="259045"/>
    <xdr:sp macro="" textlink="">
      <xdr:nvSpPr>
        <xdr:cNvPr id="423" name="【市民会館】&#10;有形固定資産減価償却率該当値テキスト"/>
        <xdr:cNvSpPr txBox="1"/>
      </xdr:nvSpPr>
      <xdr:spPr>
        <a:xfrm>
          <a:off x="4673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424" name="楕円 423"/>
        <xdr:cNvSpPr/>
      </xdr:nvSpPr>
      <xdr:spPr>
        <a:xfrm>
          <a:off x="3746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72934</xdr:rowOff>
    </xdr:to>
    <xdr:cxnSp macro="">
      <xdr:nvCxnSpPr>
        <xdr:cNvPr id="425" name="直線コネクタ 424"/>
        <xdr:cNvCxnSpPr/>
      </xdr:nvCxnSpPr>
      <xdr:spPr>
        <a:xfrm>
          <a:off x="3797300" y="177045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26" name="楕円 425"/>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45176</xdr:rowOff>
    </xdr:to>
    <xdr:cxnSp macro="">
      <xdr:nvCxnSpPr>
        <xdr:cNvPr id="427" name="直線コネクタ 426"/>
        <xdr:cNvCxnSpPr/>
      </xdr:nvCxnSpPr>
      <xdr:spPr>
        <a:xfrm>
          <a:off x="2908300" y="176784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108676</xdr:rowOff>
    </xdr:from>
    <xdr:to>
      <xdr:col>10</xdr:col>
      <xdr:colOff>165100</xdr:colOff>
      <xdr:row>103</xdr:row>
      <xdr:rowOff>38826</xdr:rowOff>
    </xdr:to>
    <xdr:sp macro="" textlink="">
      <xdr:nvSpPr>
        <xdr:cNvPr id="428" name="楕円 427"/>
        <xdr:cNvSpPr/>
      </xdr:nvSpPr>
      <xdr:spPr>
        <a:xfrm>
          <a:off x="1968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159476</xdr:rowOff>
    </xdr:from>
    <xdr:to>
      <xdr:col>15</xdr:col>
      <xdr:colOff>50800</xdr:colOff>
      <xdr:row>103</xdr:row>
      <xdr:rowOff>19050</xdr:rowOff>
    </xdr:to>
    <xdr:cxnSp macro="">
      <xdr:nvCxnSpPr>
        <xdr:cNvPr id="429" name="直線コネクタ 428"/>
        <xdr:cNvCxnSpPr/>
      </xdr:nvCxnSpPr>
      <xdr:spPr>
        <a:xfrm>
          <a:off x="2019300" y="1764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18869</xdr:rowOff>
    </xdr:from>
    <xdr:to>
      <xdr:col>6</xdr:col>
      <xdr:colOff>38100</xdr:colOff>
      <xdr:row>105</xdr:row>
      <xdr:rowOff>120469</xdr:rowOff>
    </xdr:to>
    <xdr:sp macro="" textlink="">
      <xdr:nvSpPr>
        <xdr:cNvPr id="430" name="楕円 429"/>
        <xdr:cNvSpPr/>
      </xdr:nvSpPr>
      <xdr:spPr>
        <a:xfrm>
          <a:off x="1079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159476</xdr:rowOff>
    </xdr:from>
    <xdr:to>
      <xdr:col>10</xdr:col>
      <xdr:colOff>114300</xdr:colOff>
      <xdr:row>105</xdr:row>
      <xdr:rowOff>69669</xdr:rowOff>
    </xdr:to>
    <xdr:cxnSp macro="">
      <xdr:nvCxnSpPr>
        <xdr:cNvPr id="431" name="直線コネクタ 430"/>
        <xdr:cNvCxnSpPr/>
      </xdr:nvCxnSpPr>
      <xdr:spPr>
        <a:xfrm flipV="1">
          <a:off x="1130300" y="1764737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2"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3"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4" name="n_3ave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5"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436" name="n_1mainValue【市民会館】&#10;有形固定資産減価償却率"/>
        <xdr:cNvSpPr txBox="1"/>
      </xdr:nvSpPr>
      <xdr:spPr>
        <a:xfrm>
          <a:off x="3582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37"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55353</xdr:rowOff>
    </xdr:from>
    <xdr:ext cx="405111" cy="259045"/>
    <xdr:sp macro="" textlink="">
      <xdr:nvSpPr>
        <xdr:cNvPr id="438" name="n_3mainValue【市民会館】&#10;有形固定資産減価償却率"/>
        <xdr:cNvSpPr txBox="1"/>
      </xdr:nvSpPr>
      <xdr:spPr>
        <a:xfrm>
          <a:off x="1816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111596</xdr:rowOff>
    </xdr:from>
    <xdr:ext cx="405111" cy="259045"/>
    <xdr:sp macro="" textlink="">
      <xdr:nvSpPr>
        <xdr:cNvPr id="439" name="n_4mainValue【市民会館】&#10;有形固定資産減価償却率"/>
        <xdr:cNvSpPr txBox="1"/>
      </xdr:nvSpPr>
      <xdr:spPr>
        <a:xfrm>
          <a:off x="927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3" name="直線コネクタ 462"/>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4"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5" name="直線コネクタ 464"/>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7" name="直線コネクタ 46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8"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9" name="フローチャート: 判断 468"/>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70" name="フローチャート: 判断 469"/>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71" name="フローチャート: 判断 470"/>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2" name="フローチャート: 判断 471"/>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3" name="フローチャート: 判断 472"/>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79" name="楕円 478"/>
        <xdr:cNvSpPr/>
      </xdr:nvSpPr>
      <xdr:spPr>
        <a:xfrm>
          <a:off x="10426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124477</xdr:rowOff>
    </xdr:from>
    <xdr:ext cx="469744" cy="259045"/>
    <xdr:sp macro="" textlink="">
      <xdr:nvSpPr>
        <xdr:cNvPr id="480" name="【市民会館】&#10;一人当たり面積該当値テキスト"/>
        <xdr:cNvSpPr txBox="1"/>
      </xdr:nvSpPr>
      <xdr:spPr>
        <a:xfrm>
          <a:off x="10515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81" name="楕円 480"/>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152400</xdr:rowOff>
    </xdr:from>
    <xdr:to>
      <xdr:col>55</xdr:col>
      <xdr:colOff>0</xdr:colOff>
      <xdr:row>104</xdr:row>
      <xdr:rowOff>160020</xdr:rowOff>
    </xdr:to>
    <xdr:cxnSp macro="">
      <xdr:nvCxnSpPr>
        <xdr:cNvPr id="482" name="直線コネクタ 481"/>
        <xdr:cNvCxnSpPr/>
      </xdr:nvCxnSpPr>
      <xdr:spPr>
        <a:xfrm flipV="1">
          <a:off x="9639300" y="1798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3" name="楕円 482"/>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104</xdr:row>
      <xdr:rowOff>167639</xdr:rowOff>
    </xdr:to>
    <xdr:cxnSp macro="">
      <xdr:nvCxnSpPr>
        <xdr:cNvPr id="484" name="直線コネクタ 483"/>
        <xdr:cNvCxnSpPr/>
      </xdr:nvCxnSpPr>
      <xdr:spPr>
        <a:xfrm flipV="1">
          <a:off x="8750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124461</xdr:rowOff>
    </xdr:from>
    <xdr:to>
      <xdr:col>41</xdr:col>
      <xdr:colOff>101600</xdr:colOff>
      <xdr:row>105</xdr:row>
      <xdr:rowOff>54611</xdr:rowOff>
    </xdr:to>
    <xdr:sp macro="" textlink="">
      <xdr:nvSpPr>
        <xdr:cNvPr id="485" name="楕円 484"/>
        <xdr:cNvSpPr/>
      </xdr:nvSpPr>
      <xdr:spPr>
        <a:xfrm>
          <a:off x="781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3811</xdr:rowOff>
    </xdr:to>
    <xdr:cxnSp macro="">
      <xdr:nvCxnSpPr>
        <xdr:cNvPr id="486" name="直線コネクタ 485"/>
        <xdr:cNvCxnSpPr/>
      </xdr:nvCxnSpPr>
      <xdr:spPr>
        <a:xfrm flipV="1">
          <a:off x="7861300" y="1799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87" name="楕円 486"/>
        <xdr:cNvSpPr/>
      </xdr:nvSpPr>
      <xdr:spPr>
        <a:xfrm>
          <a:off x="692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3811</xdr:rowOff>
    </xdr:from>
    <xdr:to>
      <xdr:col>41</xdr:col>
      <xdr:colOff>50800</xdr:colOff>
      <xdr:row>105</xdr:row>
      <xdr:rowOff>19050</xdr:rowOff>
    </xdr:to>
    <xdr:cxnSp macro="">
      <xdr:nvCxnSpPr>
        <xdr:cNvPr id="488" name="直線コネクタ 487"/>
        <xdr:cNvCxnSpPr/>
      </xdr:nvCxnSpPr>
      <xdr:spPr>
        <a:xfrm flipV="1">
          <a:off x="6972300" y="18006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9"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90"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91"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2"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93"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4"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95" name="n_3main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96" name="n_4main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152944</xdr:rowOff>
    </xdr:from>
    <xdr:to>
      <xdr:col>85</xdr:col>
      <xdr:colOff>126364</xdr:colOff>
      <xdr:row>41</xdr:row>
      <xdr:rowOff>146413</xdr:rowOff>
    </xdr:to>
    <xdr:cxnSp macro="">
      <xdr:nvCxnSpPr>
        <xdr:cNvPr id="522" name="直線コネクタ 521"/>
        <xdr:cNvCxnSpPr/>
      </xdr:nvCxnSpPr>
      <xdr:spPr>
        <a:xfrm flipV="1">
          <a:off x="16318864" y="5982244"/>
          <a:ext cx="0" cy="119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150240</xdr:rowOff>
    </xdr:from>
    <xdr:ext cx="405111" cy="259045"/>
    <xdr:sp macro="" textlink="">
      <xdr:nvSpPr>
        <xdr:cNvPr id="523" name="【一般廃棄物処理施設】&#10;有形固定資産減価償却率最小値テキスト"/>
        <xdr:cNvSpPr txBox="1"/>
      </xdr:nvSpPr>
      <xdr:spPr>
        <a:xfrm>
          <a:off x="16357600" y="717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146413</xdr:rowOff>
    </xdr:from>
    <xdr:to>
      <xdr:col>86</xdr:col>
      <xdr:colOff>25400</xdr:colOff>
      <xdr:row>41</xdr:row>
      <xdr:rowOff>146413</xdr:rowOff>
    </xdr:to>
    <xdr:cxnSp macro="">
      <xdr:nvCxnSpPr>
        <xdr:cNvPr id="524" name="直線コネクタ 523"/>
        <xdr:cNvCxnSpPr/>
      </xdr:nvCxnSpPr>
      <xdr:spPr>
        <a:xfrm>
          <a:off x="16230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99621</xdr:rowOff>
    </xdr:from>
    <xdr:ext cx="405111" cy="259045"/>
    <xdr:sp macro="" textlink="">
      <xdr:nvSpPr>
        <xdr:cNvPr id="525" name="【一般廃棄物処理施設】&#10;有形固定資産減価償却率最大値テキスト"/>
        <xdr:cNvSpPr txBox="1"/>
      </xdr:nvSpPr>
      <xdr:spPr>
        <a:xfrm>
          <a:off x="16357600" y="575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152944</xdr:rowOff>
    </xdr:from>
    <xdr:to>
      <xdr:col>86</xdr:col>
      <xdr:colOff>25400</xdr:colOff>
      <xdr:row>34</xdr:row>
      <xdr:rowOff>152944</xdr:rowOff>
    </xdr:to>
    <xdr:cxnSp macro="">
      <xdr:nvCxnSpPr>
        <xdr:cNvPr id="526" name="直線コネクタ 525"/>
        <xdr:cNvCxnSpPr/>
      </xdr:nvCxnSpPr>
      <xdr:spPr>
        <a:xfrm>
          <a:off x="16230600" y="598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31586</xdr:rowOff>
    </xdr:from>
    <xdr:ext cx="405111" cy="259045"/>
    <xdr:sp macro="" textlink="">
      <xdr:nvSpPr>
        <xdr:cNvPr id="527" name="【一般廃棄物処理施設】&#10;有形固定資産減価償却率平均値テキスト"/>
        <xdr:cNvSpPr txBox="1"/>
      </xdr:nvSpPr>
      <xdr:spPr>
        <a:xfrm>
          <a:off x="16357600" y="654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528" name="フローチャート: 判断 527"/>
        <xdr:cNvSpPr/>
      </xdr:nvSpPr>
      <xdr:spPr>
        <a:xfrm>
          <a:off x="16268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529" name="フローチャート: 判断 528"/>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12337</xdr:rowOff>
    </xdr:from>
    <xdr:to>
      <xdr:col>76</xdr:col>
      <xdr:colOff>165100</xdr:colOff>
      <xdr:row>38</xdr:row>
      <xdr:rowOff>113937</xdr:rowOff>
    </xdr:to>
    <xdr:sp macro="" textlink="">
      <xdr:nvSpPr>
        <xdr:cNvPr id="530" name="フローチャート: 判断 529"/>
        <xdr:cNvSpPr/>
      </xdr:nvSpPr>
      <xdr:spPr>
        <a:xfrm>
          <a:off x="14541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31" name="フローチャート: 判断 530"/>
        <xdr:cNvSpPr/>
      </xdr:nvSpPr>
      <xdr:spPr>
        <a:xfrm>
          <a:off x="13652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17235</xdr:rowOff>
    </xdr:from>
    <xdr:to>
      <xdr:col>67</xdr:col>
      <xdr:colOff>101600</xdr:colOff>
      <xdr:row>38</xdr:row>
      <xdr:rowOff>118835</xdr:rowOff>
    </xdr:to>
    <xdr:sp macro="" textlink="">
      <xdr:nvSpPr>
        <xdr:cNvPr id="532" name="フローチャート: 判断 531"/>
        <xdr:cNvSpPr/>
      </xdr:nvSpPr>
      <xdr:spPr>
        <a:xfrm>
          <a:off x="12763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84183</xdr:rowOff>
    </xdr:from>
    <xdr:to>
      <xdr:col>85</xdr:col>
      <xdr:colOff>177800</xdr:colOff>
      <xdr:row>36</xdr:row>
      <xdr:rowOff>14333</xdr:rowOff>
    </xdr:to>
    <xdr:sp macro="" textlink="">
      <xdr:nvSpPr>
        <xdr:cNvPr id="538" name="楕円 537"/>
        <xdr:cNvSpPr/>
      </xdr:nvSpPr>
      <xdr:spPr>
        <a:xfrm>
          <a:off x="16268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107060</xdr:rowOff>
    </xdr:from>
    <xdr:ext cx="405111" cy="259045"/>
    <xdr:sp macro="" textlink="">
      <xdr:nvSpPr>
        <xdr:cNvPr id="539" name="【一般廃棄物処理施設】&#10;有形固定資産減価償却率該当値テキスト"/>
        <xdr:cNvSpPr txBox="1"/>
      </xdr:nvSpPr>
      <xdr:spPr>
        <a:xfrm>
          <a:off x="16357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540" name="楕円 539"/>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134983</xdr:rowOff>
    </xdr:to>
    <xdr:cxnSp macro="">
      <xdr:nvCxnSpPr>
        <xdr:cNvPr id="541" name="直線コネクタ 540"/>
        <xdr:cNvCxnSpPr/>
      </xdr:nvCxnSpPr>
      <xdr:spPr>
        <a:xfrm>
          <a:off x="15481300" y="6036128"/>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42" name="楕円 541"/>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35378</xdr:rowOff>
    </xdr:to>
    <xdr:cxnSp macro="">
      <xdr:nvCxnSpPr>
        <xdr:cNvPr id="543" name="直線コネクタ 542"/>
        <xdr:cNvCxnSpPr/>
      </xdr:nvCxnSpPr>
      <xdr:spPr>
        <a:xfrm>
          <a:off x="14592300" y="60312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4173</xdr:rowOff>
    </xdr:from>
    <xdr:to>
      <xdr:col>72</xdr:col>
      <xdr:colOff>38100</xdr:colOff>
      <xdr:row>34</xdr:row>
      <xdr:rowOff>105773</xdr:rowOff>
    </xdr:to>
    <xdr:sp macro="" textlink="">
      <xdr:nvSpPr>
        <xdr:cNvPr id="544" name="楕円 543"/>
        <xdr:cNvSpPr/>
      </xdr:nvSpPr>
      <xdr:spPr>
        <a:xfrm>
          <a:off x="13652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54973</xdr:rowOff>
    </xdr:from>
    <xdr:to>
      <xdr:col>76</xdr:col>
      <xdr:colOff>114300</xdr:colOff>
      <xdr:row>35</xdr:row>
      <xdr:rowOff>30480</xdr:rowOff>
    </xdr:to>
    <xdr:cxnSp macro="">
      <xdr:nvCxnSpPr>
        <xdr:cNvPr id="545" name="直線コネクタ 544"/>
        <xdr:cNvCxnSpPr/>
      </xdr:nvCxnSpPr>
      <xdr:spPr>
        <a:xfrm>
          <a:off x="13703300" y="588427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159294</xdr:rowOff>
    </xdr:from>
    <xdr:to>
      <xdr:col>67</xdr:col>
      <xdr:colOff>101600</xdr:colOff>
      <xdr:row>38</xdr:row>
      <xdr:rowOff>89444</xdr:rowOff>
    </xdr:to>
    <xdr:sp macro="" textlink="">
      <xdr:nvSpPr>
        <xdr:cNvPr id="546" name="楕円 545"/>
        <xdr:cNvSpPr/>
      </xdr:nvSpPr>
      <xdr:spPr>
        <a:xfrm>
          <a:off x="12763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54973</xdr:rowOff>
    </xdr:from>
    <xdr:to>
      <xdr:col>71</xdr:col>
      <xdr:colOff>177800</xdr:colOff>
      <xdr:row>38</xdr:row>
      <xdr:rowOff>38644</xdr:rowOff>
    </xdr:to>
    <xdr:cxnSp macro="">
      <xdr:nvCxnSpPr>
        <xdr:cNvPr id="547" name="直線コネクタ 546"/>
        <xdr:cNvCxnSpPr/>
      </xdr:nvCxnSpPr>
      <xdr:spPr>
        <a:xfrm flipV="1">
          <a:off x="12814300" y="5884273"/>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548" name="n_1aveValue【一般廃棄物処理施設】&#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105064</xdr:rowOff>
    </xdr:from>
    <xdr:ext cx="405111" cy="259045"/>
    <xdr:sp macro="" textlink="">
      <xdr:nvSpPr>
        <xdr:cNvPr id="549" name="n_2aveValue【一般廃棄物処理施設】&#10;有形固定資産減価償却率"/>
        <xdr:cNvSpPr txBox="1"/>
      </xdr:nvSpPr>
      <xdr:spPr>
        <a:xfrm>
          <a:off x="14389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550" name="n_3aveValue【一般廃棄物処理施設】&#10;有形固定資産減価償却率"/>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109962</xdr:rowOff>
    </xdr:from>
    <xdr:ext cx="405111" cy="259045"/>
    <xdr:sp macro="" textlink="">
      <xdr:nvSpPr>
        <xdr:cNvPr id="551" name="n_4aveValue【一般廃棄物処理施設】&#10;有形固定資産減価償却率"/>
        <xdr:cNvSpPr txBox="1"/>
      </xdr:nvSpPr>
      <xdr:spPr>
        <a:xfrm>
          <a:off x="12611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552" name="n_1mainValue【一般廃棄物処理施設】&#10;有形固定資産減価償却率"/>
        <xdr:cNvSpPr txBox="1"/>
      </xdr:nvSpPr>
      <xdr:spPr>
        <a:xfrm>
          <a:off x="15266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53" name="n_2mainValue【一般廃棄物処理施設】&#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122300</xdr:rowOff>
    </xdr:from>
    <xdr:ext cx="405111" cy="259045"/>
    <xdr:sp macro="" textlink="">
      <xdr:nvSpPr>
        <xdr:cNvPr id="554" name="n_3mainValue【一般廃棄物処理施設】&#10;有形固定資産減価償却率"/>
        <xdr:cNvSpPr txBox="1"/>
      </xdr:nvSpPr>
      <xdr:spPr>
        <a:xfrm>
          <a:off x="13500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105971</xdr:rowOff>
    </xdr:from>
    <xdr:ext cx="405111" cy="259045"/>
    <xdr:sp macro="" textlink="">
      <xdr:nvSpPr>
        <xdr:cNvPr id="555" name="n_4mainValue【一般廃棄物処理施設】&#10;有形固定資産減価償却率"/>
        <xdr:cNvSpPr txBox="1"/>
      </xdr:nvSpPr>
      <xdr:spPr>
        <a:xfrm>
          <a:off x="12611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9" name="テキスト ボックス 5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71" name="テキスト ボックス 57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3" name="テキスト ボックス 57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9" name="直線コネクタ 578"/>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80"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81" name="直線コネクタ 580"/>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82"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3" name="直線コネクタ 582"/>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4"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5" name="フローチャート: 判断 584"/>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6" name="フローチャート: 判断 585"/>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7" name="フローチャート: 判断 586"/>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8" name="フローチャート: 判断 587"/>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9" name="フローチャート: 判断 588"/>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109563</xdr:rowOff>
    </xdr:from>
    <xdr:to>
      <xdr:col>116</xdr:col>
      <xdr:colOff>114300</xdr:colOff>
      <xdr:row>36</xdr:row>
      <xdr:rowOff>39713</xdr:rowOff>
    </xdr:to>
    <xdr:sp macro="" textlink="">
      <xdr:nvSpPr>
        <xdr:cNvPr id="595" name="楕円 594"/>
        <xdr:cNvSpPr/>
      </xdr:nvSpPr>
      <xdr:spPr>
        <a:xfrm>
          <a:off x="22110700" y="61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132440</xdr:rowOff>
    </xdr:from>
    <xdr:ext cx="534377" cy="259045"/>
    <xdr:sp macro="" textlink="">
      <xdr:nvSpPr>
        <xdr:cNvPr id="596" name="【一般廃棄物処理施設】&#10;一人当たり有形固定資産（償却資産）額該当値テキスト"/>
        <xdr:cNvSpPr txBox="1"/>
      </xdr:nvSpPr>
      <xdr:spPr>
        <a:xfrm>
          <a:off x="22199600" y="59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57531</xdr:rowOff>
    </xdr:from>
    <xdr:to>
      <xdr:col>112</xdr:col>
      <xdr:colOff>38100</xdr:colOff>
      <xdr:row>35</xdr:row>
      <xdr:rowOff>159131</xdr:rowOff>
    </xdr:to>
    <xdr:sp macro="" textlink="">
      <xdr:nvSpPr>
        <xdr:cNvPr id="597" name="楕円 596"/>
        <xdr:cNvSpPr/>
      </xdr:nvSpPr>
      <xdr:spPr>
        <a:xfrm>
          <a:off x="212725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108331</xdr:rowOff>
    </xdr:from>
    <xdr:to>
      <xdr:col>116</xdr:col>
      <xdr:colOff>63500</xdr:colOff>
      <xdr:row>35</xdr:row>
      <xdr:rowOff>160363</xdr:rowOff>
    </xdr:to>
    <xdr:cxnSp macro="">
      <xdr:nvCxnSpPr>
        <xdr:cNvPr id="598" name="直線コネクタ 597"/>
        <xdr:cNvCxnSpPr/>
      </xdr:nvCxnSpPr>
      <xdr:spPr>
        <a:xfrm>
          <a:off x="21323300" y="6109081"/>
          <a:ext cx="838200" cy="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69685</xdr:rowOff>
    </xdr:from>
    <xdr:to>
      <xdr:col>107</xdr:col>
      <xdr:colOff>101600</xdr:colOff>
      <xdr:row>35</xdr:row>
      <xdr:rowOff>171285</xdr:rowOff>
    </xdr:to>
    <xdr:sp macro="" textlink="">
      <xdr:nvSpPr>
        <xdr:cNvPr id="599" name="楕円 598"/>
        <xdr:cNvSpPr/>
      </xdr:nvSpPr>
      <xdr:spPr>
        <a:xfrm>
          <a:off x="20383500" y="6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108331</xdr:rowOff>
    </xdr:from>
    <xdr:to>
      <xdr:col>111</xdr:col>
      <xdr:colOff>177800</xdr:colOff>
      <xdr:row>35</xdr:row>
      <xdr:rowOff>120485</xdr:rowOff>
    </xdr:to>
    <xdr:cxnSp macro="">
      <xdr:nvCxnSpPr>
        <xdr:cNvPr id="600" name="直線コネクタ 599"/>
        <xdr:cNvCxnSpPr/>
      </xdr:nvCxnSpPr>
      <xdr:spPr>
        <a:xfrm flipV="1">
          <a:off x="20434300" y="610908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79705</xdr:rowOff>
    </xdr:from>
    <xdr:to>
      <xdr:col>102</xdr:col>
      <xdr:colOff>165100</xdr:colOff>
      <xdr:row>34</xdr:row>
      <xdr:rowOff>9855</xdr:rowOff>
    </xdr:to>
    <xdr:sp macro="" textlink="">
      <xdr:nvSpPr>
        <xdr:cNvPr id="601" name="楕円 600"/>
        <xdr:cNvSpPr/>
      </xdr:nvSpPr>
      <xdr:spPr>
        <a:xfrm>
          <a:off x="19494500" y="57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130505</xdr:rowOff>
    </xdr:from>
    <xdr:to>
      <xdr:col>107</xdr:col>
      <xdr:colOff>50800</xdr:colOff>
      <xdr:row>35</xdr:row>
      <xdr:rowOff>120485</xdr:rowOff>
    </xdr:to>
    <xdr:cxnSp macro="">
      <xdr:nvCxnSpPr>
        <xdr:cNvPr id="602" name="直線コネクタ 601"/>
        <xdr:cNvCxnSpPr/>
      </xdr:nvCxnSpPr>
      <xdr:spPr>
        <a:xfrm>
          <a:off x="19545300" y="5788355"/>
          <a:ext cx="889000" cy="3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13792</xdr:rowOff>
    </xdr:from>
    <xdr:to>
      <xdr:col>98</xdr:col>
      <xdr:colOff>38100</xdr:colOff>
      <xdr:row>40</xdr:row>
      <xdr:rowOff>115392</xdr:rowOff>
    </xdr:to>
    <xdr:sp macro="" textlink="">
      <xdr:nvSpPr>
        <xdr:cNvPr id="603" name="楕円 602"/>
        <xdr:cNvSpPr/>
      </xdr:nvSpPr>
      <xdr:spPr>
        <a:xfrm>
          <a:off x="18605500" y="6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130505</xdr:rowOff>
    </xdr:from>
    <xdr:to>
      <xdr:col>102</xdr:col>
      <xdr:colOff>114300</xdr:colOff>
      <xdr:row>40</xdr:row>
      <xdr:rowOff>64592</xdr:rowOff>
    </xdr:to>
    <xdr:cxnSp macro="">
      <xdr:nvCxnSpPr>
        <xdr:cNvPr id="604" name="直線コネクタ 603"/>
        <xdr:cNvCxnSpPr/>
      </xdr:nvCxnSpPr>
      <xdr:spPr>
        <a:xfrm flipV="1">
          <a:off x="18656300" y="5788355"/>
          <a:ext cx="889000" cy="113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5"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6"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7"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8" name="n_4aveValue【一般廃棄物処理施設】&#10;一人当たり有形固定資産（償却資産）額"/>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4208</xdr:rowOff>
    </xdr:from>
    <xdr:ext cx="534377" cy="259045"/>
    <xdr:sp macro="" textlink="">
      <xdr:nvSpPr>
        <xdr:cNvPr id="609" name="n_1mainValue【一般廃棄物処理施設】&#10;一人当たり有形固定資産（償却資産）額"/>
        <xdr:cNvSpPr txBox="1"/>
      </xdr:nvSpPr>
      <xdr:spPr>
        <a:xfrm>
          <a:off x="21043411" y="5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16362</xdr:rowOff>
    </xdr:from>
    <xdr:ext cx="534377" cy="259045"/>
    <xdr:sp macro="" textlink="">
      <xdr:nvSpPr>
        <xdr:cNvPr id="610" name="n_2mainValue【一般廃棄物処理施設】&#10;一人当たり有形固定資産（償却資産）額"/>
        <xdr:cNvSpPr txBox="1"/>
      </xdr:nvSpPr>
      <xdr:spPr>
        <a:xfrm>
          <a:off x="20167111" y="58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26382</xdr:rowOff>
    </xdr:from>
    <xdr:ext cx="599010" cy="259045"/>
    <xdr:sp macro="" textlink="">
      <xdr:nvSpPr>
        <xdr:cNvPr id="611" name="n_3mainValue【一般廃棄物処理施設】&#10;一人当たり有形固定資産（償却資産）額"/>
        <xdr:cNvSpPr txBox="1"/>
      </xdr:nvSpPr>
      <xdr:spPr>
        <a:xfrm>
          <a:off x="19245795" y="55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106519</xdr:rowOff>
    </xdr:from>
    <xdr:ext cx="534377" cy="259045"/>
    <xdr:sp macro="" textlink="">
      <xdr:nvSpPr>
        <xdr:cNvPr id="612" name="n_4mainValue【一般廃棄物処理施設】&#10;一人当たり有形固定資産（償却資産）額"/>
        <xdr:cNvSpPr txBox="1"/>
      </xdr:nvSpPr>
      <xdr:spPr>
        <a:xfrm>
          <a:off x="18389111" y="69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5" name="テキスト ボックス 6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5" name="直線コネクタ 634"/>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6"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7" name="直線コネクタ 636"/>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8"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9" name="直線コネクタ 6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40"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41" name="フローチャート: 判断 640"/>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42" name="フローチャート: 判断 641"/>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3" name="フローチャート: 判断 642"/>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4" name="フローチャート: 判断 643"/>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5" name="フローチャート: 判断 644"/>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651" name="楕円 65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652" name="【保健センター・保健所】&#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653" name="楕円 652"/>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34290</xdr:rowOff>
    </xdr:to>
    <xdr:cxnSp macro="">
      <xdr:nvCxnSpPr>
        <xdr:cNvPr id="654" name="直線コネクタ 653"/>
        <xdr:cNvCxnSpPr/>
      </xdr:nvCxnSpPr>
      <xdr:spPr>
        <a:xfrm>
          <a:off x="15481300" y="104515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65786</xdr:rowOff>
    </xdr:from>
    <xdr:to>
      <xdr:col>76</xdr:col>
      <xdr:colOff>165100</xdr:colOff>
      <xdr:row>60</xdr:row>
      <xdr:rowOff>167386</xdr:rowOff>
    </xdr:to>
    <xdr:sp macro="" textlink="">
      <xdr:nvSpPr>
        <xdr:cNvPr id="655" name="楕円 654"/>
        <xdr:cNvSpPr/>
      </xdr:nvSpPr>
      <xdr:spPr>
        <a:xfrm>
          <a:off x="14541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116586</xdr:rowOff>
    </xdr:from>
    <xdr:to>
      <xdr:col>81</xdr:col>
      <xdr:colOff>50800</xdr:colOff>
      <xdr:row>60</xdr:row>
      <xdr:rowOff>164592</xdr:rowOff>
    </xdr:to>
    <xdr:cxnSp macro="">
      <xdr:nvCxnSpPr>
        <xdr:cNvPr id="656" name="直線コネクタ 655"/>
        <xdr:cNvCxnSpPr/>
      </xdr:nvCxnSpPr>
      <xdr:spPr>
        <a:xfrm>
          <a:off x="14592300" y="1040358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22352</xdr:rowOff>
    </xdr:from>
    <xdr:to>
      <xdr:col>72</xdr:col>
      <xdr:colOff>38100</xdr:colOff>
      <xdr:row>60</xdr:row>
      <xdr:rowOff>123952</xdr:rowOff>
    </xdr:to>
    <xdr:sp macro="" textlink="">
      <xdr:nvSpPr>
        <xdr:cNvPr id="657" name="楕円 656"/>
        <xdr:cNvSpPr/>
      </xdr:nvSpPr>
      <xdr:spPr>
        <a:xfrm>
          <a:off x="13652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73152</xdr:rowOff>
    </xdr:from>
    <xdr:to>
      <xdr:col>76</xdr:col>
      <xdr:colOff>114300</xdr:colOff>
      <xdr:row>60</xdr:row>
      <xdr:rowOff>116586</xdr:rowOff>
    </xdr:to>
    <xdr:cxnSp macro="">
      <xdr:nvCxnSpPr>
        <xdr:cNvPr id="658" name="直線コネクタ 657"/>
        <xdr:cNvCxnSpPr/>
      </xdr:nvCxnSpPr>
      <xdr:spPr>
        <a:xfrm>
          <a:off x="13703300" y="103601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148082</xdr:rowOff>
    </xdr:from>
    <xdr:to>
      <xdr:col>67</xdr:col>
      <xdr:colOff>101600</xdr:colOff>
      <xdr:row>60</xdr:row>
      <xdr:rowOff>78232</xdr:rowOff>
    </xdr:to>
    <xdr:sp macro="" textlink="">
      <xdr:nvSpPr>
        <xdr:cNvPr id="659" name="楕円 658"/>
        <xdr:cNvSpPr/>
      </xdr:nvSpPr>
      <xdr:spPr>
        <a:xfrm>
          <a:off x="12763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27432</xdr:rowOff>
    </xdr:from>
    <xdr:to>
      <xdr:col>71</xdr:col>
      <xdr:colOff>177800</xdr:colOff>
      <xdr:row>60</xdr:row>
      <xdr:rowOff>73152</xdr:rowOff>
    </xdr:to>
    <xdr:cxnSp macro="">
      <xdr:nvCxnSpPr>
        <xdr:cNvPr id="660" name="直線コネクタ 659"/>
        <xdr:cNvCxnSpPr/>
      </xdr:nvCxnSpPr>
      <xdr:spPr>
        <a:xfrm>
          <a:off x="12814300" y="1031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61"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62"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3"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4"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35069</xdr:rowOff>
    </xdr:from>
    <xdr:ext cx="405111" cy="259045"/>
    <xdr:sp macro="" textlink="">
      <xdr:nvSpPr>
        <xdr:cNvPr id="665" name="n_1mainValue【保健センター・保健所】&#10;有形固定資産減価償却率"/>
        <xdr:cNvSpPr txBox="1"/>
      </xdr:nvSpPr>
      <xdr:spPr>
        <a:xfrm>
          <a:off x="15266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158513</xdr:rowOff>
    </xdr:from>
    <xdr:ext cx="405111" cy="259045"/>
    <xdr:sp macro="" textlink="">
      <xdr:nvSpPr>
        <xdr:cNvPr id="666" name="n_2mainValue【保健センター・保健所】&#10;有形固定資産減価償却率"/>
        <xdr:cNvSpPr txBox="1"/>
      </xdr:nvSpPr>
      <xdr:spPr>
        <a:xfrm>
          <a:off x="143897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115079</xdr:rowOff>
    </xdr:from>
    <xdr:ext cx="405111" cy="259045"/>
    <xdr:sp macro="" textlink="">
      <xdr:nvSpPr>
        <xdr:cNvPr id="667" name="n_3mainValue【保健センター・保健所】&#10;有形固定資産減価償却率"/>
        <xdr:cNvSpPr txBox="1"/>
      </xdr:nvSpPr>
      <xdr:spPr>
        <a:xfrm>
          <a:off x="13500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69359</xdr:rowOff>
    </xdr:from>
    <xdr:ext cx="405111" cy="259045"/>
    <xdr:sp macro="" textlink="">
      <xdr:nvSpPr>
        <xdr:cNvPr id="668" name="n_4mainValue【保健センター・保健所】&#10;有形固定資産減価償却率"/>
        <xdr:cNvSpPr txBox="1"/>
      </xdr:nvSpPr>
      <xdr:spPr>
        <a:xfrm>
          <a:off x="126117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4" name="直線コネクタ 693"/>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5"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6" name="直線コネクタ 695"/>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7"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8" name="直線コネクタ 697"/>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9"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700" name="フローチャート: 判断 699"/>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701" name="フローチャート: 判断 700"/>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2" name="フローチャート: 判断 701"/>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3" name="フローチャート: 判断 70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4" name="フローチャート: 判断 703"/>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128815</xdr:rowOff>
    </xdr:from>
    <xdr:to>
      <xdr:col>116</xdr:col>
      <xdr:colOff>114300</xdr:colOff>
      <xdr:row>55</xdr:row>
      <xdr:rowOff>58965</xdr:rowOff>
    </xdr:to>
    <xdr:sp macro="" textlink="">
      <xdr:nvSpPr>
        <xdr:cNvPr id="710" name="楕円 709"/>
        <xdr:cNvSpPr/>
      </xdr:nvSpPr>
      <xdr:spPr>
        <a:xfrm>
          <a:off x="221107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81842</xdr:rowOff>
    </xdr:from>
    <xdr:ext cx="469744" cy="259045"/>
    <xdr:sp macro="" textlink="">
      <xdr:nvSpPr>
        <xdr:cNvPr id="711" name="【保健センター・保健所】&#10;一人当たり面積該当値テキスト"/>
        <xdr:cNvSpPr txBox="1"/>
      </xdr:nvSpPr>
      <xdr:spPr>
        <a:xfrm>
          <a:off x="22199600" y="934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161472</xdr:rowOff>
    </xdr:from>
    <xdr:to>
      <xdr:col>112</xdr:col>
      <xdr:colOff>38100</xdr:colOff>
      <xdr:row>55</xdr:row>
      <xdr:rowOff>91622</xdr:rowOff>
    </xdr:to>
    <xdr:sp macro="" textlink="">
      <xdr:nvSpPr>
        <xdr:cNvPr id="712" name="楕円 711"/>
        <xdr:cNvSpPr/>
      </xdr:nvSpPr>
      <xdr:spPr>
        <a:xfrm>
          <a:off x="2127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8165</xdr:rowOff>
    </xdr:from>
    <xdr:to>
      <xdr:col>116</xdr:col>
      <xdr:colOff>63500</xdr:colOff>
      <xdr:row>55</xdr:row>
      <xdr:rowOff>40822</xdr:rowOff>
    </xdr:to>
    <xdr:cxnSp macro="">
      <xdr:nvCxnSpPr>
        <xdr:cNvPr id="713" name="直線コネクタ 712"/>
        <xdr:cNvCxnSpPr/>
      </xdr:nvCxnSpPr>
      <xdr:spPr>
        <a:xfrm flipV="1">
          <a:off x="21323300" y="9437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161472</xdr:rowOff>
    </xdr:from>
    <xdr:to>
      <xdr:col>107</xdr:col>
      <xdr:colOff>101600</xdr:colOff>
      <xdr:row>55</xdr:row>
      <xdr:rowOff>91622</xdr:rowOff>
    </xdr:to>
    <xdr:sp macro="" textlink="">
      <xdr:nvSpPr>
        <xdr:cNvPr id="714" name="楕円 713"/>
        <xdr:cNvSpPr/>
      </xdr:nvSpPr>
      <xdr:spPr>
        <a:xfrm>
          <a:off x="20383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40822</xdr:rowOff>
    </xdr:from>
    <xdr:to>
      <xdr:col>111</xdr:col>
      <xdr:colOff>177800</xdr:colOff>
      <xdr:row>55</xdr:row>
      <xdr:rowOff>40822</xdr:rowOff>
    </xdr:to>
    <xdr:cxnSp macro="">
      <xdr:nvCxnSpPr>
        <xdr:cNvPr id="715" name="直線コネクタ 714"/>
        <xdr:cNvCxnSpPr/>
      </xdr:nvCxnSpPr>
      <xdr:spPr>
        <a:xfrm>
          <a:off x="20434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22678</xdr:rowOff>
    </xdr:from>
    <xdr:to>
      <xdr:col>102</xdr:col>
      <xdr:colOff>165100</xdr:colOff>
      <xdr:row>55</xdr:row>
      <xdr:rowOff>124278</xdr:rowOff>
    </xdr:to>
    <xdr:sp macro="" textlink="">
      <xdr:nvSpPr>
        <xdr:cNvPr id="716" name="楕円 715"/>
        <xdr:cNvSpPr/>
      </xdr:nvSpPr>
      <xdr:spPr>
        <a:xfrm>
          <a:off x="19494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40822</xdr:rowOff>
    </xdr:from>
    <xdr:to>
      <xdr:col>107</xdr:col>
      <xdr:colOff>50800</xdr:colOff>
      <xdr:row>55</xdr:row>
      <xdr:rowOff>73478</xdr:rowOff>
    </xdr:to>
    <xdr:cxnSp macro="">
      <xdr:nvCxnSpPr>
        <xdr:cNvPr id="717" name="直線コネクタ 716"/>
        <xdr:cNvCxnSpPr/>
      </xdr:nvCxnSpPr>
      <xdr:spPr>
        <a:xfrm flipV="1">
          <a:off x="19545300" y="947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22678</xdr:rowOff>
    </xdr:from>
    <xdr:to>
      <xdr:col>98</xdr:col>
      <xdr:colOff>38100</xdr:colOff>
      <xdr:row>55</xdr:row>
      <xdr:rowOff>124278</xdr:rowOff>
    </xdr:to>
    <xdr:sp macro="" textlink="">
      <xdr:nvSpPr>
        <xdr:cNvPr id="718" name="楕円 717"/>
        <xdr:cNvSpPr/>
      </xdr:nvSpPr>
      <xdr:spPr>
        <a:xfrm>
          <a:off x="18605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73478</xdr:rowOff>
    </xdr:from>
    <xdr:to>
      <xdr:col>102</xdr:col>
      <xdr:colOff>114300</xdr:colOff>
      <xdr:row>55</xdr:row>
      <xdr:rowOff>73478</xdr:rowOff>
    </xdr:to>
    <xdr:cxnSp macro="">
      <xdr:nvCxnSpPr>
        <xdr:cNvPr id="719" name="直線コネクタ 718"/>
        <xdr:cNvCxnSpPr/>
      </xdr:nvCxnSpPr>
      <xdr:spPr>
        <a:xfrm>
          <a:off x="18656300" y="950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20"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21"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22"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3"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108149</xdr:rowOff>
    </xdr:from>
    <xdr:ext cx="469744" cy="259045"/>
    <xdr:sp macro="" textlink="">
      <xdr:nvSpPr>
        <xdr:cNvPr id="724" name="n_1mainValue【保健センター・保健所】&#10;一人当たり面積"/>
        <xdr:cNvSpPr txBox="1"/>
      </xdr:nvSpPr>
      <xdr:spPr>
        <a:xfrm>
          <a:off x="21075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108149</xdr:rowOff>
    </xdr:from>
    <xdr:ext cx="469744" cy="259045"/>
    <xdr:sp macro="" textlink="">
      <xdr:nvSpPr>
        <xdr:cNvPr id="725" name="n_2mainValue【保健センター・保健所】&#10;一人当たり面積"/>
        <xdr:cNvSpPr txBox="1"/>
      </xdr:nvSpPr>
      <xdr:spPr>
        <a:xfrm>
          <a:off x="20199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140805</xdr:rowOff>
    </xdr:from>
    <xdr:ext cx="469744" cy="259045"/>
    <xdr:sp macro="" textlink="">
      <xdr:nvSpPr>
        <xdr:cNvPr id="726" name="n_3mainValue【保健センター・保健所】&#10;一人当たり面積"/>
        <xdr:cNvSpPr txBox="1"/>
      </xdr:nvSpPr>
      <xdr:spPr>
        <a:xfrm>
          <a:off x="19310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140805</xdr:rowOff>
    </xdr:from>
    <xdr:ext cx="469744" cy="259045"/>
    <xdr:sp macro="" textlink="">
      <xdr:nvSpPr>
        <xdr:cNvPr id="727" name="n_4mainValue【保健センター・保健所】&#10;一人当たり面積"/>
        <xdr:cNvSpPr txBox="1"/>
      </xdr:nvSpPr>
      <xdr:spPr>
        <a:xfrm>
          <a:off x="18421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50" name="直線コネクタ 749"/>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51"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52" name="直線コネクタ 751"/>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3"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4" name="直線コネクタ 753"/>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5"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6" name="フローチャート: 判断 755"/>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7" name="フローチャート: 判断 756"/>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8" name="フローチャート: 判断 757"/>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9" name="フローチャート: 判断 758"/>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60" name="フローチャート: 判断 759"/>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766" name="楕円 765"/>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88916</xdr:rowOff>
    </xdr:from>
    <xdr:ext cx="405111" cy="259045"/>
    <xdr:sp macro="" textlink="">
      <xdr:nvSpPr>
        <xdr:cNvPr id="767" name="【消防施設】&#10;有形固定資産減価償却率該当値テキスト"/>
        <xdr:cNvSpPr txBox="1"/>
      </xdr:nvSpPr>
      <xdr:spPr>
        <a:xfrm>
          <a:off x="16357600"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94742</xdr:rowOff>
    </xdr:from>
    <xdr:to>
      <xdr:col>81</xdr:col>
      <xdr:colOff>101600</xdr:colOff>
      <xdr:row>79</xdr:row>
      <xdr:rowOff>24892</xdr:rowOff>
    </xdr:to>
    <xdr:sp macro="" textlink="">
      <xdr:nvSpPr>
        <xdr:cNvPr id="768" name="楕円 767"/>
        <xdr:cNvSpPr/>
      </xdr:nvSpPr>
      <xdr:spPr>
        <a:xfrm>
          <a:off x="15430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145542</xdr:rowOff>
    </xdr:from>
    <xdr:to>
      <xdr:col>85</xdr:col>
      <xdr:colOff>127000</xdr:colOff>
      <xdr:row>79</xdr:row>
      <xdr:rowOff>15239</xdr:rowOff>
    </xdr:to>
    <xdr:cxnSp macro="">
      <xdr:nvCxnSpPr>
        <xdr:cNvPr id="769" name="直線コネクタ 768"/>
        <xdr:cNvCxnSpPr/>
      </xdr:nvCxnSpPr>
      <xdr:spPr>
        <a:xfrm>
          <a:off x="15481300" y="1351864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110744</xdr:rowOff>
    </xdr:from>
    <xdr:to>
      <xdr:col>76</xdr:col>
      <xdr:colOff>165100</xdr:colOff>
      <xdr:row>85</xdr:row>
      <xdr:rowOff>40894</xdr:rowOff>
    </xdr:to>
    <xdr:sp macro="" textlink="">
      <xdr:nvSpPr>
        <xdr:cNvPr id="770" name="楕円 769"/>
        <xdr:cNvSpPr/>
      </xdr:nvSpPr>
      <xdr:spPr>
        <a:xfrm>
          <a:off x="1454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145542</xdr:rowOff>
    </xdr:from>
    <xdr:to>
      <xdr:col>81</xdr:col>
      <xdr:colOff>50800</xdr:colOff>
      <xdr:row>84</xdr:row>
      <xdr:rowOff>161544</xdr:rowOff>
    </xdr:to>
    <xdr:cxnSp macro="">
      <xdr:nvCxnSpPr>
        <xdr:cNvPr id="771" name="直線コネクタ 770"/>
        <xdr:cNvCxnSpPr/>
      </xdr:nvCxnSpPr>
      <xdr:spPr>
        <a:xfrm flipV="1">
          <a:off x="14592300" y="13518642"/>
          <a:ext cx="889000" cy="10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30735</xdr:rowOff>
    </xdr:from>
    <xdr:to>
      <xdr:col>72</xdr:col>
      <xdr:colOff>38100</xdr:colOff>
      <xdr:row>84</xdr:row>
      <xdr:rowOff>132335</xdr:rowOff>
    </xdr:to>
    <xdr:sp macro="" textlink="">
      <xdr:nvSpPr>
        <xdr:cNvPr id="772" name="楕円 771"/>
        <xdr:cNvSpPr/>
      </xdr:nvSpPr>
      <xdr:spPr>
        <a:xfrm>
          <a:off x="13652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81535</xdr:rowOff>
    </xdr:from>
    <xdr:to>
      <xdr:col>76</xdr:col>
      <xdr:colOff>114300</xdr:colOff>
      <xdr:row>84</xdr:row>
      <xdr:rowOff>161544</xdr:rowOff>
    </xdr:to>
    <xdr:cxnSp macro="">
      <xdr:nvCxnSpPr>
        <xdr:cNvPr id="773" name="直線コネクタ 772"/>
        <xdr:cNvCxnSpPr/>
      </xdr:nvCxnSpPr>
      <xdr:spPr>
        <a:xfrm>
          <a:off x="13703300" y="1448333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161037</xdr:rowOff>
    </xdr:from>
    <xdr:to>
      <xdr:col>67</xdr:col>
      <xdr:colOff>101600</xdr:colOff>
      <xdr:row>84</xdr:row>
      <xdr:rowOff>91187</xdr:rowOff>
    </xdr:to>
    <xdr:sp macro="" textlink="">
      <xdr:nvSpPr>
        <xdr:cNvPr id="774" name="楕円 773"/>
        <xdr:cNvSpPr/>
      </xdr:nvSpPr>
      <xdr:spPr>
        <a:xfrm>
          <a:off x="1276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40387</xdr:rowOff>
    </xdr:from>
    <xdr:to>
      <xdr:col>71</xdr:col>
      <xdr:colOff>177800</xdr:colOff>
      <xdr:row>84</xdr:row>
      <xdr:rowOff>81535</xdr:rowOff>
    </xdr:to>
    <xdr:cxnSp macro="">
      <xdr:nvCxnSpPr>
        <xdr:cNvPr id="775" name="直線コネクタ 774"/>
        <xdr:cNvCxnSpPr/>
      </xdr:nvCxnSpPr>
      <xdr:spPr>
        <a:xfrm>
          <a:off x="12814300" y="144421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6"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7" name="n_2aveValue【消防施設】&#10;有形固定資産減価償却率"/>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8" name="n_3ave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9" name="n_4aveValue【消防施設】&#10;有形固定資産減価償却率"/>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41419</xdr:rowOff>
    </xdr:from>
    <xdr:ext cx="405111" cy="259045"/>
    <xdr:sp macro="" textlink="">
      <xdr:nvSpPr>
        <xdr:cNvPr id="780" name="n_1mainValue【消防施設】&#10;有形固定資産減価償却率"/>
        <xdr:cNvSpPr txBox="1"/>
      </xdr:nvSpPr>
      <xdr:spPr>
        <a:xfrm>
          <a:off x="152660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32021</xdr:rowOff>
    </xdr:from>
    <xdr:ext cx="405111" cy="259045"/>
    <xdr:sp macro="" textlink="">
      <xdr:nvSpPr>
        <xdr:cNvPr id="781" name="n_2mainValue【消防施設】&#10;有形固定資産減価償却率"/>
        <xdr:cNvSpPr txBox="1"/>
      </xdr:nvSpPr>
      <xdr:spPr>
        <a:xfrm>
          <a:off x="14389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123462</xdr:rowOff>
    </xdr:from>
    <xdr:ext cx="405111" cy="259045"/>
    <xdr:sp macro="" textlink="">
      <xdr:nvSpPr>
        <xdr:cNvPr id="782" name="n_3mainValue【消防施設】&#10;有形固定資産減価償却率"/>
        <xdr:cNvSpPr txBox="1"/>
      </xdr:nvSpPr>
      <xdr:spPr>
        <a:xfrm>
          <a:off x="135007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82314</xdr:rowOff>
    </xdr:from>
    <xdr:ext cx="405111" cy="259045"/>
    <xdr:sp macro="" textlink="">
      <xdr:nvSpPr>
        <xdr:cNvPr id="783" name="n_4mainValue【消防施設】&#10;有形固定資産減価償却率"/>
        <xdr:cNvSpPr txBox="1"/>
      </xdr:nvSpPr>
      <xdr:spPr>
        <a:xfrm>
          <a:off x="126117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168729</xdr:rowOff>
    </xdr:from>
    <xdr:to>
      <xdr:col>116</xdr:col>
      <xdr:colOff>62864</xdr:colOff>
      <xdr:row>86</xdr:row>
      <xdr:rowOff>100149</xdr:rowOff>
    </xdr:to>
    <xdr:cxnSp macro="">
      <xdr:nvCxnSpPr>
        <xdr:cNvPr id="809" name="直線コネクタ 808"/>
        <xdr:cNvCxnSpPr/>
      </xdr:nvCxnSpPr>
      <xdr:spPr>
        <a:xfrm flipV="1">
          <a:off x="22160864" y="14570529"/>
          <a:ext cx="0" cy="2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103976</xdr:rowOff>
    </xdr:from>
    <xdr:ext cx="469744" cy="259045"/>
    <xdr:sp macro="" textlink="">
      <xdr:nvSpPr>
        <xdr:cNvPr id="810" name="【消防施設】&#10;一人当たり面積最小値テキスト"/>
        <xdr:cNvSpPr txBox="1"/>
      </xdr:nvSpPr>
      <xdr:spPr>
        <a:xfrm>
          <a:off x="22199600"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100149</xdr:rowOff>
    </xdr:from>
    <xdr:to>
      <xdr:col>116</xdr:col>
      <xdr:colOff>152400</xdr:colOff>
      <xdr:row>86</xdr:row>
      <xdr:rowOff>100149</xdr:rowOff>
    </xdr:to>
    <xdr:cxnSp macro="">
      <xdr:nvCxnSpPr>
        <xdr:cNvPr id="811" name="直線コネクタ 810"/>
        <xdr:cNvCxnSpPr/>
      </xdr:nvCxnSpPr>
      <xdr:spPr>
        <a:xfrm>
          <a:off x="22072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115406</xdr:rowOff>
    </xdr:from>
    <xdr:ext cx="469744" cy="259045"/>
    <xdr:sp macro="" textlink="">
      <xdr:nvSpPr>
        <xdr:cNvPr id="812" name="【消防施設】&#10;一人当たり面積最大値テキスト"/>
        <xdr:cNvSpPr txBox="1"/>
      </xdr:nvSpPr>
      <xdr:spPr>
        <a:xfrm>
          <a:off x="22199600"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168729</xdr:rowOff>
    </xdr:from>
    <xdr:to>
      <xdr:col>116</xdr:col>
      <xdr:colOff>152400</xdr:colOff>
      <xdr:row>84</xdr:row>
      <xdr:rowOff>168729</xdr:rowOff>
    </xdr:to>
    <xdr:cxnSp macro="">
      <xdr:nvCxnSpPr>
        <xdr:cNvPr id="813" name="直線コネクタ 812"/>
        <xdr:cNvCxnSpPr/>
      </xdr:nvCxnSpPr>
      <xdr:spPr>
        <a:xfrm>
          <a:off x="220726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104520</xdr:rowOff>
    </xdr:from>
    <xdr:ext cx="469744" cy="259045"/>
    <xdr:sp macro="" textlink="">
      <xdr:nvSpPr>
        <xdr:cNvPr id="814" name="【消防施設】&#10;一人当たり面積平均値テキスト"/>
        <xdr:cNvSpPr txBox="1"/>
      </xdr:nvSpPr>
      <xdr:spPr>
        <a:xfrm>
          <a:off x="22199600" y="14677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815" name="フローチャート: 判断 814"/>
        <xdr:cNvSpPr/>
      </xdr:nvSpPr>
      <xdr:spPr>
        <a:xfrm>
          <a:off x="22110700" y="1469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129358</xdr:rowOff>
    </xdr:from>
    <xdr:to>
      <xdr:col>112</xdr:col>
      <xdr:colOff>38100</xdr:colOff>
      <xdr:row>86</xdr:row>
      <xdr:rowOff>59508</xdr:rowOff>
    </xdr:to>
    <xdr:sp macro="" textlink="">
      <xdr:nvSpPr>
        <xdr:cNvPr id="816" name="フローチャート: 判断 815"/>
        <xdr:cNvSpPr/>
      </xdr:nvSpPr>
      <xdr:spPr>
        <a:xfrm>
          <a:off x="21272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129358</xdr:rowOff>
    </xdr:from>
    <xdr:to>
      <xdr:col>107</xdr:col>
      <xdr:colOff>101600</xdr:colOff>
      <xdr:row>86</xdr:row>
      <xdr:rowOff>59508</xdr:rowOff>
    </xdr:to>
    <xdr:sp macro="" textlink="">
      <xdr:nvSpPr>
        <xdr:cNvPr id="817" name="フローチャート: 判断 816"/>
        <xdr:cNvSpPr/>
      </xdr:nvSpPr>
      <xdr:spPr>
        <a:xfrm>
          <a:off x="20383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106499</xdr:rowOff>
    </xdr:from>
    <xdr:to>
      <xdr:col>102</xdr:col>
      <xdr:colOff>165100</xdr:colOff>
      <xdr:row>86</xdr:row>
      <xdr:rowOff>36649</xdr:rowOff>
    </xdr:to>
    <xdr:sp macro="" textlink="">
      <xdr:nvSpPr>
        <xdr:cNvPr id="818" name="フローチャート: 判断 817"/>
        <xdr:cNvSpPr/>
      </xdr:nvSpPr>
      <xdr:spPr>
        <a:xfrm>
          <a:off x="19494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142421</xdr:rowOff>
    </xdr:from>
    <xdr:to>
      <xdr:col>98</xdr:col>
      <xdr:colOff>38100</xdr:colOff>
      <xdr:row>86</xdr:row>
      <xdr:rowOff>72571</xdr:rowOff>
    </xdr:to>
    <xdr:sp macro="" textlink="">
      <xdr:nvSpPr>
        <xdr:cNvPr id="819" name="フローチャート: 判断 818"/>
        <xdr:cNvSpPr/>
      </xdr:nvSpPr>
      <xdr:spPr>
        <a:xfrm>
          <a:off x="18605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5" name="楕円 824"/>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70956</xdr:rowOff>
    </xdr:from>
    <xdr:ext cx="469744" cy="259045"/>
    <xdr:sp macro="" textlink="">
      <xdr:nvSpPr>
        <xdr:cNvPr id="826" name="【消防施設】&#10;一人当たり面積該当値テキスト"/>
        <xdr:cNvSpPr txBox="1"/>
      </xdr:nvSpPr>
      <xdr:spPr>
        <a:xfrm>
          <a:off x="22199600" y="1447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827" name="楕円 826"/>
        <xdr:cNvSpPr/>
      </xdr:nvSpPr>
      <xdr:spPr>
        <a:xfrm>
          <a:off x="2127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26670</xdr:rowOff>
    </xdr:to>
    <xdr:cxnSp macro="">
      <xdr:nvCxnSpPr>
        <xdr:cNvPr id="828" name="直線コネクタ 827"/>
        <xdr:cNvCxnSpPr/>
      </xdr:nvCxnSpPr>
      <xdr:spPr>
        <a:xfrm>
          <a:off x="21323300" y="145835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50981</xdr:rowOff>
    </xdr:from>
    <xdr:to>
      <xdr:col>107</xdr:col>
      <xdr:colOff>101600</xdr:colOff>
      <xdr:row>85</xdr:row>
      <xdr:rowOff>152581</xdr:rowOff>
    </xdr:to>
    <xdr:sp macro="" textlink="">
      <xdr:nvSpPr>
        <xdr:cNvPr id="829" name="楕円 828"/>
        <xdr:cNvSpPr/>
      </xdr:nvSpPr>
      <xdr:spPr>
        <a:xfrm>
          <a:off x="2038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101781</xdr:rowOff>
    </xdr:to>
    <xdr:cxnSp macro="">
      <xdr:nvCxnSpPr>
        <xdr:cNvPr id="830" name="直線コネクタ 829"/>
        <xdr:cNvCxnSpPr/>
      </xdr:nvCxnSpPr>
      <xdr:spPr>
        <a:xfrm flipV="1">
          <a:off x="20434300" y="1458359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160382</xdr:rowOff>
    </xdr:from>
    <xdr:to>
      <xdr:col>102</xdr:col>
      <xdr:colOff>165100</xdr:colOff>
      <xdr:row>77</xdr:row>
      <xdr:rowOff>90532</xdr:rowOff>
    </xdr:to>
    <xdr:sp macro="" textlink="">
      <xdr:nvSpPr>
        <xdr:cNvPr id="831" name="楕円 830"/>
        <xdr:cNvSpPr/>
      </xdr:nvSpPr>
      <xdr:spPr>
        <a:xfrm>
          <a:off x="19494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39732</xdr:rowOff>
    </xdr:from>
    <xdr:to>
      <xdr:col>107</xdr:col>
      <xdr:colOff>50800</xdr:colOff>
      <xdr:row>85</xdr:row>
      <xdr:rowOff>101781</xdr:rowOff>
    </xdr:to>
    <xdr:cxnSp macro="">
      <xdr:nvCxnSpPr>
        <xdr:cNvPr id="832" name="直線コネクタ 831"/>
        <xdr:cNvCxnSpPr/>
      </xdr:nvCxnSpPr>
      <xdr:spPr>
        <a:xfrm>
          <a:off x="19545300" y="13241382"/>
          <a:ext cx="889000" cy="14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54248</xdr:rowOff>
    </xdr:from>
    <xdr:to>
      <xdr:col>98</xdr:col>
      <xdr:colOff>38100</xdr:colOff>
      <xdr:row>85</xdr:row>
      <xdr:rowOff>155848</xdr:rowOff>
    </xdr:to>
    <xdr:sp macro="" textlink="">
      <xdr:nvSpPr>
        <xdr:cNvPr id="833" name="楕円 832"/>
        <xdr:cNvSpPr/>
      </xdr:nvSpPr>
      <xdr:spPr>
        <a:xfrm>
          <a:off x="18605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39732</xdr:rowOff>
    </xdr:from>
    <xdr:to>
      <xdr:col>102</xdr:col>
      <xdr:colOff>114300</xdr:colOff>
      <xdr:row>85</xdr:row>
      <xdr:rowOff>105048</xdr:rowOff>
    </xdr:to>
    <xdr:cxnSp macro="">
      <xdr:nvCxnSpPr>
        <xdr:cNvPr id="834" name="直線コネクタ 833"/>
        <xdr:cNvCxnSpPr/>
      </xdr:nvCxnSpPr>
      <xdr:spPr>
        <a:xfrm flipV="1">
          <a:off x="18656300" y="13241382"/>
          <a:ext cx="889000" cy="143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50635</xdr:rowOff>
    </xdr:from>
    <xdr:ext cx="469744" cy="259045"/>
    <xdr:sp macro="" textlink="">
      <xdr:nvSpPr>
        <xdr:cNvPr id="835" name="n_1aveValue【消防施設】&#10;一人当たり面積"/>
        <xdr:cNvSpPr txBox="1"/>
      </xdr:nvSpPr>
      <xdr:spPr>
        <a:xfrm>
          <a:off x="21075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50635</xdr:rowOff>
    </xdr:from>
    <xdr:ext cx="469744" cy="259045"/>
    <xdr:sp macro="" textlink="">
      <xdr:nvSpPr>
        <xdr:cNvPr id="836" name="n_2aveValue【消防施設】&#10;一人当たり面積"/>
        <xdr:cNvSpPr txBox="1"/>
      </xdr:nvSpPr>
      <xdr:spPr>
        <a:xfrm>
          <a:off x="20199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27776</xdr:rowOff>
    </xdr:from>
    <xdr:ext cx="469744" cy="259045"/>
    <xdr:sp macro="" textlink="">
      <xdr:nvSpPr>
        <xdr:cNvPr id="837" name="n_3aveValue【消防施設】&#10;一人当たり面積"/>
        <xdr:cNvSpPr txBox="1"/>
      </xdr:nvSpPr>
      <xdr:spPr>
        <a:xfrm>
          <a:off x="19310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63698</xdr:rowOff>
    </xdr:from>
    <xdr:ext cx="469744" cy="259045"/>
    <xdr:sp macro="" textlink="">
      <xdr:nvSpPr>
        <xdr:cNvPr id="838" name="n_4aveValue【消防施設】&#10;一人当たり面積"/>
        <xdr:cNvSpPr txBox="1"/>
      </xdr:nvSpPr>
      <xdr:spPr>
        <a:xfrm>
          <a:off x="18421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77669</xdr:rowOff>
    </xdr:from>
    <xdr:ext cx="469744" cy="259045"/>
    <xdr:sp macro="" textlink="">
      <xdr:nvSpPr>
        <xdr:cNvPr id="839" name="n_1mainValue【消防施設】&#10;一人当たり面積"/>
        <xdr:cNvSpPr txBox="1"/>
      </xdr:nvSpPr>
      <xdr:spPr>
        <a:xfrm>
          <a:off x="210757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169108</xdr:rowOff>
    </xdr:from>
    <xdr:ext cx="469744" cy="259045"/>
    <xdr:sp macro="" textlink="">
      <xdr:nvSpPr>
        <xdr:cNvPr id="840" name="n_2mainValue【消防施設】&#10;一人当たり面積"/>
        <xdr:cNvSpPr txBox="1"/>
      </xdr:nvSpPr>
      <xdr:spPr>
        <a:xfrm>
          <a:off x="201994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107060</xdr:rowOff>
    </xdr:from>
    <xdr:ext cx="469744" cy="259045"/>
    <xdr:sp macro="" textlink="">
      <xdr:nvSpPr>
        <xdr:cNvPr id="841" name="n_3mainValue【消防施設】&#10;一人当たり面積"/>
        <xdr:cNvSpPr txBox="1"/>
      </xdr:nvSpPr>
      <xdr:spPr>
        <a:xfrm>
          <a:off x="19310427" y="1296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925</xdr:rowOff>
    </xdr:from>
    <xdr:ext cx="469744" cy="259045"/>
    <xdr:sp macro="" textlink="">
      <xdr:nvSpPr>
        <xdr:cNvPr id="842" name="n_4mainValue【消防施設】&#10;一人当たり面積"/>
        <xdr:cNvSpPr txBox="1"/>
      </xdr:nvSpPr>
      <xdr:spPr>
        <a:xfrm>
          <a:off x="18421427" y="144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7" name="直線コネクタ 866"/>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8"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9" name="直線コネクタ 8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70"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71" name="直線コネクタ 870"/>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72"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3" name="フローチャート: 判断 872"/>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4" name="フローチャート: 判断 873"/>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5" name="フローチャート: 判断 874"/>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6" name="フローチャート: 判断 875"/>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7" name="フローチャート: 判断 876"/>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883" name="楕円 882"/>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112413</xdr:rowOff>
    </xdr:from>
    <xdr:ext cx="405111" cy="259045"/>
    <xdr:sp macro="" textlink="">
      <xdr:nvSpPr>
        <xdr:cNvPr id="884" name="【庁舎】&#10;有形固定資産減価償却率該当値テキスト"/>
        <xdr:cNvSpPr txBox="1"/>
      </xdr:nvSpPr>
      <xdr:spPr>
        <a:xfrm>
          <a:off x="16357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885" name="楕円 884"/>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13336</xdr:rowOff>
    </xdr:from>
    <xdr:to>
      <xdr:col>85</xdr:col>
      <xdr:colOff>127000</xdr:colOff>
      <xdr:row>105</xdr:row>
      <xdr:rowOff>51436</xdr:rowOff>
    </xdr:to>
    <xdr:cxnSp macro="">
      <xdr:nvCxnSpPr>
        <xdr:cNvPr id="886" name="直線コネクタ 885"/>
        <xdr:cNvCxnSpPr/>
      </xdr:nvCxnSpPr>
      <xdr:spPr>
        <a:xfrm flipV="1">
          <a:off x="15481300" y="18015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87" name="楕円 886"/>
        <xdr:cNvSpPr/>
      </xdr:nvSpPr>
      <xdr:spPr>
        <a:xfrm>
          <a:off x="14541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158114</xdr:rowOff>
    </xdr:from>
    <xdr:to>
      <xdr:col>81</xdr:col>
      <xdr:colOff>50800</xdr:colOff>
      <xdr:row>105</xdr:row>
      <xdr:rowOff>51436</xdr:rowOff>
    </xdr:to>
    <xdr:cxnSp macro="">
      <xdr:nvCxnSpPr>
        <xdr:cNvPr id="888" name="直線コネクタ 887"/>
        <xdr:cNvCxnSpPr/>
      </xdr:nvCxnSpPr>
      <xdr:spPr>
        <a:xfrm>
          <a:off x="14592300" y="179889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145414</xdr:rowOff>
    </xdr:from>
    <xdr:to>
      <xdr:col>72</xdr:col>
      <xdr:colOff>38100</xdr:colOff>
      <xdr:row>104</xdr:row>
      <xdr:rowOff>75564</xdr:rowOff>
    </xdr:to>
    <xdr:sp macro="" textlink="">
      <xdr:nvSpPr>
        <xdr:cNvPr id="889" name="楕円 888"/>
        <xdr:cNvSpPr/>
      </xdr:nvSpPr>
      <xdr:spPr>
        <a:xfrm>
          <a:off x="13652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24764</xdr:rowOff>
    </xdr:from>
    <xdr:to>
      <xdr:col>76</xdr:col>
      <xdr:colOff>114300</xdr:colOff>
      <xdr:row>104</xdr:row>
      <xdr:rowOff>158114</xdr:rowOff>
    </xdr:to>
    <xdr:cxnSp macro="">
      <xdr:nvCxnSpPr>
        <xdr:cNvPr id="890" name="直線コネクタ 889"/>
        <xdr:cNvCxnSpPr/>
      </xdr:nvCxnSpPr>
      <xdr:spPr>
        <a:xfrm>
          <a:off x="13703300" y="17855564"/>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891" name="楕円 890"/>
        <xdr:cNvSpPr/>
      </xdr:nvSpPr>
      <xdr:spPr>
        <a:xfrm>
          <a:off x="12763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104</xdr:row>
      <xdr:rowOff>108586</xdr:rowOff>
    </xdr:to>
    <xdr:cxnSp macro="">
      <xdr:nvCxnSpPr>
        <xdr:cNvPr id="892" name="直線コネクタ 891"/>
        <xdr:cNvCxnSpPr/>
      </xdr:nvCxnSpPr>
      <xdr:spPr>
        <a:xfrm flipV="1">
          <a:off x="12814300" y="178555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93"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4"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5"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6"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897" name="n_1mainValue【庁舎】&#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8" name="n_2mainValue【庁舎】&#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66691</xdr:rowOff>
    </xdr:from>
    <xdr:ext cx="405111" cy="259045"/>
    <xdr:sp macro="" textlink="">
      <xdr:nvSpPr>
        <xdr:cNvPr id="899" name="n_3mainValue【庁舎】&#10;有形固定資産減価償却率"/>
        <xdr:cNvSpPr txBox="1"/>
      </xdr:nvSpPr>
      <xdr:spPr>
        <a:xfrm>
          <a:off x="13500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900" name="n_4mainValue【庁舎】&#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126819</xdr:rowOff>
    </xdr:from>
    <xdr:to>
      <xdr:col>116</xdr:col>
      <xdr:colOff>62864</xdr:colOff>
      <xdr:row>108</xdr:row>
      <xdr:rowOff>92529</xdr:rowOff>
    </xdr:to>
    <xdr:cxnSp macro="">
      <xdr:nvCxnSpPr>
        <xdr:cNvPr id="926" name="直線コネクタ 925"/>
        <xdr:cNvCxnSpPr/>
      </xdr:nvCxnSpPr>
      <xdr:spPr>
        <a:xfrm flipV="1">
          <a:off x="22160864" y="17443269"/>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927" name="【庁舎】&#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928" name="直線コネクタ 927"/>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73496</xdr:rowOff>
    </xdr:from>
    <xdr:ext cx="469744" cy="259045"/>
    <xdr:sp macro="" textlink="">
      <xdr:nvSpPr>
        <xdr:cNvPr id="929" name="【庁舎】&#10;一人当たり面積最大値テキスト"/>
        <xdr:cNvSpPr txBox="1"/>
      </xdr:nvSpPr>
      <xdr:spPr>
        <a:xfrm>
          <a:off x="22199600" y="172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126819</xdr:rowOff>
    </xdr:from>
    <xdr:to>
      <xdr:col>116</xdr:col>
      <xdr:colOff>152400</xdr:colOff>
      <xdr:row>101</xdr:row>
      <xdr:rowOff>126819</xdr:rowOff>
    </xdr:to>
    <xdr:cxnSp macro="">
      <xdr:nvCxnSpPr>
        <xdr:cNvPr id="930" name="直線コネクタ 929"/>
        <xdr:cNvCxnSpPr/>
      </xdr:nvCxnSpPr>
      <xdr:spPr>
        <a:xfrm>
          <a:off x="22072600" y="1744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931"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32" name="フローチャート: 判断 931"/>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33" name="フローチャート: 判断 932"/>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934" name="フローチャート: 判断 933"/>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38463</xdr:rowOff>
    </xdr:from>
    <xdr:to>
      <xdr:col>102</xdr:col>
      <xdr:colOff>165100</xdr:colOff>
      <xdr:row>106</xdr:row>
      <xdr:rowOff>140063</xdr:rowOff>
    </xdr:to>
    <xdr:sp macro="" textlink="">
      <xdr:nvSpPr>
        <xdr:cNvPr id="935" name="フローチャート: 判断 934"/>
        <xdr:cNvSpPr/>
      </xdr:nvSpPr>
      <xdr:spPr>
        <a:xfrm>
          <a:off x="19494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936" name="フローチャート: 判断 935"/>
        <xdr:cNvSpPr/>
      </xdr:nvSpPr>
      <xdr:spPr>
        <a:xfrm>
          <a:off x="18605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38463</xdr:rowOff>
    </xdr:from>
    <xdr:to>
      <xdr:col>116</xdr:col>
      <xdr:colOff>114300</xdr:colOff>
      <xdr:row>104</xdr:row>
      <xdr:rowOff>140063</xdr:rowOff>
    </xdr:to>
    <xdr:sp macro="" textlink="">
      <xdr:nvSpPr>
        <xdr:cNvPr id="942" name="楕円 941"/>
        <xdr:cNvSpPr/>
      </xdr:nvSpPr>
      <xdr:spPr>
        <a:xfrm>
          <a:off x="22110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61340</xdr:rowOff>
    </xdr:from>
    <xdr:ext cx="469744" cy="259045"/>
    <xdr:sp macro="" textlink="">
      <xdr:nvSpPr>
        <xdr:cNvPr id="943" name="【庁舎】&#10;一人当たり面積該当値テキスト"/>
        <xdr:cNvSpPr txBox="1"/>
      </xdr:nvSpPr>
      <xdr:spPr>
        <a:xfrm>
          <a:off x="22199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90714</xdr:rowOff>
    </xdr:from>
    <xdr:to>
      <xdr:col>112</xdr:col>
      <xdr:colOff>38100</xdr:colOff>
      <xdr:row>105</xdr:row>
      <xdr:rowOff>20864</xdr:rowOff>
    </xdr:to>
    <xdr:sp macro="" textlink="">
      <xdr:nvSpPr>
        <xdr:cNvPr id="944" name="楕円 943"/>
        <xdr:cNvSpPr/>
      </xdr:nvSpPr>
      <xdr:spPr>
        <a:xfrm>
          <a:off x="2127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89263</xdr:rowOff>
    </xdr:from>
    <xdr:to>
      <xdr:col>116</xdr:col>
      <xdr:colOff>63500</xdr:colOff>
      <xdr:row>104</xdr:row>
      <xdr:rowOff>141514</xdr:rowOff>
    </xdr:to>
    <xdr:cxnSp macro="">
      <xdr:nvCxnSpPr>
        <xdr:cNvPr id="945" name="直線コネクタ 944"/>
        <xdr:cNvCxnSpPr/>
      </xdr:nvCxnSpPr>
      <xdr:spPr>
        <a:xfrm flipV="1">
          <a:off x="21323300" y="1792006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97245</xdr:rowOff>
    </xdr:from>
    <xdr:to>
      <xdr:col>107</xdr:col>
      <xdr:colOff>101600</xdr:colOff>
      <xdr:row>105</xdr:row>
      <xdr:rowOff>27395</xdr:rowOff>
    </xdr:to>
    <xdr:sp macro="" textlink="">
      <xdr:nvSpPr>
        <xdr:cNvPr id="946" name="楕円 945"/>
        <xdr:cNvSpPr/>
      </xdr:nvSpPr>
      <xdr:spPr>
        <a:xfrm>
          <a:off x="2038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104</xdr:row>
      <xdr:rowOff>148045</xdr:rowOff>
    </xdr:to>
    <xdr:cxnSp macro="">
      <xdr:nvCxnSpPr>
        <xdr:cNvPr id="947" name="直線コネクタ 946"/>
        <xdr:cNvCxnSpPr/>
      </xdr:nvCxnSpPr>
      <xdr:spPr>
        <a:xfrm flipV="1">
          <a:off x="20434300" y="1797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121738</xdr:rowOff>
    </xdr:from>
    <xdr:to>
      <xdr:col>102</xdr:col>
      <xdr:colOff>165100</xdr:colOff>
      <xdr:row>100</xdr:row>
      <xdr:rowOff>51888</xdr:rowOff>
    </xdr:to>
    <xdr:sp macro="" textlink="">
      <xdr:nvSpPr>
        <xdr:cNvPr id="948" name="楕円 947"/>
        <xdr:cNvSpPr/>
      </xdr:nvSpPr>
      <xdr:spPr>
        <a:xfrm>
          <a:off x="19494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1088</xdr:rowOff>
    </xdr:from>
    <xdr:to>
      <xdr:col>107</xdr:col>
      <xdr:colOff>50800</xdr:colOff>
      <xdr:row>104</xdr:row>
      <xdr:rowOff>148045</xdr:rowOff>
    </xdr:to>
    <xdr:cxnSp macro="">
      <xdr:nvCxnSpPr>
        <xdr:cNvPr id="949" name="直線コネクタ 948"/>
        <xdr:cNvCxnSpPr/>
      </xdr:nvCxnSpPr>
      <xdr:spPr>
        <a:xfrm>
          <a:off x="19545300" y="17146088"/>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50" name="楕円 949"/>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1088</xdr:rowOff>
    </xdr:from>
    <xdr:to>
      <xdr:col>102</xdr:col>
      <xdr:colOff>114300</xdr:colOff>
      <xdr:row>104</xdr:row>
      <xdr:rowOff>144780</xdr:rowOff>
    </xdr:to>
    <xdr:cxnSp macro="">
      <xdr:nvCxnSpPr>
        <xdr:cNvPr id="951" name="直線コネクタ 950"/>
        <xdr:cNvCxnSpPr/>
      </xdr:nvCxnSpPr>
      <xdr:spPr>
        <a:xfrm flipV="1">
          <a:off x="18656300" y="17146088"/>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52"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953" name="n_2aveValue【庁舎】&#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131190</xdr:rowOff>
    </xdr:from>
    <xdr:ext cx="469744" cy="259045"/>
    <xdr:sp macro="" textlink="">
      <xdr:nvSpPr>
        <xdr:cNvPr id="954" name="n_3aveValue【庁舎】&#10;一人当たり面積"/>
        <xdr:cNvSpPr txBox="1"/>
      </xdr:nvSpPr>
      <xdr:spPr>
        <a:xfrm>
          <a:off x="19310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157315</xdr:rowOff>
    </xdr:from>
    <xdr:ext cx="469744" cy="259045"/>
    <xdr:sp macro="" textlink="">
      <xdr:nvSpPr>
        <xdr:cNvPr id="955" name="n_4aveValue【庁舎】&#10;一人当たり面積"/>
        <xdr:cNvSpPr txBox="1"/>
      </xdr:nvSpPr>
      <xdr:spPr>
        <a:xfrm>
          <a:off x="18421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37391</xdr:rowOff>
    </xdr:from>
    <xdr:ext cx="469744" cy="259045"/>
    <xdr:sp macro="" textlink="">
      <xdr:nvSpPr>
        <xdr:cNvPr id="956" name="n_1mainValue【庁舎】&#10;一人当たり面積"/>
        <xdr:cNvSpPr txBox="1"/>
      </xdr:nvSpPr>
      <xdr:spPr>
        <a:xfrm>
          <a:off x="21075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957" name="n_2mainValue【庁舎】&#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68415</xdr:rowOff>
    </xdr:from>
    <xdr:ext cx="469744" cy="259045"/>
    <xdr:sp macro="" textlink="">
      <xdr:nvSpPr>
        <xdr:cNvPr id="958" name="n_3mainValue【庁舎】&#10;一人当たり面積"/>
        <xdr:cNvSpPr txBox="1"/>
      </xdr:nvSpPr>
      <xdr:spPr>
        <a:xfrm>
          <a:off x="193104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59" name="n_4mainValue【庁舎】&#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・本市の有形固定資産減価償却率は全体で</a:t>
          </a:r>
          <a:r>
            <a:rPr kumimoji="1" lang="en-US" altLang="ja-JP" sz="1100">
              <a:solidFill>
                <a:schemeClr val="dk1"/>
              </a:solidFill>
              <a:effectLst/>
              <a:latin typeface="+mn-lt"/>
              <a:ea typeface="+mn-ea"/>
              <a:cs typeface="+mn-cs"/>
            </a:rPr>
            <a:t>57.8</a:t>
          </a:r>
          <a:r>
            <a:rPr kumimoji="1" lang="ja-JP" altLang="ja-JP" sz="1100">
              <a:solidFill>
                <a:schemeClr val="dk1"/>
              </a:solidFill>
              <a:effectLst/>
              <a:latin typeface="+mn-lt"/>
              <a:ea typeface="+mn-ea"/>
              <a:cs typeface="+mn-cs"/>
            </a:rPr>
            <a:t>％であり、類似団体内平均値の</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％を下回っている。</a:t>
          </a:r>
          <a:endParaRPr lang="ja-JP" altLang="ja-JP">
            <a:effectLst/>
          </a:endParaRPr>
        </a:p>
        <a:p>
          <a:r>
            <a:rPr kumimoji="1" lang="ja-JP" altLang="ja-JP" sz="1100">
              <a:solidFill>
                <a:schemeClr val="dk1"/>
              </a:solidFill>
              <a:effectLst/>
              <a:latin typeface="+mn-lt"/>
              <a:ea typeface="+mn-ea"/>
              <a:cs typeface="+mn-cs"/>
            </a:rPr>
            <a:t>その中において、平成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年に、市民会館については市民交流施設高田</a:t>
          </a:r>
          <a:r>
            <a:rPr kumimoji="1" lang="ja-JP" altLang="en-US" sz="1100">
              <a:solidFill>
                <a:schemeClr val="dk1"/>
              </a:solidFill>
              <a:effectLst/>
              <a:latin typeface="+mn-lt"/>
              <a:ea typeface="+mn-ea"/>
              <a:cs typeface="+mn-cs"/>
            </a:rPr>
            <a:t>城址</a:t>
          </a:r>
          <a:r>
            <a:rPr kumimoji="1" lang="ja-JP" altLang="ja-JP" sz="1100">
              <a:solidFill>
                <a:schemeClr val="dk1"/>
              </a:solidFill>
              <a:effectLst/>
              <a:latin typeface="+mn-lt"/>
              <a:ea typeface="+mn-ea"/>
              <a:cs typeface="+mn-cs"/>
            </a:rPr>
            <a:t>公園オーレンプラザが、一般廃棄物処理施設については新クリーンセンター、令和元年度に、消防施設については</a:t>
          </a:r>
          <a:r>
            <a:rPr kumimoji="1" lang="ja-JP" altLang="ja-JP" sz="1100" baseline="0">
              <a:solidFill>
                <a:schemeClr val="dk1"/>
              </a:solidFill>
              <a:effectLst/>
              <a:latin typeface="+mn-lt"/>
              <a:ea typeface="+mn-ea"/>
              <a:cs typeface="+mn-cs"/>
            </a:rPr>
            <a:t>上越地域消防局・上越消防署の整備の完了</a:t>
          </a:r>
          <a:r>
            <a:rPr kumimoji="1" lang="ja-JP" altLang="ja-JP" sz="1100">
              <a:solidFill>
                <a:schemeClr val="dk1"/>
              </a:solidFill>
              <a:effectLst/>
              <a:latin typeface="+mn-lt"/>
              <a:ea typeface="+mn-ea"/>
              <a:cs typeface="+mn-cs"/>
            </a:rPr>
            <a:t>より、有形固定資産減価償却率の減少がみられる。</a:t>
          </a:r>
          <a:endParaRPr lang="ja-JP" altLang="ja-JP" sz="1400">
            <a:effectLst/>
          </a:endParaRPr>
        </a:p>
        <a:p>
          <a:r>
            <a:rPr kumimoji="1" lang="ja-JP" altLang="ja-JP" sz="1100">
              <a:solidFill>
                <a:schemeClr val="dk1"/>
              </a:solidFill>
              <a:effectLst/>
              <a:latin typeface="+mn-lt"/>
              <a:ea typeface="+mn-ea"/>
              <a:cs typeface="+mn-cs"/>
            </a:rPr>
            <a:t>・施設類型別の一人当たり面積が類似団体と比較し大きいものの要因は、平成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市町村が合併して、広大な市域と広範囲にわたる人口分布の状況下にあり、類似施設が多く存在しているためである。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財政力指数は、分子である基準財政収入額が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地方消費税交付金や法人事業税交付金の増などにより増加したものの、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社会福祉費や地域社会再生事業費の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、分子の増加額を上回って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依然として類似団体の中でも下位に位置しており、自立的かつ自主的な財政運営を行うための財政基盤の強化が課題である。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今後も効率的かつ効果的な行政運営を実践するとともに、市税等の徴収活動の強化や自主財源の確保に努めることにより、財政基盤の強化を図る。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116840</xdr:rowOff>
    </xdr:to>
    <xdr:cxnSp macro="">
      <xdr:nvCxnSpPr>
        <xdr:cNvPr id="70" name="直線コネクタ 69"/>
        <xdr:cNvCxnSpPr/>
      </xdr:nvCxnSpPr>
      <xdr:spPr>
        <a:xfrm>
          <a:off x="3225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92710</xdr:rowOff>
    </xdr:to>
    <xdr:cxnSp macro="">
      <xdr:nvCxnSpPr>
        <xdr:cNvPr id="73" name="直線コネクタ 72"/>
        <xdr:cNvCxnSpPr/>
      </xdr:nvCxnSpPr>
      <xdr:spPr>
        <a:xfrm>
          <a:off x="2336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経常収支比率は、分子となる経常経費充当一般財源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過年度平均で算出する経常的な除排雪経費が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少雪であった令和元年度との比較で増加となった一方、下水道事業への基準内繰出しが減少したことなどにより、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した。加えて、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実質的な普通交付税が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億円増加するなど、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計画的な財政運営を行うことにより、財政の健全性を確保していく。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111760</xdr:rowOff>
    </xdr:to>
    <xdr:cxnSp macro="">
      <xdr:nvCxnSpPr>
        <xdr:cNvPr id="126" name="直線コネクタ 125"/>
        <xdr:cNvCxnSpPr/>
      </xdr:nvCxnSpPr>
      <xdr:spPr>
        <a:xfrm flipV="1">
          <a:off x="4114800" y="10927715"/>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111760</xdr:rowOff>
    </xdr:to>
    <xdr:cxnSp macro="">
      <xdr:nvCxnSpPr>
        <xdr:cNvPr id="129" name="直線コネクタ 128"/>
        <xdr:cNvCxnSpPr/>
      </xdr:nvCxnSpPr>
      <xdr:spPr>
        <a:xfrm>
          <a:off x="3225800" y="110785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105728</xdr:rowOff>
    </xdr:to>
    <xdr:cxnSp macro="">
      <xdr:nvCxnSpPr>
        <xdr:cNvPr id="132" name="直線コネクタ 131"/>
        <xdr:cNvCxnSpPr/>
      </xdr:nvCxnSpPr>
      <xdr:spPr>
        <a:xfrm>
          <a:off x="2336800" y="1103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160020</xdr:rowOff>
    </xdr:to>
    <xdr:cxnSp macro="">
      <xdr:nvCxnSpPr>
        <xdr:cNvPr id="135" name="直線コネクタ 134"/>
        <xdr:cNvCxnSpPr/>
      </xdr:nvCxnSpPr>
      <xdr:spPr>
        <a:xfrm flipV="1">
          <a:off x="1447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5" name="楕円 144"/>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6"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7" name="楕円 146"/>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48" name="テキスト ボックス 147"/>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49" name="楕円 148"/>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0" name="テキスト ボックス 149"/>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1" name="楕円 150"/>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2" name="テキスト ボックス 151"/>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3" name="楕円 152"/>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4" name="テキスト ボックス 153"/>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人当たり人件費・物件費等決算額は、正規職員数の減などにより人件費が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億円減少した一方で、大雪に伴う除排雪経費の増などにより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億円増加となったことなどから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市町村合併に伴い、職員数及び公共施設数が大幅に増加し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、現在に至るまで、類似団体と比較しても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人件費や施設の維持管理費に多額の費用を必要としている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次行政改革推進計画、第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次定員適正化計画、公共施設等総合管理計画（基本方針）・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次上越市公の施設の適正配置計画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に基づく具体的な取組を着実に推進し、経費削減に努める。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170824</xdr:rowOff>
    </xdr:from>
    <xdr:to>
      <xdr:col>23</xdr:col>
      <xdr:colOff>133350</xdr:colOff>
      <xdr:row>89</xdr:row>
      <xdr:rowOff>55161</xdr:rowOff>
    </xdr:to>
    <xdr:cxnSp macro="">
      <xdr:nvCxnSpPr>
        <xdr:cNvPr id="193" name="直線コネクタ 192"/>
        <xdr:cNvCxnSpPr/>
      </xdr:nvCxnSpPr>
      <xdr:spPr>
        <a:xfrm>
          <a:off x="4114800" y="14915524"/>
          <a:ext cx="838200" cy="3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170824</xdr:rowOff>
    </xdr:from>
    <xdr:to>
      <xdr:col>19</xdr:col>
      <xdr:colOff>133350</xdr:colOff>
      <xdr:row>87</xdr:row>
      <xdr:rowOff>102679</xdr:rowOff>
    </xdr:to>
    <xdr:cxnSp macro="">
      <xdr:nvCxnSpPr>
        <xdr:cNvPr id="196" name="直線コネクタ 195"/>
        <xdr:cNvCxnSpPr/>
      </xdr:nvCxnSpPr>
      <xdr:spPr>
        <a:xfrm flipV="1">
          <a:off x="3225800" y="14915524"/>
          <a:ext cx="8890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102679</xdr:rowOff>
    </xdr:from>
    <xdr:to>
      <xdr:col>15</xdr:col>
      <xdr:colOff>82550</xdr:colOff>
      <xdr:row>87</xdr:row>
      <xdr:rowOff>170531</xdr:rowOff>
    </xdr:to>
    <xdr:cxnSp macro="">
      <xdr:nvCxnSpPr>
        <xdr:cNvPr id="199" name="直線コネクタ 198"/>
        <xdr:cNvCxnSpPr/>
      </xdr:nvCxnSpPr>
      <xdr:spPr>
        <a:xfrm flipV="1">
          <a:off x="2336800" y="15018829"/>
          <a:ext cx="889000" cy="6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18300</xdr:rowOff>
    </xdr:from>
    <xdr:to>
      <xdr:col>11</xdr:col>
      <xdr:colOff>31750</xdr:colOff>
      <xdr:row>87</xdr:row>
      <xdr:rowOff>170531</xdr:rowOff>
    </xdr:to>
    <xdr:cxnSp macro="">
      <xdr:nvCxnSpPr>
        <xdr:cNvPr id="202" name="直線コネクタ 201"/>
        <xdr:cNvCxnSpPr/>
      </xdr:nvCxnSpPr>
      <xdr:spPr>
        <a:xfrm>
          <a:off x="1447800" y="14934450"/>
          <a:ext cx="889000" cy="1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4361</xdr:rowOff>
    </xdr:from>
    <xdr:to>
      <xdr:col>23</xdr:col>
      <xdr:colOff>184150</xdr:colOff>
      <xdr:row>89</xdr:row>
      <xdr:rowOff>105961</xdr:rowOff>
    </xdr:to>
    <xdr:sp macro="" textlink="">
      <xdr:nvSpPr>
        <xdr:cNvPr id="212" name="楕円 211"/>
        <xdr:cNvSpPr/>
      </xdr:nvSpPr>
      <xdr:spPr>
        <a:xfrm>
          <a:off x="4902200" y="152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71688</xdr:rowOff>
    </xdr:from>
    <xdr:ext cx="762000" cy="259045"/>
    <xdr:sp macro="" textlink="">
      <xdr:nvSpPr>
        <xdr:cNvPr id="213" name="人件費・物件費等の状況該当値テキスト"/>
        <xdr:cNvSpPr txBox="1"/>
      </xdr:nvSpPr>
      <xdr:spPr>
        <a:xfrm>
          <a:off x="5041900" y="151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120024</xdr:rowOff>
    </xdr:from>
    <xdr:to>
      <xdr:col>19</xdr:col>
      <xdr:colOff>184150</xdr:colOff>
      <xdr:row>87</xdr:row>
      <xdr:rowOff>50174</xdr:rowOff>
    </xdr:to>
    <xdr:sp macro="" textlink="">
      <xdr:nvSpPr>
        <xdr:cNvPr id="214" name="楕円 213"/>
        <xdr:cNvSpPr/>
      </xdr:nvSpPr>
      <xdr:spPr>
        <a:xfrm>
          <a:off x="4064000" y="148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34951</xdr:rowOff>
    </xdr:from>
    <xdr:ext cx="736600" cy="259045"/>
    <xdr:sp macro="" textlink="">
      <xdr:nvSpPr>
        <xdr:cNvPr id="215" name="テキスト ボックス 214"/>
        <xdr:cNvSpPr txBox="1"/>
      </xdr:nvSpPr>
      <xdr:spPr>
        <a:xfrm>
          <a:off x="3733800" y="1495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51879</xdr:rowOff>
    </xdr:from>
    <xdr:to>
      <xdr:col>15</xdr:col>
      <xdr:colOff>133350</xdr:colOff>
      <xdr:row>87</xdr:row>
      <xdr:rowOff>153479</xdr:rowOff>
    </xdr:to>
    <xdr:sp macro="" textlink="">
      <xdr:nvSpPr>
        <xdr:cNvPr id="216" name="楕円 215"/>
        <xdr:cNvSpPr/>
      </xdr:nvSpPr>
      <xdr:spPr>
        <a:xfrm>
          <a:off x="3175000" y="149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138256</xdr:rowOff>
    </xdr:from>
    <xdr:ext cx="762000" cy="259045"/>
    <xdr:sp macro="" textlink="">
      <xdr:nvSpPr>
        <xdr:cNvPr id="217" name="テキスト ボックス 216"/>
        <xdr:cNvSpPr txBox="1"/>
      </xdr:nvSpPr>
      <xdr:spPr>
        <a:xfrm>
          <a:off x="2844800" y="1505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119731</xdr:rowOff>
    </xdr:from>
    <xdr:to>
      <xdr:col>11</xdr:col>
      <xdr:colOff>82550</xdr:colOff>
      <xdr:row>88</xdr:row>
      <xdr:rowOff>49881</xdr:rowOff>
    </xdr:to>
    <xdr:sp macro="" textlink="">
      <xdr:nvSpPr>
        <xdr:cNvPr id="218" name="楕円 217"/>
        <xdr:cNvSpPr/>
      </xdr:nvSpPr>
      <xdr:spPr>
        <a:xfrm>
          <a:off x="2286000" y="150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34658</xdr:rowOff>
    </xdr:from>
    <xdr:ext cx="762000" cy="259045"/>
    <xdr:sp macro="" textlink="">
      <xdr:nvSpPr>
        <xdr:cNvPr id="219" name="テキスト ボックス 218"/>
        <xdr:cNvSpPr txBox="1"/>
      </xdr:nvSpPr>
      <xdr:spPr>
        <a:xfrm>
          <a:off x="1955800" y="15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138950</xdr:rowOff>
    </xdr:from>
    <xdr:to>
      <xdr:col>7</xdr:col>
      <xdr:colOff>31750</xdr:colOff>
      <xdr:row>87</xdr:row>
      <xdr:rowOff>69100</xdr:rowOff>
    </xdr:to>
    <xdr:sp macro="" textlink="">
      <xdr:nvSpPr>
        <xdr:cNvPr id="220" name="楕円 219"/>
        <xdr:cNvSpPr/>
      </xdr:nvSpPr>
      <xdr:spPr>
        <a:xfrm>
          <a:off x="1397000" y="148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53877</xdr:rowOff>
    </xdr:from>
    <xdr:ext cx="762000" cy="259045"/>
    <xdr:sp macro="" textlink="">
      <xdr:nvSpPr>
        <xdr:cNvPr id="221" name="テキスト ボックス 220"/>
        <xdr:cNvSpPr txBox="1"/>
      </xdr:nvSpPr>
      <xdr:spPr>
        <a:xfrm>
          <a:off x="1066800" y="14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類似団体平均を下回る状況が続いていることから、今後も引き続き、昇給、昇任及び昇格に係る基準や判定において、厳格な運用を図るほか、給与制度の見直しなどにより一層の給与水準の適正化に努める。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153459</xdr:rowOff>
    </xdr:to>
    <xdr:cxnSp macro="">
      <xdr:nvCxnSpPr>
        <xdr:cNvPr id="255" name="直線コネクタ 254"/>
        <xdr:cNvCxnSpPr/>
      </xdr:nvCxnSpPr>
      <xdr:spPr>
        <a:xfrm flipV="1">
          <a:off x="16179800" y="1432348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153459</xdr:rowOff>
    </xdr:to>
    <xdr:cxnSp macro="">
      <xdr:nvCxnSpPr>
        <xdr:cNvPr id="258" name="直線コネクタ 257"/>
        <xdr:cNvCxnSpPr/>
      </xdr:nvCxnSpPr>
      <xdr:spPr>
        <a:xfrm>
          <a:off x="15290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153459</xdr:rowOff>
    </xdr:to>
    <xdr:cxnSp macro="">
      <xdr:nvCxnSpPr>
        <xdr:cNvPr id="261" name="直線コネクタ 260"/>
        <xdr:cNvCxnSpPr/>
      </xdr:nvCxnSpPr>
      <xdr:spPr>
        <a:xfrm flipV="1">
          <a:off x="14401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153459</xdr:rowOff>
    </xdr:to>
    <xdr:cxnSp macro="">
      <xdr:nvCxnSpPr>
        <xdr:cNvPr id="264" name="直線コネクタ 263"/>
        <xdr:cNvCxnSpPr/>
      </xdr:nvCxnSpPr>
      <xdr:spPr>
        <a:xfrm>
          <a:off x="13512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0" name="楕円 279"/>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1" name="テキスト ボックス 280"/>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類似団体と比較して、合併により広大な市域と広範囲にわたる人口分布の状況下において行政運営を行う中、前年度比で人口が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人減少したが、職員数を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人削減したため、人口千人当たりの職員数も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次定員適正化計画では、毎年度の数値目標を設定しており、令和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月は、目標値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人に対し、実職員数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人と目標値を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人下回った。同計画に基づき、引き続き業務量の推計に基づく職員配置を進める。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26246</xdr:rowOff>
    </xdr:from>
    <xdr:to>
      <xdr:col>81</xdr:col>
      <xdr:colOff>44450</xdr:colOff>
      <xdr:row>66</xdr:row>
      <xdr:rowOff>50377</xdr:rowOff>
    </xdr:to>
    <xdr:cxnSp macro="">
      <xdr:nvCxnSpPr>
        <xdr:cNvPr id="318" name="直線コネクタ 317"/>
        <xdr:cNvCxnSpPr/>
      </xdr:nvCxnSpPr>
      <xdr:spPr>
        <a:xfrm flipV="1">
          <a:off x="16179800" y="113419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50377</xdr:rowOff>
    </xdr:from>
    <xdr:to>
      <xdr:col>77</xdr:col>
      <xdr:colOff>44450</xdr:colOff>
      <xdr:row>66</xdr:row>
      <xdr:rowOff>66463</xdr:rowOff>
    </xdr:to>
    <xdr:cxnSp macro="">
      <xdr:nvCxnSpPr>
        <xdr:cNvPr id="321" name="直線コネクタ 320"/>
        <xdr:cNvCxnSpPr/>
      </xdr:nvCxnSpPr>
      <xdr:spPr>
        <a:xfrm flipV="1">
          <a:off x="15290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66463</xdr:rowOff>
    </xdr:from>
    <xdr:to>
      <xdr:col>72</xdr:col>
      <xdr:colOff>203200</xdr:colOff>
      <xdr:row>66</xdr:row>
      <xdr:rowOff>98637</xdr:rowOff>
    </xdr:to>
    <xdr:cxnSp macro="">
      <xdr:nvCxnSpPr>
        <xdr:cNvPr id="324" name="直線コネクタ 323"/>
        <xdr:cNvCxnSpPr/>
      </xdr:nvCxnSpPr>
      <xdr:spPr>
        <a:xfrm flipV="1">
          <a:off x="14401800" y="1138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98637</xdr:rowOff>
    </xdr:from>
    <xdr:to>
      <xdr:col>68</xdr:col>
      <xdr:colOff>152400</xdr:colOff>
      <xdr:row>66</xdr:row>
      <xdr:rowOff>118745</xdr:rowOff>
    </xdr:to>
    <xdr:cxnSp macro="">
      <xdr:nvCxnSpPr>
        <xdr:cNvPr id="327" name="直線コネクタ 326"/>
        <xdr:cNvCxnSpPr/>
      </xdr:nvCxnSpPr>
      <xdr:spPr>
        <a:xfrm flipV="1">
          <a:off x="13512800" y="114143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146896</xdr:rowOff>
    </xdr:from>
    <xdr:to>
      <xdr:col>81</xdr:col>
      <xdr:colOff>95250</xdr:colOff>
      <xdr:row>66</xdr:row>
      <xdr:rowOff>77046</xdr:rowOff>
    </xdr:to>
    <xdr:sp macro="" textlink="">
      <xdr:nvSpPr>
        <xdr:cNvPr id="337" name="楕円 336"/>
        <xdr:cNvSpPr/>
      </xdr:nvSpPr>
      <xdr:spPr>
        <a:xfrm>
          <a:off x="16967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42773</xdr:rowOff>
    </xdr:from>
    <xdr:ext cx="762000" cy="259045"/>
    <xdr:sp macro="" textlink="">
      <xdr:nvSpPr>
        <xdr:cNvPr id="338" name="定員管理の状況該当値テキスト"/>
        <xdr:cNvSpPr txBox="1"/>
      </xdr:nvSpPr>
      <xdr:spPr>
        <a:xfrm>
          <a:off x="17106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171027</xdr:rowOff>
    </xdr:from>
    <xdr:to>
      <xdr:col>77</xdr:col>
      <xdr:colOff>95250</xdr:colOff>
      <xdr:row>66</xdr:row>
      <xdr:rowOff>101177</xdr:rowOff>
    </xdr:to>
    <xdr:sp macro="" textlink="">
      <xdr:nvSpPr>
        <xdr:cNvPr id="339" name="楕円 338"/>
        <xdr:cNvSpPr/>
      </xdr:nvSpPr>
      <xdr:spPr>
        <a:xfrm>
          <a:off x="16129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85954</xdr:rowOff>
    </xdr:from>
    <xdr:ext cx="736600" cy="259045"/>
    <xdr:sp macro="" textlink="">
      <xdr:nvSpPr>
        <xdr:cNvPr id="340" name="テキスト ボックス 339"/>
        <xdr:cNvSpPr txBox="1"/>
      </xdr:nvSpPr>
      <xdr:spPr>
        <a:xfrm>
          <a:off x="15798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15663</xdr:rowOff>
    </xdr:from>
    <xdr:to>
      <xdr:col>73</xdr:col>
      <xdr:colOff>44450</xdr:colOff>
      <xdr:row>66</xdr:row>
      <xdr:rowOff>117263</xdr:rowOff>
    </xdr:to>
    <xdr:sp macro="" textlink="">
      <xdr:nvSpPr>
        <xdr:cNvPr id="341" name="楕円 340"/>
        <xdr:cNvSpPr/>
      </xdr:nvSpPr>
      <xdr:spPr>
        <a:xfrm>
          <a:off x="15240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102040</xdr:rowOff>
    </xdr:from>
    <xdr:ext cx="762000" cy="259045"/>
    <xdr:sp macro="" textlink="">
      <xdr:nvSpPr>
        <xdr:cNvPr id="342" name="テキスト ボックス 341"/>
        <xdr:cNvSpPr txBox="1"/>
      </xdr:nvSpPr>
      <xdr:spPr>
        <a:xfrm>
          <a:off x="14909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47837</xdr:rowOff>
    </xdr:from>
    <xdr:to>
      <xdr:col>68</xdr:col>
      <xdr:colOff>203200</xdr:colOff>
      <xdr:row>66</xdr:row>
      <xdr:rowOff>149437</xdr:rowOff>
    </xdr:to>
    <xdr:sp macro="" textlink="">
      <xdr:nvSpPr>
        <xdr:cNvPr id="343" name="楕円 342"/>
        <xdr:cNvSpPr/>
      </xdr:nvSpPr>
      <xdr:spPr>
        <a:xfrm>
          <a:off x="14351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134214</xdr:rowOff>
    </xdr:from>
    <xdr:ext cx="762000" cy="259045"/>
    <xdr:sp macro="" textlink="">
      <xdr:nvSpPr>
        <xdr:cNvPr id="344" name="テキスト ボックス 343"/>
        <xdr:cNvSpPr txBox="1"/>
      </xdr:nvSpPr>
      <xdr:spPr>
        <a:xfrm>
          <a:off x="14020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67945</xdr:rowOff>
    </xdr:from>
    <xdr:to>
      <xdr:col>64</xdr:col>
      <xdr:colOff>152400</xdr:colOff>
      <xdr:row>66</xdr:row>
      <xdr:rowOff>169545</xdr:rowOff>
    </xdr:to>
    <xdr:sp macro="" textlink="">
      <xdr:nvSpPr>
        <xdr:cNvPr id="345" name="楕円 344"/>
        <xdr:cNvSpPr/>
      </xdr:nvSpPr>
      <xdr:spPr>
        <a:xfrm>
          <a:off x="13462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154322</xdr:rowOff>
    </xdr:from>
    <xdr:ext cx="762000" cy="259045"/>
    <xdr:sp macro="" textlink="">
      <xdr:nvSpPr>
        <xdr:cNvPr id="346" name="テキスト ボックス 345"/>
        <xdr:cNvSpPr txBox="1"/>
      </xdr:nvSpPr>
      <xdr:spPr>
        <a:xfrm>
          <a:off x="13131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実質公債費比率は、分子となる公債費に対する繰出金が下水道事業の法適用企業への移行に伴い減少したことなどに加え、分母となる標準財政規模が増加したことから、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実質公債費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も将来負担比率と同様に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今後も、市債の発行抑制や有利債の活用に努める。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43</xdr:row>
      <xdr:rowOff>119380</xdr:rowOff>
    </xdr:to>
    <xdr:cxnSp macro="">
      <xdr:nvCxnSpPr>
        <xdr:cNvPr id="374" name="直線コネクタ 373"/>
        <xdr:cNvCxnSpPr/>
      </xdr:nvCxnSpPr>
      <xdr:spPr>
        <a:xfrm flipV="1">
          <a:off x="17018000" y="6397837"/>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5"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6" name="直線コネクタ 375"/>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7"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8" name="直線コネクタ 377"/>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159596</xdr:rowOff>
    </xdr:to>
    <xdr:cxnSp macro="">
      <xdr:nvCxnSpPr>
        <xdr:cNvPr id="379" name="直線コネクタ 378"/>
        <xdr:cNvCxnSpPr/>
      </xdr:nvCxnSpPr>
      <xdr:spPr>
        <a:xfrm flipV="1">
          <a:off x="16179800" y="74917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0"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4233</xdr:rowOff>
    </xdr:to>
    <xdr:cxnSp macro="">
      <xdr:nvCxnSpPr>
        <xdr:cNvPr id="382" name="直線コネクタ 381"/>
        <xdr:cNvCxnSpPr/>
      </xdr:nvCxnSpPr>
      <xdr:spPr>
        <a:xfrm flipV="1">
          <a:off x="15290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3" name="フローチャート: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28363</xdr:rowOff>
    </xdr:to>
    <xdr:cxnSp macro="">
      <xdr:nvCxnSpPr>
        <xdr:cNvPr id="385" name="直線コネクタ 384"/>
        <xdr:cNvCxnSpPr/>
      </xdr:nvCxnSpPr>
      <xdr:spPr>
        <a:xfrm flipV="1">
          <a:off x="14401800" y="754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86" name="フローチャート: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28363</xdr:rowOff>
    </xdr:from>
    <xdr:to>
      <xdr:col>68</xdr:col>
      <xdr:colOff>152400</xdr:colOff>
      <xdr:row>44</xdr:row>
      <xdr:rowOff>84667</xdr:rowOff>
    </xdr:to>
    <xdr:cxnSp macro="">
      <xdr:nvCxnSpPr>
        <xdr:cNvPr id="388" name="直線コネクタ 387"/>
        <xdr:cNvCxnSpPr/>
      </xdr:nvCxnSpPr>
      <xdr:spPr>
        <a:xfrm flipV="1">
          <a:off x="13512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0" name="テキスト ボックス 38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1" name="フローチャート: 判断 390"/>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2" name="テキスト ボックス 391"/>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8" name="楕円 397"/>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135907</xdr:rowOff>
    </xdr:from>
    <xdr:ext cx="762000" cy="259045"/>
    <xdr:sp macro="" textlink="">
      <xdr:nvSpPr>
        <xdr:cNvPr id="399" name="公債費負担の状況該当値テキスト"/>
        <xdr:cNvSpPr txBox="1"/>
      </xdr:nvSpPr>
      <xdr:spPr>
        <a:xfrm>
          <a:off x="17106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0" name="楕円 399"/>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1" name="テキスト ボックス 400"/>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2" name="楕円 401"/>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3" name="テキスト ボックス 402"/>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149013</xdr:rowOff>
    </xdr:from>
    <xdr:to>
      <xdr:col>68</xdr:col>
      <xdr:colOff>203200</xdr:colOff>
      <xdr:row>44</xdr:row>
      <xdr:rowOff>79163</xdr:rowOff>
    </xdr:to>
    <xdr:sp macro="" textlink="">
      <xdr:nvSpPr>
        <xdr:cNvPr id="404" name="楕円 403"/>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63940</xdr:rowOff>
    </xdr:from>
    <xdr:ext cx="762000" cy="259045"/>
    <xdr:sp macro="" textlink="">
      <xdr:nvSpPr>
        <xdr:cNvPr id="405" name="テキスト ボックス 404"/>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6" name="楕円 405"/>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7" name="テキスト ボックス 406"/>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将来負担比率は、分子となる地方債残高が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将来負担比率は依然として高い水準にあることから、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これまでも取り組んできた繰上償還の実施など、将来負担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100239</xdr:rowOff>
    </xdr:to>
    <xdr:cxnSp macro="">
      <xdr:nvCxnSpPr>
        <xdr:cNvPr id="438" name="直線コネクタ 437"/>
        <xdr:cNvCxnSpPr/>
      </xdr:nvCxnSpPr>
      <xdr:spPr>
        <a:xfrm flipV="1">
          <a:off x="17018000" y="231321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72316</xdr:rowOff>
    </xdr:from>
    <xdr:ext cx="762000" cy="259045"/>
    <xdr:sp macro="" textlink="">
      <xdr:nvSpPr>
        <xdr:cNvPr id="439" name="将来負担の状況最小値テキスト"/>
        <xdr:cNvSpPr txBox="1"/>
      </xdr:nvSpPr>
      <xdr:spPr>
        <a:xfrm>
          <a:off x="17106900" y="3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100239</xdr:rowOff>
    </xdr:from>
    <xdr:to>
      <xdr:col>81</xdr:col>
      <xdr:colOff>133350</xdr:colOff>
      <xdr:row>21</xdr:row>
      <xdr:rowOff>100239</xdr:rowOff>
    </xdr:to>
    <xdr:cxnSp macro="">
      <xdr:nvCxnSpPr>
        <xdr:cNvPr id="440" name="直線コネクタ 439"/>
        <xdr:cNvCxnSpPr/>
      </xdr:nvCxnSpPr>
      <xdr:spPr>
        <a:xfrm>
          <a:off x="16929100" y="370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100239</xdr:rowOff>
    </xdr:from>
    <xdr:to>
      <xdr:col>81</xdr:col>
      <xdr:colOff>44450</xdr:colOff>
      <xdr:row>22</xdr:row>
      <xdr:rowOff>118382</xdr:rowOff>
    </xdr:to>
    <xdr:cxnSp macro="">
      <xdr:nvCxnSpPr>
        <xdr:cNvPr id="443" name="直線コネクタ 442"/>
        <xdr:cNvCxnSpPr/>
      </xdr:nvCxnSpPr>
      <xdr:spPr>
        <a:xfrm flipV="1">
          <a:off x="16179800" y="3700689"/>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17434</xdr:rowOff>
    </xdr:from>
    <xdr:ext cx="762000" cy="259045"/>
    <xdr:sp macro="" textlink="">
      <xdr:nvSpPr>
        <xdr:cNvPr id="444"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907</xdr:rowOff>
    </xdr:from>
    <xdr:to>
      <xdr:col>81</xdr:col>
      <xdr:colOff>95250</xdr:colOff>
      <xdr:row>15</xdr:row>
      <xdr:rowOff>102507</xdr:rowOff>
    </xdr:to>
    <xdr:sp macro="" textlink="">
      <xdr:nvSpPr>
        <xdr:cNvPr id="445" name="フローチャート: 判断 444"/>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9797</xdr:rowOff>
    </xdr:from>
    <xdr:to>
      <xdr:col>77</xdr:col>
      <xdr:colOff>44450</xdr:colOff>
      <xdr:row>22</xdr:row>
      <xdr:rowOff>118382</xdr:rowOff>
    </xdr:to>
    <xdr:cxnSp macro="">
      <xdr:nvCxnSpPr>
        <xdr:cNvPr id="446" name="直線コネクタ 445"/>
        <xdr:cNvCxnSpPr/>
      </xdr:nvCxnSpPr>
      <xdr:spPr>
        <a:xfrm>
          <a:off x="15290800" y="37816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18143</xdr:rowOff>
    </xdr:from>
    <xdr:to>
      <xdr:col>77</xdr:col>
      <xdr:colOff>95250</xdr:colOff>
      <xdr:row>15</xdr:row>
      <xdr:rowOff>119743</xdr:rowOff>
    </xdr:to>
    <xdr:sp macro="" textlink="">
      <xdr:nvSpPr>
        <xdr:cNvPr id="447" name="フローチャート: 判断 446"/>
        <xdr:cNvSpPr/>
      </xdr:nvSpPr>
      <xdr:spPr>
        <a:xfrm>
          <a:off x="16129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129920</xdr:rowOff>
    </xdr:from>
    <xdr:ext cx="736600" cy="259045"/>
    <xdr:sp macro="" textlink="">
      <xdr:nvSpPr>
        <xdr:cNvPr id="448" name="テキスト ボックス 447"/>
        <xdr:cNvSpPr txBox="1"/>
      </xdr:nvSpPr>
      <xdr:spPr>
        <a:xfrm>
          <a:off x="15798800" y="235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9797</xdr:rowOff>
    </xdr:from>
    <xdr:to>
      <xdr:col>72</xdr:col>
      <xdr:colOff>203200</xdr:colOff>
      <xdr:row>22</xdr:row>
      <xdr:rowOff>111488</xdr:rowOff>
    </xdr:to>
    <xdr:cxnSp macro="">
      <xdr:nvCxnSpPr>
        <xdr:cNvPr id="449" name="直線コネクタ 448"/>
        <xdr:cNvCxnSpPr/>
      </xdr:nvCxnSpPr>
      <xdr:spPr>
        <a:xfrm flipV="1">
          <a:off x="14401800" y="3781697"/>
          <a:ext cx="889000" cy="1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88809</xdr:rowOff>
    </xdr:from>
    <xdr:to>
      <xdr:col>73</xdr:col>
      <xdr:colOff>44450</xdr:colOff>
      <xdr:row>16</xdr:row>
      <xdr:rowOff>18959</xdr:rowOff>
    </xdr:to>
    <xdr:sp macro="" textlink="">
      <xdr:nvSpPr>
        <xdr:cNvPr id="450" name="フローチャート: 判断 449"/>
        <xdr:cNvSpPr/>
      </xdr:nvSpPr>
      <xdr:spPr>
        <a:xfrm>
          <a:off x="15240000" y="266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29136</xdr:rowOff>
    </xdr:from>
    <xdr:ext cx="762000" cy="259045"/>
    <xdr:sp macro="" textlink="">
      <xdr:nvSpPr>
        <xdr:cNvPr id="451" name="テキスト ボックス 450"/>
        <xdr:cNvSpPr txBox="1"/>
      </xdr:nvSpPr>
      <xdr:spPr>
        <a:xfrm>
          <a:off x="14909800" y="242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16692</xdr:rowOff>
    </xdr:from>
    <xdr:to>
      <xdr:col>68</xdr:col>
      <xdr:colOff>152400</xdr:colOff>
      <xdr:row>22</xdr:row>
      <xdr:rowOff>111488</xdr:rowOff>
    </xdr:to>
    <xdr:cxnSp macro="">
      <xdr:nvCxnSpPr>
        <xdr:cNvPr id="452" name="直線コネクタ 451"/>
        <xdr:cNvCxnSpPr/>
      </xdr:nvCxnSpPr>
      <xdr:spPr>
        <a:xfrm>
          <a:off x="13512800" y="3788592"/>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36286</xdr:rowOff>
    </xdr:from>
    <xdr:to>
      <xdr:col>68</xdr:col>
      <xdr:colOff>203200</xdr:colOff>
      <xdr:row>16</xdr:row>
      <xdr:rowOff>137886</xdr:rowOff>
    </xdr:to>
    <xdr:sp macro="" textlink="">
      <xdr:nvSpPr>
        <xdr:cNvPr id="453" name="フローチャート: 判断 452"/>
        <xdr:cNvSpPr/>
      </xdr:nvSpPr>
      <xdr:spPr>
        <a:xfrm>
          <a:off x="14351000" y="27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148063</xdr:rowOff>
    </xdr:from>
    <xdr:ext cx="762000" cy="259045"/>
    <xdr:sp macro="" textlink="">
      <xdr:nvSpPr>
        <xdr:cNvPr id="454" name="テキスト ボックス 453"/>
        <xdr:cNvSpPr txBox="1"/>
      </xdr:nvSpPr>
      <xdr:spPr>
        <a:xfrm>
          <a:off x="14020800" y="254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53521</xdr:rowOff>
    </xdr:from>
    <xdr:to>
      <xdr:col>64</xdr:col>
      <xdr:colOff>152400</xdr:colOff>
      <xdr:row>16</xdr:row>
      <xdr:rowOff>155121</xdr:rowOff>
    </xdr:to>
    <xdr:sp macro="" textlink="">
      <xdr:nvSpPr>
        <xdr:cNvPr id="455" name="フローチャート: 判断 454"/>
        <xdr:cNvSpPr/>
      </xdr:nvSpPr>
      <xdr:spPr>
        <a:xfrm>
          <a:off x="13462000" y="279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165298</xdr:rowOff>
    </xdr:from>
    <xdr:ext cx="762000" cy="259045"/>
    <xdr:sp macro="" textlink="">
      <xdr:nvSpPr>
        <xdr:cNvPr id="456" name="テキスト ボックス 455"/>
        <xdr:cNvSpPr txBox="1"/>
      </xdr:nvSpPr>
      <xdr:spPr>
        <a:xfrm>
          <a:off x="13131800" y="25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49439</xdr:rowOff>
    </xdr:from>
    <xdr:to>
      <xdr:col>81</xdr:col>
      <xdr:colOff>95250</xdr:colOff>
      <xdr:row>21</xdr:row>
      <xdr:rowOff>151039</xdr:rowOff>
    </xdr:to>
    <xdr:sp macro="" textlink="">
      <xdr:nvSpPr>
        <xdr:cNvPr id="462" name="楕円 461"/>
        <xdr:cNvSpPr/>
      </xdr:nvSpPr>
      <xdr:spPr>
        <a:xfrm>
          <a:off x="169672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116766</xdr:rowOff>
    </xdr:from>
    <xdr:ext cx="762000" cy="259045"/>
    <xdr:sp macro="" textlink="">
      <xdr:nvSpPr>
        <xdr:cNvPr id="463" name="将来負担の状況該当値テキスト"/>
        <xdr:cNvSpPr txBox="1"/>
      </xdr:nvSpPr>
      <xdr:spPr>
        <a:xfrm>
          <a:off x="17106900" y="354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67582</xdr:rowOff>
    </xdr:from>
    <xdr:to>
      <xdr:col>77</xdr:col>
      <xdr:colOff>95250</xdr:colOff>
      <xdr:row>22</xdr:row>
      <xdr:rowOff>169182</xdr:rowOff>
    </xdr:to>
    <xdr:sp macro="" textlink="">
      <xdr:nvSpPr>
        <xdr:cNvPr id="464" name="楕円 463"/>
        <xdr:cNvSpPr/>
      </xdr:nvSpPr>
      <xdr:spPr>
        <a:xfrm>
          <a:off x="16129000" y="38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153959</xdr:rowOff>
    </xdr:from>
    <xdr:ext cx="736600" cy="259045"/>
    <xdr:sp macro="" textlink="">
      <xdr:nvSpPr>
        <xdr:cNvPr id="465" name="テキスト ボックス 464"/>
        <xdr:cNvSpPr txBox="1"/>
      </xdr:nvSpPr>
      <xdr:spPr>
        <a:xfrm>
          <a:off x="15798800" y="39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130447</xdr:rowOff>
    </xdr:from>
    <xdr:to>
      <xdr:col>73</xdr:col>
      <xdr:colOff>44450</xdr:colOff>
      <xdr:row>22</xdr:row>
      <xdr:rowOff>60597</xdr:rowOff>
    </xdr:to>
    <xdr:sp macro="" textlink="">
      <xdr:nvSpPr>
        <xdr:cNvPr id="466" name="楕円 465"/>
        <xdr:cNvSpPr/>
      </xdr:nvSpPr>
      <xdr:spPr>
        <a:xfrm>
          <a:off x="15240000" y="37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45374</xdr:rowOff>
    </xdr:from>
    <xdr:ext cx="762000" cy="259045"/>
    <xdr:sp macro="" textlink="">
      <xdr:nvSpPr>
        <xdr:cNvPr id="467" name="テキスト ボックス 466"/>
        <xdr:cNvSpPr txBox="1"/>
      </xdr:nvSpPr>
      <xdr:spPr>
        <a:xfrm>
          <a:off x="14909800" y="38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60688</xdr:rowOff>
    </xdr:from>
    <xdr:to>
      <xdr:col>68</xdr:col>
      <xdr:colOff>203200</xdr:colOff>
      <xdr:row>22</xdr:row>
      <xdr:rowOff>162288</xdr:rowOff>
    </xdr:to>
    <xdr:sp macro="" textlink="">
      <xdr:nvSpPr>
        <xdr:cNvPr id="468" name="楕円 467"/>
        <xdr:cNvSpPr/>
      </xdr:nvSpPr>
      <xdr:spPr>
        <a:xfrm>
          <a:off x="14351000" y="3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147065</xdr:rowOff>
    </xdr:from>
    <xdr:ext cx="762000" cy="259045"/>
    <xdr:sp macro="" textlink="">
      <xdr:nvSpPr>
        <xdr:cNvPr id="469" name="テキスト ボックス 468"/>
        <xdr:cNvSpPr txBox="1"/>
      </xdr:nvSpPr>
      <xdr:spPr>
        <a:xfrm>
          <a:off x="14020800" y="39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137342</xdr:rowOff>
    </xdr:from>
    <xdr:to>
      <xdr:col>64</xdr:col>
      <xdr:colOff>152400</xdr:colOff>
      <xdr:row>22</xdr:row>
      <xdr:rowOff>67492</xdr:rowOff>
    </xdr:to>
    <xdr:sp macro="" textlink="">
      <xdr:nvSpPr>
        <xdr:cNvPr id="470" name="楕円 469"/>
        <xdr:cNvSpPr/>
      </xdr:nvSpPr>
      <xdr:spPr>
        <a:xfrm>
          <a:off x="134620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52269</xdr:rowOff>
    </xdr:from>
    <xdr:ext cx="762000" cy="259045"/>
    <xdr:sp macro="" textlink="">
      <xdr:nvSpPr>
        <xdr:cNvPr id="471" name="テキスト ボックス 470"/>
        <xdr:cNvSpPr txBox="1"/>
      </xdr:nvSpPr>
      <xdr:spPr>
        <a:xfrm>
          <a:off x="13131800" y="382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前年度比で職員数を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人（普通会計ベース）削減したが、会計年度任用職員制度への移行に伴う期末手当の増などにより、人件費については約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億円の減に留まり、経常収支比率が前年度比で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次定員適正化計画に基づき、定員適正化の効果を人件費の抑制につなげていく。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6350</xdr:rowOff>
    </xdr:to>
    <xdr:cxnSp macro="">
      <xdr:nvCxnSpPr>
        <xdr:cNvPr id="66" name="直線コネクタ 65"/>
        <xdr:cNvCxnSpPr/>
      </xdr:nvCxnSpPr>
      <xdr:spPr>
        <a:xfrm>
          <a:off x="39878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95250</xdr:rowOff>
    </xdr:to>
    <xdr:cxnSp macro="">
      <xdr:nvCxnSpPr>
        <xdr:cNvPr id="69" name="直線コネクタ 68"/>
        <xdr:cNvCxnSpPr/>
      </xdr:nvCxnSpPr>
      <xdr:spPr>
        <a:xfrm flipV="1">
          <a:off x="3098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35</xdr:row>
      <xdr:rowOff>95250</xdr:rowOff>
    </xdr:to>
    <xdr:cxnSp macro="">
      <xdr:nvCxnSpPr>
        <xdr:cNvPr id="72" name="直線コネクタ 71"/>
        <xdr:cNvCxnSpPr/>
      </xdr:nvCxnSpPr>
      <xdr:spPr>
        <a:xfrm>
          <a:off x="22098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133350</xdr:rowOff>
    </xdr:to>
    <xdr:cxnSp macro="">
      <xdr:nvCxnSpPr>
        <xdr:cNvPr id="75" name="直線コネクタ 74"/>
        <xdr:cNvCxnSpPr/>
      </xdr:nvCxnSpPr>
      <xdr:spPr>
        <a:xfrm flipV="1">
          <a:off x="1320800" y="605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85" name="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118127</xdr:rowOff>
    </xdr:from>
    <xdr:ext cx="762000" cy="259045"/>
    <xdr:sp macro="" textlink="">
      <xdr:nvSpPr>
        <xdr:cNvPr id="92" name="テキスト ボックス 91"/>
        <xdr:cNvSpPr txBox="1"/>
      </xdr:nvSpPr>
      <xdr:spPr>
        <a:xfrm>
          <a:off x="1828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93" name="楕円 92"/>
        <xdr:cNvSpPr/>
      </xdr:nvSpPr>
      <xdr:spPr>
        <a:xfrm>
          <a:off x="1270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94" name="テキスト ボックス 93"/>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令和元年度に実施した、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事務用端末の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OS</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アップグレード経費の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コミュニティプラザ時間外受付業務の見直しに伴う管理経費の減などにより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今後は、公共施設等総合管理計画（基本方針）・</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次上越市公の施設の適正配置計画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に基づく施設の統廃合などによる維持管理経費の削減や、各種委託料を含む経常的な事務事業の見直しを図り、コストの削減に努める。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78014</xdr:rowOff>
    </xdr:to>
    <xdr:cxnSp macro="">
      <xdr:nvCxnSpPr>
        <xdr:cNvPr id="129" name="直線コネクタ 128"/>
        <xdr:cNvCxnSpPr/>
      </xdr:nvCxnSpPr>
      <xdr:spPr>
        <a:xfrm flipV="1">
          <a:off x="15671800" y="24293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78014</xdr:rowOff>
    </xdr:to>
    <xdr:cxnSp macro="">
      <xdr:nvCxnSpPr>
        <xdr:cNvPr id="132" name="直線コネクタ 131"/>
        <xdr:cNvCxnSpPr/>
      </xdr:nvCxnSpPr>
      <xdr:spPr>
        <a:xfrm>
          <a:off x="14782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61686</xdr:rowOff>
    </xdr:to>
    <xdr:cxnSp macro="">
      <xdr:nvCxnSpPr>
        <xdr:cNvPr id="135" name="直線コネクタ 134"/>
        <xdr:cNvCxnSpPr/>
      </xdr:nvCxnSpPr>
      <xdr:spPr>
        <a:xfrm flipV="1">
          <a:off x="13893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110671</xdr:rowOff>
    </xdr:to>
    <xdr:cxnSp macro="">
      <xdr:nvCxnSpPr>
        <xdr:cNvPr id="138" name="直線コネクタ 137"/>
        <xdr:cNvCxnSpPr/>
      </xdr:nvCxnSpPr>
      <xdr:spPr>
        <a:xfrm flipV="1">
          <a:off x="13004800" y="2461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27214</xdr:rowOff>
    </xdr:from>
    <xdr:to>
      <xdr:col>78</xdr:col>
      <xdr:colOff>120650</xdr:colOff>
      <xdr:row>14</xdr:row>
      <xdr:rowOff>128814</xdr:rowOff>
    </xdr:to>
    <xdr:sp macro="" textlink="">
      <xdr:nvSpPr>
        <xdr:cNvPr id="150" name="楕円 149"/>
        <xdr:cNvSpPr/>
      </xdr:nvSpPr>
      <xdr:spPr>
        <a:xfrm>
          <a:off x="15621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138991</xdr:rowOff>
    </xdr:from>
    <xdr:ext cx="736600" cy="259045"/>
    <xdr:sp macro="" textlink="">
      <xdr:nvSpPr>
        <xdr:cNvPr id="151" name="テキスト ボックス 150"/>
        <xdr:cNvSpPr txBox="1"/>
      </xdr:nvSpPr>
      <xdr:spPr>
        <a:xfrm>
          <a:off x="15290800" y="219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59871</xdr:rowOff>
    </xdr:from>
    <xdr:to>
      <xdr:col>65</xdr:col>
      <xdr:colOff>53975</xdr:colOff>
      <xdr:row>14</xdr:row>
      <xdr:rowOff>161471</xdr:rowOff>
    </xdr:to>
    <xdr:sp macro="" textlink="">
      <xdr:nvSpPr>
        <xdr:cNvPr id="156" name="楕円 155"/>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198</xdr:rowOff>
    </xdr:from>
    <xdr:ext cx="762000" cy="259045"/>
    <xdr:sp macro="" textlink="">
      <xdr:nvSpPr>
        <xdr:cNvPr id="157" name="テキスト ボックス 156"/>
        <xdr:cNvSpPr txBox="1"/>
      </xdr:nvSpPr>
      <xdr:spPr>
        <a:xfrm>
          <a:off x="12623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児童扶養手当給付事業について、法改正に伴う、支給月数の変更があったことにより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給付額が減少したほか、妊産婦・子ども医療費助成事業について、新型コロナウイルス感染症の感染拡大に伴う受診控えにより、助成費が減少したことなどから、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今後、高齢化の進行により扶助費の増加が見込まれることから、費用対効果や受益者負担の観点から給付費全体の適正な見直しを図っていく。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159657</xdr:rowOff>
    </xdr:from>
    <xdr:to>
      <xdr:col>24</xdr:col>
      <xdr:colOff>25400</xdr:colOff>
      <xdr:row>53</xdr:row>
      <xdr:rowOff>86178</xdr:rowOff>
    </xdr:to>
    <xdr:cxnSp macro="">
      <xdr:nvCxnSpPr>
        <xdr:cNvPr id="192" name="直線コネクタ 191"/>
        <xdr:cNvCxnSpPr/>
      </xdr:nvCxnSpPr>
      <xdr:spPr>
        <a:xfrm flipV="1">
          <a:off x="3987800" y="90750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143328</xdr:rowOff>
    </xdr:from>
    <xdr:to>
      <xdr:col>19</xdr:col>
      <xdr:colOff>187325</xdr:colOff>
      <xdr:row>53</xdr:row>
      <xdr:rowOff>86178</xdr:rowOff>
    </xdr:to>
    <xdr:cxnSp macro="">
      <xdr:nvCxnSpPr>
        <xdr:cNvPr id="195" name="直線コネクタ 194"/>
        <xdr:cNvCxnSpPr/>
      </xdr:nvCxnSpPr>
      <xdr:spPr>
        <a:xfrm>
          <a:off x="3098800" y="9058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143328</xdr:rowOff>
    </xdr:from>
    <xdr:to>
      <xdr:col>15</xdr:col>
      <xdr:colOff>98425</xdr:colOff>
      <xdr:row>52</xdr:row>
      <xdr:rowOff>143328</xdr:rowOff>
    </xdr:to>
    <xdr:cxnSp macro="">
      <xdr:nvCxnSpPr>
        <xdr:cNvPr id="198" name="直線コネクタ 197"/>
        <xdr:cNvCxnSpPr/>
      </xdr:nvCxnSpPr>
      <xdr:spPr>
        <a:xfrm>
          <a:off x="2209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143328</xdr:rowOff>
    </xdr:to>
    <xdr:cxnSp macro="">
      <xdr:nvCxnSpPr>
        <xdr:cNvPr id="201" name="直線コネクタ 200"/>
        <xdr:cNvCxnSpPr/>
      </xdr:nvCxnSpPr>
      <xdr:spPr>
        <a:xfrm>
          <a:off x="1320800" y="9042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108857</xdr:rowOff>
    </xdr:from>
    <xdr:to>
      <xdr:col>24</xdr:col>
      <xdr:colOff>76200</xdr:colOff>
      <xdr:row>53</xdr:row>
      <xdr:rowOff>39007</xdr:rowOff>
    </xdr:to>
    <xdr:sp macro="" textlink="">
      <xdr:nvSpPr>
        <xdr:cNvPr id="211" name="楕円 210"/>
        <xdr:cNvSpPr/>
      </xdr:nvSpPr>
      <xdr:spPr>
        <a:xfrm>
          <a:off x="47752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17434</xdr:rowOff>
    </xdr:from>
    <xdr:ext cx="762000" cy="259045"/>
    <xdr:sp macro="" textlink="">
      <xdr:nvSpPr>
        <xdr:cNvPr id="212" name="扶助費該当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13" name="楕円 212"/>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4" name="テキスト ボックス 213"/>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5" name="楕円 214"/>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6" name="テキスト ボックス 215"/>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92528</xdr:rowOff>
    </xdr:from>
    <xdr:to>
      <xdr:col>11</xdr:col>
      <xdr:colOff>60325</xdr:colOff>
      <xdr:row>53</xdr:row>
      <xdr:rowOff>22678</xdr:rowOff>
    </xdr:to>
    <xdr:sp macro="" textlink="">
      <xdr:nvSpPr>
        <xdr:cNvPr id="217" name="楕円 216"/>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32855</xdr:rowOff>
    </xdr:from>
    <xdr:ext cx="762000" cy="259045"/>
    <xdr:sp macro="" textlink="">
      <xdr:nvSpPr>
        <xdr:cNvPr id="218" name="テキスト ボックス 217"/>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9" name="楕円 218"/>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0" name="テキスト ボックス 219"/>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維持補修費は、記録的な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により除排雪経費が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繰出金は、下水道事業会計が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法適用企業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へ移行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同会計への繰出金の性質が、補助費等となったことなどにより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57</xdr:row>
      <xdr:rowOff>100330</xdr:rowOff>
    </xdr:to>
    <xdr:cxnSp macro="">
      <xdr:nvCxnSpPr>
        <xdr:cNvPr id="248" name="直線コネクタ 247"/>
        <xdr:cNvCxnSpPr/>
      </xdr:nvCxnSpPr>
      <xdr:spPr>
        <a:xfrm flipV="1">
          <a:off x="16510000" y="9210040"/>
          <a:ext cx="0" cy="66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72407</xdr:rowOff>
    </xdr:from>
    <xdr:ext cx="762000" cy="259045"/>
    <xdr:sp macro="" textlink="">
      <xdr:nvSpPr>
        <xdr:cNvPr id="249" name="その他最小値テキスト"/>
        <xdr:cNvSpPr txBox="1"/>
      </xdr:nvSpPr>
      <xdr:spPr>
        <a:xfrm>
          <a:off x="16598900" y="98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100330</xdr:rowOff>
    </xdr:from>
    <xdr:to>
      <xdr:col>82</xdr:col>
      <xdr:colOff>196850</xdr:colOff>
      <xdr:row>57</xdr:row>
      <xdr:rowOff>100330</xdr:rowOff>
    </xdr:to>
    <xdr:cxnSp macro="">
      <xdr:nvCxnSpPr>
        <xdr:cNvPr id="250" name="直線コネクタ 249"/>
        <xdr:cNvCxnSpPr/>
      </xdr:nvCxnSpPr>
      <xdr:spPr>
        <a:xfrm>
          <a:off x="16421100" y="987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60</xdr:row>
      <xdr:rowOff>50800</xdr:rowOff>
    </xdr:to>
    <xdr:cxnSp macro="">
      <xdr:nvCxnSpPr>
        <xdr:cNvPr id="253" name="直線コネクタ 252"/>
        <xdr:cNvCxnSpPr/>
      </xdr:nvCxnSpPr>
      <xdr:spPr>
        <a:xfrm flipV="1">
          <a:off x="15671800" y="986536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62247</xdr:rowOff>
    </xdr:from>
    <xdr:ext cx="762000" cy="259045"/>
    <xdr:sp macro="" textlink="">
      <xdr:nvSpPr>
        <xdr:cNvPr id="254"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55" name="フローチャート: 判断 254"/>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81280</xdr:rowOff>
    </xdr:to>
    <xdr:cxnSp macro="">
      <xdr:nvCxnSpPr>
        <xdr:cNvPr id="256" name="直線コネクタ 255"/>
        <xdr:cNvCxnSpPr/>
      </xdr:nvCxnSpPr>
      <xdr:spPr>
        <a:xfrm flipV="1">
          <a:off x="14782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81280</xdr:rowOff>
    </xdr:to>
    <xdr:cxnSp macro="">
      <xdr:nvCxnSpPr>
        <xdr:cNvPr id="259" name="直線コネクタ 258"/>
        <xdr:cNvCxnSpPr/>
      </xdr:nvCxnSpPr>
      <xdr:spPr>
        <a:xfrm>
          <a:off x="13893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60" name="フローチャート: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58420</xdr:rowOff>
    </xdr:to>
    <xdr:cxnSp macro="">
      <xdr:nvCxnSpPr>
        <xdr:cNvPr id="262" name="直線コネクタ 261"/>
        <xdr:cNvCxnSpPr/>
      </xdr:nvCxnSpPr>
      <xdr:spPr>
        <a:xfrm>
          <a:off x="13004800" y="1029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72" name="楕円 271"/>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121937</xdr:rowOff>
    </xdr:from>
    <xdr:ext cx="762000" cy="259045"/>
    <xdr:sp macro="" textlink="">
      <xdr:nvSpPr>
        <xdr:cNvPr id="273" name="その他該当値テキスト"/>
        <xdr:cNvSpPr txBox="1"/>
      </xdr:nvSpPr>
      <xdr:spPr>
        <a:xfrm>
          <a:off x="16598900" y="972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6" name="楕円 275"/>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7" name="テキスト ボックス 276"/>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8" name="楕円 277"/>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9" name="テキスト ボックス 278"/>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80" name="楕円 279"/>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81" name="テキスト ボックス 280"/>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下水道事業会計が法適用企業となったことを受け、同会計への繰出金の性質が補助費等となったことなどにより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今後は、各種団体への補助金について、公費投入の意義、事業効果、公平性・公正性の観点から適正化を図っていく。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09" name="直線コネクタ 308"/>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0"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1" name="直線コネクタ 310"/>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35</xdr:row>
      <xdr:rowOff>107950</xdr:rowOff>
    </xdr:to>
    <xdr:cxnSp macro="">
      <xdr:nvCxnSpPr>
        <xdr:cNvPr id="314" name="直線コネクタ 313"/>
        <xdr:cNvCxnSpPr/>
      </xdr:nvCxnSpPr>
      <xdr:spPr>
        <a:xfrm>
          <a:off x="15671800" y="57810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5"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6" name="フローチャート: 判断 315"/>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123190</xdr:rowOff>
    </xdr:to>
    <xdr:cxnSp macro="">
      <xdr:nvCxnSpPr>
        <xdr:cNvPr id="317" name="直線コネクタ 316"/>
        <xdr:cNvCxnSpPr/>
      </xdr:nvCxnSpPr>
      <xdr:spPr>
        <a:xfrm>
          <a:off x="14782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19" name="テキスト ボックス 318"/>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33</xdr:row>
      <xdr:rowOff>123190</xdr:rowOff>
    </xdr:to>
    <xdr:cxnSp macro="">
      <xdr:nvCxnSpPr>
        <xdr:cNvPr id="320" name="直線コネクタ 319"/>
        <xdr:cNvCxnSpPr/>
      </xdr:nvCxnSpPr>
      <xdr:spPr>
        <a:xfrm flipV="1">
          <a:off x="13893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2" name="テキスト ボックス 321"/>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138430</xdr:rowOff>
    </xdr:to>
    <xdr:cxnSp macro="">
      <xdr:nvCxnSpPr>
        <xdr:cNvPr id="323" name="直線コネクタ 322"/>
        <xdr:cNvCxnSpPr/>
      </xdr:nvCxnSpPr>
      <xdr:spPr>
        <a:xfrm flipV="1">
          <a:off x="13004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5" name="テキスト ボックス 324"/>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7" name="テキスト ボックス 326"/>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3" name="楕円 332"/>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4"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5" name="楕円 334"/>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6" name="テキスト ボックス 335"/>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7" name="楕円 336"/>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38" name="テキスト ボックス 337"/>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9" name="楕円 338"/>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0" name="テキスト ボックス 339"/>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1" name="楕円 340"/>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2" name="テキスト ボックス 341"/>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クリーンセンター、水族博物館うみがたりの整備のために借り入れた市債の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据置期間が経過し、元金償還が始まったこと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類似団体と比較して公債費に係る経常収支比率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高い状態にある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、今後も引き続き、元利償還金に交付税措置のない市債の発行の抑制などにより、将来負担の軽減を図っていく。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0" name="直線コネクタ 369"/>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1"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2" name="直線コネクタ 371"/>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3"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4" name="直線コネクタ 373"/>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44450</xdr:rowOff>
    </xdr:to>
    <xdr:cxnSp macro="">
      <xdr:nvCxnSpPr>
        <xdr:cNvPr id="375" name="直線コネクタ 374"/>
        <xdr:cNvCxnSpPr/>
      </xdr:nvCxnSpPr>
      <xdr:spPr>
        <a:xfrm>
          <a:off x="3987800" y="1391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6350</xdr:rowOff>
    </xdr:from>
    <xdr:to>
      <xdr:col>19</xdr:col>
      <xdr:colOff>187325</xdr:colOff>
      <xdr:row>81</xdr:row>
      <xdr:rowOff>31750</xdr:rowOff>
    </xdr:to>
    <xdr:cxnSp macro="">
      <xdr:nvCxnSpPr>
        <xdr:cNvPr id="378" name="直線コネクタ 377"/>
        <xdr:cNvCxnSpPr/>
      </xdr:nvCxnSpPr>
      <xdr:spPr>
        <a:xfrm>
          <a:off x="3098800" y="1389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9" name="フローチャート: 判断 37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0" name="テキスト ボックス 37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6350</xdr:rowOff>
    </xdr:to>
    <xdr:cxnSp macro="">
      <xdr:nvCxnSpPr>
        <xdr:cNvPr id="381" name="直線コネクタ 380"/>
        <xdr:cNvCxnSpPr/>
      </xdr:nvCxnSpPr>
      <xdr:spPr>
        <a:xfrm>
          <a:off x="2209800" y="1384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2" name="フローチャート: 判断 381"/>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3" name="テキスト ボックス 382"/>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120650</xdr:rowOff>
    </xdr:to>
    <xdr:cxnSp macro="">
      <xdr:nvCxnSpPr>
        <xdr:cNvPr id="384" name="直線コネクタ 383"/>
        <xdr:cNvCxnSpPr/>
      </xdr:nvCxnSpPr>
      <xdr:spPr>
        <a:xfrm flipV="1">
          <a:off x="1320800" y="1384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8" name="テキスト ボックス 387"/>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165100</xdr:rowOff>
    </xdr:from>
    <xdr:to>
      <xdr:col>24</xdr:col>
      <xdr:colOff>76200</xdr:colOff>
      <xdr:row>81</xdr:row>
      <xdr:rowOff>95250</xdr:rowOff>
    </xdr:to>
    <xdr:sp macro="" textlink="">
      <xdr:nvSpPr>
        <xdr:cNvPr id="394" name="楕円 393"/>
        <xdr:cNvSpPr/>
      </xdr:nvSpPr>
      <xdr:spPr>
        <a:xfrm>
          <a:off x="47752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73677</xdr:rowOff>
    </xdr:from>
    <xdr:ext cx="762000" cy="259045"/>
    <xdr:sp macro="" textlink="">
      <xdr:nvSpPr>
        <xdr:cNvPr id="395" name="公債費該当値テキスト"/>
        <xdr:cNvSpPr txBox="1"/>
      </xdr:nvSpPr>
      <xdr:spPr>
        <a:xfrm>
          <a:off x="49149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152400</xdr:rowOff>
    </xdr:from>
    <xdr:to>
      <xdr:col>20</xdr:col>
      <xdr:colOff>38100</xdr:colOff>
      <xdr:row>81</xdr:row>
      <xdr:rowOff>82550</xdr:rowOff>
    </xdr:to>
    <xdr:sp macro="" textlink="">
      <xdr:nvSpPr>
        <xdr:cNvPr id="396" name="楕円 395"/>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67327</xdr:rowOff>
    </xdr:from>
    <xdr:ext cx="736600" cy="259045"/>
    <xdr:sp macro="" textlink="">
      <xdr:nvSpPr>
        <xdr:cNvPr id="397" name="テキスト ボックス 396"/>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127000</xdr:rowOff>
    </xdr:from>
    <xdr:to>
      <xdr:col>15</xdr:col>
      <xdr:colOff>149225</xdr:colOff>
      <xdr:row>81</xdr:row>
      <xdr:rowOff>57150</xdr:rowOff>
    </xdr:to>
    <xdr:sp macro="" textlink="">
      <xdr:nvSpPr>
        <xdr:cNvPr id="398" name="楕円 397"/>
        <xdr:cNvSpPr/>
      </xdr:nvSpPr>
      <xdr:spPr>
        <a:xfrm>
          <a:off x="3048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41927</xdr:rowOff>
    </xdr:from>
    <xdr:ext cx="762000" cy="259045"/>
    <xdr:sp macro="" textlink="">
      <xdr:nvSpPr>
        <xdr:cNvPr id="399" name="テキスト ボックス 398"/>
        <xdr:cNvSpPr txBox="1"/>
      </xdr:nvSpPr>
      <xdr:spPr>
        <a:xfrm>
          <a:off x="2717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0" name="楕円 399"/>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1" name="テキスト ボックス 400"/>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69850</xdr:rowOff>
    </xdr:from>
    <xdr:to>
      <xdr:col>6</xdr:col>
      <xdr:colOff>171450</xdr:colOff>
      <xdr:row>82</xdr:row>
      <xdr:rowOff>0</xdr:rowOff>
    </xdr:to>
    <xdr:sp macro="" textlink="">
      <xdr:nvSpPr>
        <xdr:cNvPr id="402" name="楕円 401"/>
        <xdr:cNvSpPr/>
      </xdr:nvSpPr>
      <xdr:spPr>
        <a:xfrm>
          <a:off x="1270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156227</xdr:rowOff>
    </xdr:from>
    <xdr:ext cx="762000" cy="259045"/>
    <xdr:sp macro="" textlink="">
      <xdr:nvSpPr>
        <xdr:cNvPr id="403" name="テキスト ボックス 402"/>
        <xdr:cNvSpPr txBox="1"/>
      </xdr:nvSpPr>
      <xdr:spPr>
        <a:xfrm>
          <a:off x="939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類似団体に比べ経常収支比率に占める公債費の割合が大きいため、公債費以外の経費については類似団体の平均を下回っている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1" name="直線コネクタ 430"/>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2"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3" name="直線コネクタ 432"/>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4"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5" name="直線コネクタ 434"/>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75</xdr:row>
      <xdr:rowOff>8890</xdr:rowOff>
    </xdr:to>
    <xdr:cxnSp macro="">
      <xdr:nvCxnSpPr>
        <xdr:cNvPr id="436" name="直線コネクタ 435"/>
        <xdr:cNvCxnSpPr/>
      </xdr:nvCxnSpPr>
      <xdr:spPr>
        <a:xfrm flipV="1">
          <a:off x="15671800" y="126619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8" name="フローチャート: 判断 437"/>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16510</xdr:rowOff>
    </xdr:to>
    <xdr:cxnSp macro="">
      <xdr:nvCxnSpPr>
        <xdr:cNvPr id="439" name="直線コネクタ 438"/>
        <xdr:cNvCxnSpPr/>
      </xdr:nvCxnSpPr>
      <xdr:spPr>
        <a:xfrm flipV="1">
          <a:off x="14782800" y="12867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1" name="テキスト ボックス 44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16510</xdr:rowOff>
    </xdr:to>
    <xdr:cxnSp macro="">
      <xdr:nvCxnSpPr>
        <xdr:cNvPr id="442" name="直線コネクタ 441"/>
        <xdr:cNvCxnSpPr/>
      </xdr:nvCxnSpPr>
      <xdr:spPr>
        <a:xfrm>
          <a:off x="13893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4" name="テキスト ボックス 443"/>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165100</xdr:rowOff>
    </xdr:from>
    <xdr:to>
      <xdr:col>69</xdr:col>
      <xdr:colOff>92075</xdr:colOff>
      <xdr:row>75</xdr:row>
      <xdr:rowOff>16510</xdr:rowOff>
    </xdr:to>
    <xdr:cxnSp macro="">
      <xdr:nvCxnSpPr>
        <xdr:cNvPr id="445" name="直線コネクタ 444"/>
        <xdr:cNvCxnSpPr/>
      </xdr:nvCxnSpPr>
      <xdr:spPr>
        <a:xfrm flipV="1">
          <a:off x="13004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7" name="テキスト ボックス 446"/>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9" name="テキスト ボックス 448"/>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55" name="楕円 454"/>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111777</xdr:rowOff>
    </xdr:from>
    <xdr:ext cx="762000" cy="259045"/>
    <xdr:sp macro="" textlink="">
      <xdr:nvSpPr>
        <xdr:cNvPr id="456" name="公債費以外該当値テキスト"/>
        <xdr:cNvSpPr txBox="1"/>
      </xdr:nvSpPr>
      <xdr:spPr>
        <a:xfrm>
          <a:off x="16598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7" name="楕円 456"/>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58" name="テキスト ボックス 457"/>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59" name="楕円 458"/>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60" name="テキスト ボックス 459"/>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61" name="楕円 460"/>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62" name="テキスト ボックス 461"/>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63" name="楕円 462"/>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64" name="テキスト ボックス 463"/>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103378</xdr:rowOff>
    </xdr:from>
    <xdr:to>
      <xdr:col>29</xdr:col>
      <xdr:colOff>127000</xdr:colOff>
      <xdr:row>11</xdr:row>
      <xdr:rowOff>123990</xdr:rowOff>
    </xdr:to>
    <xdr:cxnSp macro="">
      <xdr:nvCxnSpPr>
        <xdr:cNvPr id="50" name="直線コネクタ 49"/>
        <xdr:cNvCxnSpPr/>
      </xdr:nvCxnSpPr>
      <xdr:spPr bwMode="auto">
        <a:xfrm>
          <a:off x="5003800" y="2036953"/>
          <a:ext cx="6477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103378</xdr:rowOff>
    </xdr:from>
    <xdr:to>
      <xdr:col>26</xdr:col>
      <xdr:colOff>50800</xdr:colOff>
      <xdr:row>11</xdr:row>
      <xdr:rowOff>117285</xdr:rowOff>
    </xdr:to>
    <xdr:cxnSp macro="">
      <xdr:nvCxnSpPr>
        <xdr:cNvPr id="53" name="直線コネクタ 52"/>
        <xdr:cNvCxnSpPr/>
      </xdr:nvCxnSpPr>
      <xdr:spPr bwMode="auto">
        <a:xfrm flipV="1">
          <a:off x="4305300" y="2036953"/>
          <a:ext cx="698500" cy="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117285</xdr:rowOff>
    </xdr:from>
    <xdr:to>
      <xdr:col>22</xdr:col>
      <xdr:colOff>114300</xdr:colOff>
      <xdr:row>11</xdr:row>
      <xdr:rowOff>137058</xdr:rowOff>
    </xdr:to>
    <xdr:cxnSp macro="">
      <xdr:nvCxnSpPr>
        <xdr:cNvPr id="56" name="直線コネクタ 55"/>
        <xdr:cNvCxnSpPr/>
      </xdr:nvCxnSpPr>
      <xdr:spPr bwMode="auto">
        <a:xfrm flipV="1">
          <a:off x="3606800" y="2050860"/>
          <a:ext cx="698500" cy="1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137058</xdr:rowOff>
    </xdr:from>
    <xdr:to>
      <xdr:col>18</xdr:col>
      <xdr:colOff>177800</xdr:colOff>
      <xdr:row>11</xdr:row>
      <xdr:rowOff>152146</xdr:rowOff>
    </xdr:to>
    <xdr:cxnSp macro="">
      <xdr:nvCxnSpPr>
        <xdr:cNvPr id="59" name="直線コネクタ 58"/>
        <xdr:cNvCxnSpPr/>
      </xdr:nvCxnSpPr>
      <xdr:spPr bwMode="auto">
        <a:xfrm flipV="1">
          <a:off x="2908300" y="2070633"/>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73190</xdr:rowOff>
    </xdr:from>
    <xdr:to>
      <xdr:col>29</xdr:col>
      <xdr:colOff>177800</xdr:colOff>
      <xdr:row>12</xdr:row>
      <xdr:rowOff>3340</xdr:rowOff>
    </xdr:to>
    <xdr:sp macro="" textlink="">
      <xdr:nvSpPr>
        <xdr:cNvPr id="69" name="楕円 68"/>
        <xdr:cNvSpPr/>
      </xdr:nvSpPr>
      <xdr:spPr bwMode="auto">
        <a:xfrm>
          <a:off x="5600700" y="200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19867</xdr:rowOff>
    </xdr:from>
    <xdr:ext cx="762000" cy="259045"/>
    <xdr:sp macro="" textlink="">
      <xdr:nvSpPr>
        <xdr:cNvPr id="70" name="人口1人当たり決算額の推移該当値テキスト130"/>
        <xdr:cNvSpPr txBox="1"/>
      </xdr:nvSpPr>
      <xdr:spPr>
        <a:xfrm>
          <a:off x="5740400" y="195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52578</xdr:rowOff>
    </xdr:from>
    <xdr:to>
      <xdr:col>26</xdr:col>
      <xdr:colOff>101600</xdr:colOff>
      <xdr:row>11</xdr:row>
      <xdr:rowOff>154178</xdr:rowOff>
    </xdr:to>
    <xdr:sp macro="" textlink="">
      <xdr:nvSpPr>
        <xdr:cNvPr id="71" name="楕円 70"/>
        <xdr:cNvSpPr/>
      </xdr:nvSpPr>
      <xdr:spPr bwMode="auto">
        <a:xfrm>
          <a:off x="4953000" y="198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164355</xdr:rowOff>
    </xdr:from>
    <xdr:ext cx="736600" cy="259045"/>
    <xdr:sp macro="" textlink="">
      <xdr:nvSpPr>
        <xdr:cNvPr id="72" name="テキスト ボックス 71"/>
        <xdr:cNvSpPr txBox="1"/>
      </xdr:nvSpPr>
      <xdr:spPr>
        <a:xfrm>
          <a:off x="4622800" y="175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66485</xdr:rowOff>
    </xdr:from>
    <xdr:to>
      <xdr:col>22</xdr:col>
      <xdr:colOff>165100</xdr:colOff>
      <xdr:row>11</xdr:row>
      <xdr:rowOff>168085</xdr:rowOff>
    </xdr:to>
    <xdr:sp macro="" textlink="">
      <xdr:nvSpPr>
        <xdr:cNvPr id="73" name="楕円 72"/>
        <xdr:cNvSpPr/>
      </xdr:nvSpPr>
      <xdr:spPr bwMode="auto">
        <a:xfrm>
          <a:off x="4254500" y="2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6812</xdr:rowOff>
    </xdr:from>
    <xdr:ext cx="762000" cy="259045"/>
    <xdr:sp macro="" textlink="">
      <xdr:nvSpPr>
        <xdr:cNvPr id="74" name="テキスト ボックス 73"/>
        <xdr:cNvSpPr txBox="1"/>
      </xdr:nvSpPr>
      <xdr:spPr>
        <a:xfrm>
          <a:off x="3924300" y="176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86258</xdr:rowOff>
    </xdr:from>
    <xdr:to>
      <xdr:col>19</xdr:col>
      <xdr:colOff>38100</xdr:colOff>
      <xdr:row>12</xdr:row>
      <xdr:rowOff>16408</xdr:rowOff>
    </xdr:to>
    <xdr:sp macro="" textlink="">
      <xdr:nvSpPr>
        <xdr:cNvPr id="75" name="楕円 74"/>
        <xdr:cNvSpPr/>
      </xdr:nvSpPr>
      <xdr:spPr bwMode="auto">
        <a:xfrm>
          <a:off x="3556000" y="201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26585</xdr:rowOff>
    </xdr:from>
    <xdr:ext cx="762000" cy="259045"/>
    <xdr:sp macro="" textlink="">
      <xdr:nvSpPr>
        <xdr:cNvPr id="76" name="テキスト ボックス 75"/>
        <xdr:cNvSpPr txBox="1"/>
      </xdr:nvSpPr>
      <xdr:spPr>
        <a:xfrm>
          <a:off x="3225800" y="178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101346</xdr:rowOff>
    </xdr:from>
    <xdr:to>
      <xdr:col>15</xdr:col>
      <xdr:colOff>101600</xdr:colOff>
      <xdr:row>12</xdr:row>
      <xdr:rowOff>31496</xdr:rowOff>
    </xdr:to>
    <xdr:sp macro="" textlink="">
      <xdr:nvSpPr>
        <xdr:cNvPr id="77" name="楕円 76"/>
        <xdr:cNvSpPr/>
      </xdr:nvSpPr>
      <xdr:spPr bwMode="auto">
        <a:xfrm>
          <a:off x="2857500" y="203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41673</xdr:rowOff>
    </xdr:from>
    <xdr:ext cx="762000" cy="259045"/>
    <xdr:sp macro="" textlink="">
      <xdr:nvSpPr>
        <xdr:cNvPr id="78" name="テキスト ボックス 77"/>
        <xdr:cNvSpPr txBox="1"/>
      </xdr:nvSpPr>
      <xdr:spPr>
        <a:xfrm>
          <a:off x="2527300" y="180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162700</xdr:rowOff>
    </xdr:from>
    <xdr:to>
      <xdr:col>29</xdr:col>
      <xdr:colOff>127000</xdr:colOff>
      <xdr:row>33</xdr:row>
      <xdr:rowOff>261684</xdr:rowOff>
    </xdr:to>
    <xdr:cxnSp macro="">
      <xdr:nvCxnSpPr>
        <xdr:cNvPr id="111" name="直線コネクタ 110"/>
        <xdr:cNvCxnSpPr/>
      </xdr:nvCxnSpPr>
      <xdr:spPr bwMode="auto">
        <a:xfrm>
          <a:off x="5003800" y="6087250"/>
          <a:ext cx="6477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162700</xdr:rowOff>
    </xdr:from>
    <xdr:to>
      <xdr:col>26</xdr:col>
      <xdr:colOff>50800</xdr:colOff>
      <xdr:row>33</xdr:row>
      <xdr:rowOff>169672</xdr:rowOff>
    </xdr:to>
    <xdr:cxnSp macro="">
      <xdr:nvCxnSpPr>
        <xdr:cNvPr id="114" name="直線コネクタ 113"/>
        <xdr:cNvCxnSpPr/>
      </xdr:nvCxnSpPr>
      <xdr:spPr bwMode="auto">
        <a:xfrm flipV="1">
          <a:off x="4305300" y="6087250"/>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169672</xdr:rowOff>
    </xdr:from>
    <xdr:to>
      <xdr:col>22</xdr:col>
      <xdr:colOff>114300</xdr:colOff>
      <xdr:row>33</xdr:row>
      <xdr:rowOff>175349</xdr:rowOff>
    </xdr:to>
    <xdr:cxnSp macro="">
      <xdr:nvCxnSpPr>
        <xdr:cNvPr id="117" name="直線コネクタ 116"/>
        <xdr:cNvCxnSpPr/>
      </xdr:nvCxnSpPr>
      <xdr:spPr bwMode="auto">
        <a:xfrm flipV="1">
          <a:off x="3606800" y="609422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70345</xdr:rowOff>
    </xdr:from>
    <xdr:to>
      <xdr:col>18</xdr:col>
      <xdr:colOff>177800</xdr:colOff>
      <xdr:row>33</xdr:row>
      <xdr:rowOff>175349</xdr:rowOff>
    </xdr:to>
    <xdr:cxnSp macro="">
      <xdr:nvCxnSpPr>
        <xdr:cNvPr id="120" name="直線コネクタ 119"/>
        <xdr:cNvCxnSpPr/>
      </xdr:nvCxnSpPr>
      <xdr:spPr bwMode="auto">
        <a:xfrm>
          <a:off x="2908300" y="5994895"/>
          <a:ext cx="698500" cy="10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210884</xdr:rowOff>
    </xdr:from>
    <xdr:to>
      <xdr:col>29</xdr:col>
      <xdr:colOff>177800</xdr:colOff>
      <xdr:row>33</xdr:row>
      <xdr:rowOff>312484</xdr:rowOff>
    </xdr:to>
    <xdr:sp macro="" textlink="">
      <xdr:nvSpPr>
        <xdr:cNvPr id="130" name="楕円 129"/>
        <xdr:cNvSpPr/>
      </xdr:nvSpPr>
      <xdr:spPr bwMode="auto">
        <a:xfrm>
          <a:off x="5600700" y="61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157561</xdr:rowOff>
    </xdr:from>
    <xdr:ext cx="762000" cy="259045"/>
    <xdr:sp macro="" textlink="">
      <xdr:nvSpPr>
        <xdr:cNvPr id="131" name="人口1人当たり決算額の推移該当値テキスト445"/>
        <xdr:cNvSpPr txBox="1"/>
      </xdr:nvSpPr>
      <xdr:spPr>
        <a:xfrm>
          <a:off x="5740400" y="60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111900</xdr:rowOff>
    </xdr:from>
    <xdr:to>
      <xdr:col>26</xdr:col>
      <xdr:colOff>101600</xdr:colOff>
      <xdr:row>33</xdr:row>
      <xdr:rowOff>213500</xdr:rowOff>
    </xdr:to>
    <xdr:sp macro="" textlink="">
      <xdr:nvSpPr>
        <xdr:cNvPr id="132" name="楕円 131"/>
        <xdr:cNvSpPr/>
      </xdr:nvSpPr>
      <xdr:spPr bwMode="auto">
        <a:xfrm>
          <a:off x="4953000" y="6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52227</xdr:rowOff>
    </xdr:from>
    <xdr:ext cx="736600" cy="259045"/>
    <xdr:sp macro="" textlink="">
      <xdr:nvSpPr>
        <xdr:cNvPr id="133" name="テキスト ボックス 132"/>
        <xdr:cNvSpPr txBox="1"/>
      </xdr:nvSpPr>
      <xdr:spPr>
        <a:xfrm>
          <a:off x="4622800" y="580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118872</xdr:rowOff>
    </xdr:from>
    <xdr:to>
      <xdr:col>22</xdr:col>
      <xdr:colOff>165100</xdr:colOff>
      <xdr:row>33</xdr:row>
      <xdr:rowOff>220472</xdr:rowOff>
    </xdr:to>
    <xdr:sp macro="" textlink="">
      <xdr:nvSpPr>
        <xdr:cNvPr id="134" name="楕円 133"/>
        <xdr:cNvSpPr/>
      </xdr:nvSpPr>
      <xdr:spPr bwMode="auto">
        <a:xfrm>
          <a:off x="4254500" y="604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59199</xdr:rowOff>
    </xdr:from>
    <xdr:ext cx="762000" cy="259045"/>
    <xdr:sp macro="" textlink="">
      <xdr:nvSpPr>
        <xdr:cNvPr id="135" name="テキスト ボックス 134"/>
        <xdr:cNvSpPr txBox="1"/>
      </xdr:nvSpPr>
      <xdr:spPr>
        <a:xfrm>
          <a:off x="3924300" y="58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124549</xdr:rowOff>
    </xdr:from>
    <xdr:to>
      <xdr:col>19</xdr:col>
      <xdr:colOff>38100</xdr:colOff>
      <xdr:row>33</xdr:row>
      <xdr:rowOff>226149</xdr:rowOff>
    </xdr:to>
    <xdr:sp macro="" textlink="">
      <xdr:nvSpPr>
        <xdr:cNvPr id="136" name="楕円 135"/>
        <xdr:cNvSpPr/>
      </xdr:nvSpPr>
      <xdr:spPr bwMode="auto">
        <a:xfrm>
          <a:off x="3556000" y="604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64876</xdr:rowOff>
    </xdr:from>
    <xdr:ext cx="762000" cy="259045"/>
    <xdr:sp macro="" textlink="">
      <xdr:nvSpPr>
        <xdr:cNvPr id="137" name="テキスト ボックス 136"/>
        <xdr:cNvSpPr txBox="1"/>
      </xdr:nvSpPr>
      <xdr:spPr>
        <a:xfrm>
          <a:off x="3225800" y="581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19545</xdr:rowOff>
    </xdr:from>
    <xdr:to>
      <xdr:col>15</xdr:col>
      <xdr:colOff>101600</xdr:colOff>
      <xdr:row>33</xdr:row>
      <xdr:rowOff>121145</xdr:rowOff>
    </xdr:to>
    <xdr:sp macro="" textlink="">
      <xdr:nvSpPr>
        <xdr:cNvPr id="138" name="楕円 137"/>
        <xdr:cNvSpPr/>
      </xdr:nvSpPr>
      <xdr:spPr bwMode="auto">
        <a:xfrm>
          <a:off x="2857500" y="594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302772</xdr:rowOff>
    </xdr:from>
    <xdr:ext cx="762000" cy="259045"/>
    <xdr:sp macro="" textlink="">
      <xdr:nvSpPr>
        <xdr:cNvPr id="139" name="テキスト ボックス 138"/>
        <xdr:cNvSpPr txBox="1"/>
      </xdr:nvSpPr>
      <xdr:spPr>
        <a:xfrm>
          <a:off x="2527300" y="571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13545</xdr:rowOff>
    </xdr:from>
    <xdr:to>
      <xdr:col>24</xdr:col>
      <xdr:colOff>63500</xdr:colOff>
      <xdr:row>31</xdr:row>
      <xdr:rowOff>28013</xdr:rowOff>
    </xdr:to>
    <xdr:cxnSp macro="">
      <xdr:nvCxnSpPr>
        <xdr:cNvPr id="63" name="直線コネクタ 62"/>
        <xdr:cNvCxnSpPr/>
      </xdr:nvCxnSpPr>
      <xdr:spPr>
        <a:xfrm flipV="1">
          <a:off x="3797300" y="5328495"/>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109035</xdr:rowOff>
    </xdr:from>
    <xdr:to>
      <xdr:col>19</xdr:col>
      <xdr:colOff>177800</xdr:colOff>
      <xdr:row>31</xdr:row>
      <xdr:rowOff>28013</xdr:rowOff>
    </xdr:to>
    <xdr:cxnSp macro="">
      <xdr:nvCxnSpPr>
        <xdr:cNvPr id="66" name="直線コネクタ 65"/>
        <xdr:cNvCxnSpPr/>
      </xdr:nvCxnSpPr>
      <xdr:spPr>
        <a:xfrm>
          <a:off x="2908300" y="5252535"/>
          <a:ext cx="889000" cy="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109035</xdr:rowOff>
    </xdr:from>
    <xdr:to>
      <xdr:col>15</xdr:col>
      <xdr:colOff>50800</xdr:colOff>
      <xdr:row>30</xdr:row>
      <xdr:rowOff>166315</xdr:rowOff>
    </xdr:to>
    <xdr:cxnSp macro="">
      <xdr:nvCxnSpPr>
        <xdr:cNvPr id="69" name="直線コネクタ 68"/>
        <xdr:cNvCxnSpPr/>
      </xdr:nvCxnSpPr>
      <xdr:spPr>
        <a:xfrm flipV="1">
          <a:off x="2019300" y="5252535"/>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140288</xdr:rowOff>
    </xdr:from>
    <xdr:to>
      <xdr:col>10</xdr:col>
      <xdr:colOff>114300</xdr:colOff>
      <xdr:row>30</xdr:row>
      <xdr:rowOff>166315</xdr:rowOff>
    </xdr:to>
    <xdr:cxnSp macro="">
      <xdr:nvCxnSpPr>
        <xdr:cNvPr id="72" name="直線コネクタ 71"/>
        <xdr:cNvCxnSpPr/>
      </xdr:nvCxnSpPr>
      <xdr:spPr>
        <a:xfrm>
          <a:off x="1130300" y="5283788"/>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134195</xdr:rowOff>
    </xdr:from>
    <xdr:to>
      <xdr:col>24</xdr:col>
      <xdr:colOff>114300</xdr:colOff>
      <xdr:row>31</xdr:row>
      <xdr:rowOff>64345</xdr:rowOff>
    </xdr:to>
    <xdr:sp macro="" textlink="">
      <xdr:nvSpPr>
        <xdr:cNvPr id="82" name="楕円 81"/>
        <xdr:cNvSpPr/>
      </xdr:nvSpPr>
      <xdr:spPr>
        <a:xfrm>
          <a:off x="4584700" y="52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87222</xdr:rowOff>
    </xdr:from>
    <xdr:ext cx="534377" cy="259045"/>
    <xdr:sp macro="" textlink="">
      <xdr:nvSpPr>
        <xdr:cNvPr id="83" name="人件費該当値テキスト"/>
        <xdr:cNvSpPr txBox="1"/>
      </xdr:nvSpPr>
      <xdr:spPr>
        <a:xfrm>
          <a:off x="4686300" y="52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148663</xdr:rowOff>
    </xdr:from>
    <xdr:to>
      <xdr:col>20</xdr:col>
      <xdr:colOff>38100</xdr:colOff>
      <xdr:row>31</xdr:row>
      <xdr:rowOff>78813</xdr:rowOff>
    </xdr:to>
    <xdr:sp macro="" textlink="">
      <xdr:nvSpPr>
        <xdr:cNvPr id="84" name="楕円 83"/>
        <xdr:cNvSpPr/>
      </xdr:nvSpPr>
      <xdr:spPr>
        <a:xfrm>
          <a:off x="3746500" y="52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95340</xdr:rowOff>
    </xdr:from>
    <xdr:ext cx="534377" cy="259045"/>
    <xdr:sp macro="" textlink="">
      <xdr:nvSpPr>
        <xdr:cNvPr id="85" name="テキスト ボックス 84"/>
        <xdr:cNvSpPr txBox="1"/>
      </xdr:nvSpPr>
      <xdr:spPr>
        <a:xfrm>
          <a:off x="3530111" y="50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58235</xdr:rowOff>
    </xdr:from>
    <xdr:to>
      <xdr:col>15</xdr:col>
      <xdr:colOff>101600</xdr:colOff>
      <xdr:row>30</xdr:row>
      <xdr:rowOff>159835</xdr:rowOff>
    </xdr:to>
    <xdr:sp macro="" textlink="">
      <xdr:nvSpPr>
        <xdr:cNvPr id="86" name="楕円 85"/>
        <xdr:cNvSpPr/>
      </xdr:nvSpPr>
      <xdr:spPr>
        <a:xfrm>
          <a:off x="2857500" y="52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4912</xdr:rowOff>
    </xdr:from>
    <xdr:ext cx="534377" cy="259045"/>
    <xdr:sp macro="" textlink="">
      <xdr:nvSpPr>
        <xdr:cNvPr id="87" name="テキスト ボックス 86"/>
        <xdr:cNvSpPr txBox="1"/>
      </xdr:nvSpPr>
      <xdr:spPr>
        <a:xfrm>
          <a:off x="2641111" y="49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115515</xdr:rowOff>
    </xdr:from>
    <xdr:to>
      <xdr:col>10</xdr:col>
      <xdr:colOff>165100</xdr:colOff>
      <xdr:row>31</xdr:row>
      <xdr:rowOff>45665</xdr:rowOff>
    </xdr:to>
    <xdr:sp macro="" textlink="">
      <xdr:nvSpPr>
        <xdr:cNvPr id="88" name="楕円 87"/>
        <xdr:cNvSpPr/>
      </xdr:nvSpPr>
      <xdr:spPr>
        <a:xfrm>
          <a:off x="1968500" y="52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62192</xdr:rowOff>
    </xdr:from>
    <xdr:ext cx="534377" cy="259045"/>
    <xdr:sp macro="" textlink="">
      <xdr:nvSpPr>
        <xdr:cNvPr id="89" name="テキスト ボックス 88"/>
        <xdr:cNvSpPr txBox="1"/>
      </xdr:nvSpPr>
      <xdr:spPr>
        <a:xfrm>
          <a:off x="1752111" y="50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89488</xdr:rowOff>
    </xdr:from>
    <xdr:to>
      <xdr:col>6</xdr:col>
      <xdr:colOff>38100</xdr:colOff>
      <xdr:row>31</xdr:row>
      <xdr:rowOff>19638</xdr:rowOff>
    </xdr:to>
    <xdr:sp macro="" textlink="">
      <xdr:nvSpPr>
        <xdr:cNvPr id="90" name="楕円 89"/>
        <xdr:cNvSpPr/>
      </xdr:nvSpPr>
      <xdr:spPr>
        <a:xfrm>
          <a:off x="1079500" y="52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36165</xdr:rowOff>
    </xdr:from>
    <xdr:ext cx="534377" cy="259045"/>
    <xdr:sp macro="" textlink="">
      <xdr:nvSpPr>
        <xdr:cNvPr id="91" name="テキスト ボックス 90"/>
        <xdr:cNvSpPr txBox="1"/>
      </xdr:nvSpPr>
      <xdr:spPr>
        <a:xfrm>
          <a:off x="863111" y="50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109617</xdr:rowOff>
    </xdr:from>
    <xdr:to>
      <xdr:col>24</xdr:col>
      <xdr:colOff>63500</xdr:colOff>
      <xdr:row>51</xdr:row>
      <xdr:rowOff>126167</xdr:rowOff>
    </xdr:to>
    <xdr:cxnSp macro="">
      <xdr:nvCxnSpPr>
        <xdr:cNvPr id="119" name="直線コネクタ 118"/>
        <xdr:cNvCxnSpPr/>
      </xdr:nvCxnSpPr>
      <xdr:spPr>
        <a:xfrm flipV="1">
          <a:off x="3797300" y="8682117"/>
          <a:ext cx="838200" cy="18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77246</xdr:rowOff>
    </xdr:from>
    <xdr:to>
      <xdr:col>19</xdr:col>
      <xdr:colOff>177800</xdr:colOff>
      <xdr:row>51</xdr:row>
      <xdr:rowOff>126167</xdr:rowOff>
    </xdr:to>
    <xdr:cxnSp macro="">
      <xdr:nvCxnSpPr>
        <xdr:cNvPr id="122" name="直線コネクタ 121"/>
        <xdr:cNvCxnSpPr/>
      </xdr:nvCxnSpPr>
      <xdr:spPr>
        <a:xfrm>
          <a:off x="2908300" y="882119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77246</xdr:rowOff>
    </xdr:from>
    <xdr:to>
      <xdr:col>15</xdr:col>
      <xdr:colOff>50800</xdr:colOff>
      <xdr:row>52</xdr:row>
      <xdr:rowOff>10267</xdr:rowOff>
    </xdr:to>
    <xdr:cxnSp macro="">
      <xdr:nvCxnSpPr>
        <xdr:cNvPr id="125" name="直線コネクタ 124"/>
        <xdr:cNvCxnSpPr/>
      </xdr:nvCxnSpPr>
      <xdr:spPr>
        <a:xfrm flipV="1">
          <a:off x="2019300" y="8821196"/>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10267</xdr:rowOff>
    </xdr:from>
    <xdr:to>
      <xdr:col>10</xdr:col>
      <xdr:colOff>114300</xdr:colOff>
      <xdr:row>52</xdr:row>
      <xdr:rowOff>60056</xdr:rowOff>
    </xdr:to>
    <xdr:cxnSp macro="">
      <xdr:nvCxnSpPr>
        <xdr:cNvPr id="128" name="直線コネクタ 127"/>
        <xdr:cNvCxnSpPr/>
      </xdr:nvCxnSpPr>
      <xdr:spPr>
        <a:xfrm flipV="1">
          <a:off x="1130300" y="892566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58817</xdr:rowOff>
    </xdr:from>
    <xdr:to>
      <xdr:col>24</xdr:col>
      <xdr:colOff>114300</xdr:colOff>
      <xdr:row>50</xdr:row>
      <xdr:rowOff>160417</xdr:rowOff>
    </xdr:to>
    <xdr:sp macro="" textlink="">
      <xdr:nvSpPr>
        <xdr:cNvPr id="138" name="楕円 137"/>
        <xdr:cNvSpPr/>
      </xdr:nvSpPr>
      <xdr:spPr>
        <a:xfrm>
          <a:off x="4584700" y="86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11844</xdr:rowOff>
    </xdr:from>
    <xdr:ext cx="534377" cy="259045"/>
    <xdr:sp macro="" textlink="">
      <xdr:nvSpPr>
        <xdr:cNvPr id="139" name="物件費該当値テキスト"/>
        <xdr:cNvSpPr txBox="1"/>
      </xdr:nvSpPr>
      <xdr:spPr>
        <a:xfrm>
          <a:off x="4686300" y="85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75367</xdr:rowOff>
    </xdr:from>
    <xdr:to>
      <xdr:col>20</xdr:col>
      <xdr:colOff>38100</xdr:colOff>
      <xdr:row>52</xdr:row>
      <xdr:rowOff>5517</xdr:rowOff>
    </xdr:to>
    <xdr:sp macro="" textlink="">
      <xdr:nvSpPr>
        <xdr:cNvPr id="140" name="楕円 139"/>
        <xdr:cNvSpPr/>
      </xdr:nvSpPr>
      <xdr:spPr>
        <a:xfrm>
          <a:off x="3746500" y="88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22044</xdr:rowOff>
    </xdr:from>
    <xdr:ext cx="534377" cy="259045"/>
    <xdr:sp macro="" textlink="">
      <xdr:nvSpPr>
        <xdr:cNvPr id="141" name="テキスト ボックス 140"/>
        <xdr:cNvSpPr txBox="1"/>
      </xdr:nvSpPr>
      <xdr:spPr>
        <a:xfrm>
          <a:off x="3530111" y="859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26446</xdr:rowOff>
    </xdr:from>
    <xdr:to>
      <xdr:col>15</xdr:col>
      <xdr:colOff>101600</xdr:colOff>
      <xdr:row>51</xdr:row>
      <xdr:rowOff>128046</xdr:rowOff>
    </xdr:to>
    <xdr:sp macro="" textlink="">
      <xdr:nvSpPr>
        <xdr:cNvPr id="142" name="楕円 141"/>
        <xdr:cNvSpPr/>
      </xdr:nvSpPr>
      <xdr:spPr>
        <a:xfrm>
          <a:off x="2857500" y="87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144573</xdr:rowOff>
    </xdr:from>
    <xdr:ext cx="534377" cy="259045"/>
    <xdr:sp macro="" textlink="">
      <xdr:nvSpPr>
        <xdr:cNvPr id="143" name="テキスト ボックス 142"/>
        <xdr:cNvSpPr txBox="1"/>
      </xdr:nvSpPr>
      <xdr:spPr>
        <a:xfrm>
          <a:off x="2641111" y="85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130917</xdr:rowOff>
    </xdr:from>
    <xdr:to>
      <xdr:col>10</xdr:col>
      <xdr:colOff>165100</xdr:colOff>
      <xdr:row>52</xdr:row>
      <xdr:rowOff>61067</xdr:rowOff>
    </xdr:to>
    <xdr:sp macro="" textlink="">
      <xdr:nvSpPr>
        <xdr:cNvPr id="144" name="楕円 143"/>
        <xdr:cNvSpPr/>
      </xdr:nvSpPr>
      <xdr:spPr>
        <a:xfrm>
          <a:off x="1968500" y="88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77594</xdr:rowOff>
    </xdr:from>
    <xdr:ext cx="534377" cy="259045"/>
    <xdr:sp macro="" textlink="">
      <xdr:nvSpPr>
        <xdr:cNvPr id="145" name="テキスト ボックス 144"/>
        <xdr:cNvSpPr txBox="1"/>
      </xdr:nvSpPr>
      <xdr:spPr>
        <a:xfrm>
          <a:off x="1752111" y="865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9256</xdr:rowOff>
    </xdr:from>
    <xdr:to>
      <xdr:col>6</xdr:col>
      <xdr:colOff>38100</xdr:colOff>
      <xdr:row>52</xdr:row>
      <xdr:rowOff>110856</xdr:rowOff>
    </xdr:to>
    <xdr:sp macro="" textlink="">
      <xdr:nvSpPr>
        <xdr:cNvPr id="146" name="楕円 145"/>
        <xdr:cNvSpPr/>
      </xdr:nvSpPr>
      <xdr:spPr>
        <a:xfrm>
          <a:off x="1079500" y="8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127383</xdr:rowOff>
    </xdr:from>
    <xdr:ext cx="534377" cy="259045"/>
    <xdr:sp macro="" textlink="">
      <xdr:nvSpPr>
        <xdr:cNvPr id="147" name="テキスト ボックス 146"/>
        <xdr:cNvSpPr txBox="1"/>
      </xdr:nvSpPr>
      <xdr:spPr>
        <a:xfrm>
          <a:off x="863111" y="86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26124</xdr:rowOff>
    </xdr:from>
    <xdr:to>
      <xdr:col>24</xdr:col>
      <xdr:colOff>63500</xdr:colOff>
      <xdr:row>75</xdr:row>
      <xdr:rowOff>164085</xdr:rowOff>
    </xdr:to>
    <xdr:cxnSp macro="">
      <xdr:nvCxnSpPr>
        <xdr:cNvPr id="176" name="直線コネクタ 175"/>
        <xdr:cNvCxnSpPr/>
      </xdr:nvCxnSpPr>
      <xdr:spPr>
        <a:xfrm flipV="1">
          <a:off x="3797300" y="12199074"/>
          <a:ext cx="838200" cy="8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109334</xdr:rowOff>
    </xdr:from>
    <xdr:to>
      <xdr:col>19</xdr:col>
      <xdr:colOff>177800</xdr:colOff>
      <xdr:row>75</xdr:row>
      <xdr:rowOff>164085</xdr:rowOff>
    </xdr:to>
    <xdr:cxnSp macro="">
      <xdr:nvCxnSpPr>
        <xdr:cNvPr id="179" name="直線コネクタ 178"/>
        <xdr:cNvCxnSpPr/>
      </xdr:nvCxnSpPr>
      <xdr:spPr>
        <a:xfrm>
          <a:off x="2908300" y="12796634"/>
          <a:ext cx="889000" cy="2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4293</xdr:rowOff>
    </xdr:from>
    <xdr:to>
      <xdr:col>15</xdr:col>
      <xdr:colOff>50800</xdr:colOff>
      <xdr:row>74</xdr:row>
      <xdr:rowOff>109334</xdr:rowOff>
    </xdr:to>
    <xdr:cxnSp macro="">
      <xdr:nvCxnSpPr>
        <xdr:cNvPr id="182" name="直線コネクタ 181"/>
        <xdr:cNvCxnSpPr/>
      </xdr:nvCxnSpPr>
      <xdr:spPr>
        <a:xfrm>
          <a:off x="2019300" y="12520143"/>
          <a:ext cx="889000" cy="2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4293</xdr:rowOff>
    </xdr:from>
    <xdr:to>
      <xdr:col>10</xdr:col>
      <xdr:colOff>114300</xdr:colOff>
      <xdr:row>74</xdr:row>
      <xdr:rowOff>162179</xdr:rowOff>
    </xdr:to>
    <xdr:cxnSp macro="">
      <xdr:nvCxnSpPr>
        <xdr:cNvPr id="185" name="直線コネクタ 184"/>
        <xdr:cNvCxnSpPr/>
      </xdr:nvCxnSpPr>
      <xdr:spPr>
        <a:xfrm flipV="1">
          <a:off x="1130300" y="12520143"/>
          <a:ext cx="889000" cy="3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146774</xdr:rowOff>
    </xdr:from>
    <xdr:to>
      <xdr:col>24</xdr:col>
      <xdr:colOff>114300</xdr:colOff>
      <xdr:row>71</xdr:row>
      <xdr:rowOff>76924</xdr:rowOff>
    </xdr:to>
    <xdr:sp macro="" textlink="">
      <xdr:nvSpPr>
        <xdr:cNvPr id="195" name="楕円 194"/>
        <xdr:cNvSpPr/>
      </xdr:nvSpPr>
      <xdr:spPr>
        <a:xfrm>
          <a:off x="4584700" y="121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99801</xdr:rowOff>
    </xdr:from>
    <xdr:ext cx="534377" cy="259045"/>
    <xdr:sp macro="" textlink="">
      <xdr:nvSpPr>
        <xdr:cNvPr id="196" name="維持補修費該当値テキスト"/>
        <xdr:cNvSpPr txBox="1"/>
      </xdr:nvSpPr>
      <xdr:spPr>
        <a:xfrm>
          <a:off x="4686300" y="121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113284</xdr:rowOff>
    </xdr:from>
    <xdr:to>
      <xdr:col>20</xdr:col>
      <xdr:colOff>38100</xdr:colOff>
      <xdr:row>76</xdr:row>
      <xdr:rowOff>43433</xdr:rowOff>
    </xdr:to>
    <xdr:sp macro="" textlink="">
      <xdr:nvSpPr>
        <xdr:cNvPr id="197" name="楕円 196"/>
        <xdr:cNvSpPr/>
      </xdr:nvSpPr>
      <xdr:spPr>
        <a:xfrm>
          <a:off x="3746500" y="12972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59961</xdr:rowOff>
    </xdr:from>
    <xdr:ext cx="534377" cy="259045"/>
    <xdr:sp macro="" textlink="">
      <xdr:nvSpPr>
        <xdr:cNvPr id="198" name="テキスト ボックス 197"/>
        <xdr:cNvSpPr txBox="1"/>
      </xdr:nvSpPr>
      <xdr:spPr>
        <a:xfrm>
          <a:off x="3530111" y="127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58534</xdr:rowOff>
    </xdr:from>
    <xdr:to>
      <xdr:col>15</xdr:col>
      <xdr:colOff>101600</xdr:colOff>
      <xdr:row>74</xdr:row>
      <xdr:rowOff>160134</xdr:rowOff>
    </xdr:to>
    <xdr:sp macro="" textlink="">
      <xdr:nvSpPr>
        <xdr:cNvPr id="199" name="楕円 198"/>
        <xdr:cNvSpPr/>
      </xdr:nvSpPr>
      <xdr:spPr>
        <a:xfrm>
          <a:off x="2857500" y="127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5211</xdr:rowOff>
    </xdr:from>
    <xdr:ext cx="534377" cy="259045"/>
    <xdr:sp macro="" textlink="">
      <xdr:nvSpPr>
        <xdr:cNvPr id="200" name="テキスト ボックス 199"/>
        <xdr:cNvSpPr txBox="1"/>
      </xdr:nvSpPr>
      <xdr:spPr>
        <a:xfrm>
          <a:off x="2641111" y="125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124943</xdr:rowOff>
    </xdr:from>
    <xdr:to>
      <xdr:col>10</xdr:col>
      <xdr:colOff>165100</xdr:colOff>
      <xdr:row>73</xdr:row>
      <xdr:rowOff>55093</xdr:rowOff>
    </xdr:to>
    <xdr:sp macro="" textlink="">
      <xdr:nvSpPr>
        <xdr:cNvPr id="201" name="楕円 200"/>
        <xdr:cNvSpPr/>
      </xdr:nvSpPr>
      <xdr:spPr>
        <a:xfrm>
          <a:off x="1968500" y="124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71620</xdr:rowOff>
    </xdr:from>
    <xdr:ext cx="534377" cy="259045"/>
    <xdr:sp macro="" textlink="">
      <xdr:nvSpPr>
        <xdr:cNvPr id="202" name="テキスト ボックス 201"/>
        <xdr:cNvSpPr txBox="1"/>
      </xdr:nvSpPr>
      <xdr:spPr>
        <a:xfrm>
          <a:off x="1752111" y="122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111379</xdr:rowOff>
    </xdr:from>
    <xdr:to>
      <xdr:col>6</xdr:col>
      <xdr:colOff>38100</xdr:colOff>
      <xdr:row>75</xdr:row>
      <xdr:rowOff>41529</xdr:rowOff>
    </xdr:to>
    <xdr:sp macro="" textlink="">
      <xdr:nvSpPr>
        <xdr:cNvPr id="203" name="楕円 202"/>
        <xdr:cNvSpPr/>
      </xdr:nvSpPr>
      <xdr:spPr>
        <a:xfrm>
          <a:off x="1079500" y="127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58056</xdr:rowOff>
    </xdr:from>
    <xdr:ext cx="534377" cy="259045"/>
    <xdr:sp macro="" textlink="">
      <xdr:nvSpPr>
        <xdr:cNvPr id="204" name="テキスト ボックス 203"/>
        <xdr:cNvSpPr txBox="1"/>
      </xdr:nvSpPr>
      <xdr:spPr>
        <a:xfrm>
          <a:off x="863111" y="125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118745</xdr:rowOff>
    </xdr:from>
    <xdr:to>
      <xdr:col>24</xdr:col>
      <xdr:colOff>63500</xdr:colOff>
      <xdr:row>97</xdr:row>
      <xdr:rowOff>33801</xdr:rowOff>
    </xdr:to>
    <xdr:cxnSp macro="">
      <xdr:nvCxnSpPr>
        <xdr:cNvPr id="234" name="直線コネクタ 233"/>
        <xdr:cNvCxnSpPr/>
      </xdr:nvCxnSpPr>
      <xdr:spPr>
        <a:xfrm flipV="1">
          <a:off x="3797300" y="16577945"/>
          <a:ext cx="8382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33801</xdr:rowOff>
    </xdr:from>
    <xdr:to>
      <xdr:col>19</xdr:col>
      <xdr:colOff>177800</xdr:colOff>
      <xdr:row>97</xdr:row>
      <xdr:rowOff>100819</xdr:rowOff>
    </xdr:to>
    <xdr:cxnSp macro="">
      <xdr:nvCxnSpPr>
        <xdr:cNvPr id="237" name="直線コネクタ 236"/>
        <xdr:cNvCxnSpPr/>
      </xdr:nvCxnSpPr>
      <xdr:spPr>
        <a:xfrm flipV="1">
          <a:off x="2908300" y="16664451"/>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100819</xdr:rowOff>
    </xdr:from>
    <xdr:to>
      <xdr:col>15</xdr:col>
      <xdr:colOff>50800</xdr:colOff>
      <xdr:row>97</xdr:row>
      <xdr:rowOff>105277</xdr:rowOff>
    </xdr:to>
    <xdr:cxnSp macro="">
      <xdr:nvCxnSpPr>
        <xdr:cNvPr id="240" name="直線コネクタ 239"/>
        <xdr:cNvCxnSpPr/>
      </xdr:nvCxnSpPr>
      <xdr:spPr>
        <a:xfrm flipV="1">
          <a:off x="2019300" y="1673146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105277</xdr:rowOff>
    </xdr:from>
    <xdr:to>
      <xdr:col>10</xdr:col>
      <xdr:colOff>114300</xdr:colOff>
      <xdr:row>97</xdr:row>
      <xdr:rowOff>114991</xdr:rowOff>
    </xdr:to>
    <xdr:cxnSp macro="">
      <xdr:nvCxnSpPr>
        <xdr:cNvPr id="243" name="直線コネクタ 242"/>
        <xdr:cNvCxnSpPr/>
      </xdr:nvCxnSpPr>
      <xdr:spPr>
        <a:xfrm flipV="1">
          <a:off x="1130300" y="16735927"/>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67945</xdr:rowOff>
    </xdr:from>
    <xdr:to>
      <xdr:col>24</xdr:col>
      <xdr:colOff>114300</xdr:colOff>
      <xdr:row>96</xdr:row>
      <xdr:rowOff>169545</xdr:rowOff>
    </xdr:to>
    <xdr:sp macro="" textlink="">
      <xdr:nvSpPr>
        <xdr:cNvPr id="253" name="楕円 252"/>
        <xdr:cNvSpPr/>
      </xdr:nvSpPr>
      <xdr:spPr>
        <a:xfrm>
          <a:off x="45847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46372</xdr:rowOff>
    </xdr:from>
    <xdr:ext cx="534377" cy="259045"/>
    <xdr:sp macro="" textlink="">
      <xdr:nvSpPr>
        <xdr:cNvPr id="254" name="扶助費該当値テキスト"/>
        <xdr:cNvSpPr txBox="1"/>
      </xdr:nvSpPr>
      <xdr:spPr>
        <a:xfrm>
          <a:off x="4686300" y="165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154451</xdr:rowOff>
    </xdr:from>
    <xdr:to>
      <xdr:col>20</xdr:col>
      <xdr:colOff>38100</xdr:colOff>
      <xdr:row>97</xdr:row>
      <xdr:rowOff>84601</xdr:rowOff>
    </xdr:to>
    <xdr:sp macro="" textlink="">
      <xdr:nvSpPr>
        <xdr:cNvPr id="255" name="楕円 254"/>
        <xdr:cNvSpPr/>
      </xdr:nvSpPr>
      <xdr:spPr>
        <a:xfrm>
          <a:off x="3746500" y="166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75728</xdr:rowOff>
    </xdr:from>
    <xdr:ext cx="534377" cy="259045"/>
    <xdr:sp macro="" textlink="">
      <xdr:nvSpPr>
        <xdr:cNvPr id="256" name="テキスト ボックス 255"/>
        <xdr:cNvSpPr txBox="1"/>
      </xdr:nvSpPr>
      <xdr:spPr>
        <a:xfrm>
          <a:off x="3530111" y="167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50019</xdr:rowOff>
    </xdr:from>
    <xdr:to>
      <xdr:col>15</xdr:col>
      <xdr:colOff>101600</xdr:colOff>
      <xdr:row>97</xdr:row>
      <xdr:rowOff>151619</xdr:rowOff>
    </xdr:to>
    <xdr:sp macro="" textlink="">
      <xdr:nvSpPr>
        <xdr:cNvPr id="257" name="楕円 256"/>
        <xdr:cNvSpPr/>
      </xdr:nvSpPr>
      <xdr:spPr>
        <a:xfrm>
          <a:off x="2857500" y="166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142746</xdr:rowOff>
    </xdr:from>
    <xdr:ext cx="534377" cy="259045"/>
    <xdr:sp macro="" textlink="">
      <xdr:nvSpPr>
        <xdr:cNvPr id="258" name="テキスト ボックス 257"/>
        <xdr:cNvSpPr txBox="1"/>
      </xdr:nvSpPr>
      <xdr:spPr>
        <a:xfrm>
          <a:off x="2641111" y="167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54477</xdr:rowOff>
    </xdr:from>
    <xdr:to>
      <xdr:col>10</xdr:col>
      <xdr:colOff>165100</xdr:colOff>
      <xdr:row>97</xdr:row>
      <xdr:rowOff>156077</xdr:rowOff>
    </xdr:to>
    <xdr:sp macro="" textlink="">
      <xdr:nvSpPr>
        <xdr:cNvPr id="259" name="楕円 258"/>
        <xdr:cNvSpPr/>
      </xdr:nvSpPr>
      <xdr:spPr>
        <a:xfrm>
          <a:off x="1968500" y="166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147204</xdr:rowOff>
    </xdr:from>
    <xdr:ext cx="534377" cy="259045"/>
    <xdr:sp macro="" textlink="">
      <xdr:nvSpPr>
        <xdr:cNvPr id="260" name="テキスト ボックス 259"/>
        <xdr:cNvSpPr txBox="1"/>
      </xdr:nvSpPr>
      <xdr:spPr>
        <a:xfrm>
          <a:off x="1752111" y="167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64191</xdr:rowOff>
    </xdr:from>
    <xdr:to>
      <xdr:col>6</xdr:col>
      <xdr:colOff>38100</xdr:colOff>
      <xdr:row>97</xdr:row>
      <xdr:rowOff>165791</xdr:rowOff>
    </xdr:to>
    <xdr:sp macro="" textlink="">
      <xdr:nvSpPr>
        <xdr:cNvPr id="261" name="楕円 260"/>
        <xdr:cNvSpPr/>
      </xdr:nvSpPr>
      <xdr:spPr>
        <a:xfrm>
          <a:off x="1079500" y="166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156918</xdr:rowOff>
    </xdr:from>
    <xdr:ext cx="534377" cy="259045"/>
    <xdr:sp macro="" textlink="">
      <xdr:nvSpPr>
        <xdr:cNvPr id="262" name="テキスト ボックス 261"/>
        <xdr:cNvSpPr txBox="1"/>
      </xdr:nvSpPr>
      <xdr:spPr>
        <a:xfrm>
          <a:off x="863111" y="167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111495</xdr:rowOff>
    </xdr:from>
    <xdr:to>
      <xdr:col>55</xdr:col>
      <xdr:colOff>0</xdr:colOff>
      <xdr:row>37</xdr:row>
      <xdr:rowOff>144261</xdr:rowOff>
    </xdr:to>
    <xdr:cxnSp macro="">
      <xdr:nvCxnSpPr>
        <xdr:cNvPr id="294" name="直線コネクタ 293"/>
        <xdr:cNvCxnSpPr/>
      </xdr:nvCxnSpPr>
      <xdr:spPr>
        <a:xfrm flipV="1">
          <a:off x="9639300" y="5254995"/>
          <a:ext cx="838200" cy="12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144261</xdr:rowOff>
    </xdr:from>
    <xdr:to>
      <xdr:col>50</xdr:col>
      <xdr:colOff>114300</xdr:colOff>
      <xdr:row>38</xdr:row>
      <xdr:rowOff>124982</xdr:rowOff>
    </xdr:to>
    <xdr:cxnSp macro="">
      <xdr:nvCxnSpPr>
        <xdr:cNvPr id="297" name="直線コネクタ 296"/>
        <xdr:cNvCxnSpPr/>
      </xdr:nvCxnSpPr>
      <xdr:spPr>
        <a:xfrm flipV="1">
          <a:off x="8750300" y="6487911"/>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124982</xdr:rowOff>
    </xdr:from>
    <xdr:to>
      <xdr:col>45</xdr:col>
      <xdr:colOff>177800</xdr:colOff>
      <xdr:row>39</xdr:row>
      <xdr:rowOff>11793</xdr:rowOff>
    </xdr:to>
    <xdr:cxnSp macro="">
      <xdr:nvCxnSpPr>
        <xdr:cNvPr id="300" name="直線コネクタ 299"/>
        <xdr:cNvCxnSpPr/>
      </xdr:nvCxnSpPr>
      <xdr:spPr>
        <a:xfrm flipV="1">
          <a:off x="7861300" y="6640082"/>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160884</xdr:rowOff>
    </xdr:from>
    <xdr:to>
      <xdr:col>41</xdr:col>
      <xdr:colOff>50800</xdr:colOff>
      <xdr:row>39</xdr:row>
      <xdr:rowOff>11793</xdr:rowOff>
    </xdr:to>
    <xdr:cxnSp macro="">
      <xdr:nvCxnSpPr>
        <xdr:cNvPr id="303" name="直線コネクタ 302"/>
        <xdr:cNvCxnSpPr/>
      </xdr:nvCxnSpPr>
      <xdr:spPr>
        <a:xfrm>
          <a:off x="6972300" y="6675984"/>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60695</xdr:rowOff>
    </xdr:from>
    <xdr:to>
      <xdr:col>55</xdr:col>
      <xdr:colOff>50800</xdr:colOff>
      <xdr:row>30</xdr:row>
      <xdr:rowOff>162295</xdr:rowOff>
    </xdr:to>
    <xdr:sp macro="" textlink="">
      <xdr:nvSpPr>
        <xdr:cNvPr id="313" name="楕円 312"/>
        <xdr:cNvSpPr/>
      </xdr:nvSpPr>
      <xdr:spPr>
        <a:xfrm>
          <a:off x="10426700" y="52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147072</xdr:rowOff>
    </xdr:from>
    <xdr:ext cx="599010" cy="259045"/>
    <xdr:sp macro="" textlink="">
      <xdr:nvSpPr>
        <xdr:cNvPr id="314" name="補助費等該当値テキスト"/>
        <xdr:cNvSpPr txBox="1"/>
      </xdr:nvSpPr>
      <xdr:spPr>
        <a:xfrm>
          <a:off x="10528300" y="511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93461</xdr:rowOff>
    </xdr:from>
    <xdr:to>
      <xdr:col>50</xdr:col>
      <xdr:colOff>165100</xdr:colOff>
      <xdr:row>38</xdr:row>
      <xdr:rowOff>23611</xdr:rowOff>
    </xdr:to>
    <xdr:sp macro="" textlink="">
      <xdr:nvSpPr>
        <xdr:cNvPr id="315" name="楕円 314"/>
        <xdr:cNvSpPr/>
      </xdr:nvSpPr>
      <xdr:spPr>
        <a:xfrm>
          <a:off x="9588500" y="64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40138</xdr:rowOff>
    </xdr:from>
    <xdr:ext cx="534377" cy="259045"/>
    <xdr:sp macro="" textlink="">
      <xdr:nvSpPr>
        <xdr:cNvPr id="316" name="テキスト ボックス 315"/>
        <xdr:cNvSpPr txBox="1"/>
      </xdr:nvSpPr>
      <xdr:spPr>
        <a:xfrm>
          <a:off x="9372111" y="62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74182</xdr:rowOff>
    </xdr:from>
    <xdr:to>
      <xdr:col>46</xdr:col>
      <xdr:colOff>38100</xdr:colOff>
      <xdr:row>39</xdr:row>
      <xdr:rowOff>4332</xdr:rowOff>
    </xdr:to>
    <xdr:sp macro="" textlink="">
      <xdr:nvSpPr>
        <xdr:cNvPr id="317" name="楕円 316"/>
        <xdr:cNvSpPr/>
      </xdr:nvSpPr>
      <xdr:spPr>
        <a:xfrm>
          <a:off x="8699500" y="65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20860</xdr:rowOff>
    </xdr:from>
    <xdr:ext cx="534377" cy="259045"/>
    <xdr:sp macro="" textlink="">
      <xdr:nvSpPr>
        <xdr:cNvPr id="318" name="テキスト ボックス 317"/>
        <xdr:cNvSpPr txBox="1"/>
      </xdr:nvSpPr>
      <xdr:spPr>
        <a:xfrm>
          <a:off x="8483111" y="63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132443</xdr:rowOff>
    </xdr:from>
    <xdr:to>
      <xdr:col>41</xdr:col>
      <xdr:colOff>101600</xdr:colOff>
      <xdr:row>39</xdr:row>
      <xdr:rowOff>62593</xdr:rowOff>
    </xdr:to>
    <xdr:sp macro="" textlink="">
      <xdr:nvSpPr>
        <xdr:cNvPr id="319" name="楕円 318"/>
        <xdr:cNvSpPr/>
      </xdr:nvSpPr>
      <xdr:spPr>
        <a:xfrm>
          <a:off x="7810500" y="66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79120</xdr:rowOff>
    </xdr:from>
    <xdr:ext cx="534377" cy="259045"/>
    <xdr:sp macro="" textlink="">
      <xdr:nvSpPr>
        <xdr:cNvPr id="320" name="テキスト ボックス 319"/>
        <xdr:cNvSpPr txBox="1"/>
      </xdr:nvSpPr>
      <xdr:spPr>
        <a:xfrm>
          <a:off x="7594111" y="64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110084</xdr:rowOff>
    </xdr:from>
    <xdr:to>
      <xdr:col>36</xdr:col>
      <xdr:colOff>165100</xdr:colOff>
      <xdr:row>39</xdr:row>
      <xdr:rowOff>40234</xdr:rowOff>
    </xdr:to>
    <xdr:sp macro="" textlink="">
      <xdr:nvSpPr>
        <xdr:cNvPr id="321" name="楕円 320"/>
        <xdr:cNvSpPr/>
      </xdr:nvSpPr>
      <xdr:spPr>
        <a:xfrm>
          <a:off x="6921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56761</xdr:rowOff>
    </xdr:from>
    <xdr:ext cx="534377" cy="259045"/>
    <xdr:sp macro="" textlink="">
      <xdr:nvSpPr>
        <xdr:cNvPr id="322" name="テキスト ボックス 321"/>
        <xdr:cNvSpPr txBox="1"/>
      </xdr:nvSpPr>
      <xdr:spPr>
        <a:xfrm>
          <a:off x="6705111" y="64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10655</xdr:rowOff>
    </xdr:from>
    <xdr:to>
      <xdr:col>54</xdr:col>
      <xdr:colOff>189865</xdr:colOff>
      <xdr:row>58</xdr:row>
      <xdr:rowOff>648</xdr:rowOff>
    </xdr:to>
    <xdr:cxnSp macro="">
      <xdr:nvCxnSpPr>
        <xdr:cNvPr id="346" name="直線コネクタ 345"/>
        <xdr:cNvCxnSpPr/>
      </xdr:nvCxnSpPr>
      <xdr:spPr>
        <a:xfrm flipV="1">
          <a:off x="10475595" y="9097505"/>
          <a:ext cx="1270" cy="84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4475</xdr:rowOff>
    </xdr:from>
    <xdr:ext cx="534377" cy="259045"/>
    <xdr:sp macro="" textlink="">
      <xdr:nvSpPr>
        <xdr:cNvPr id="347" name="普通建設事業費最小値テキスト"/>
        <xdr:cNvSpPr txBox="1"/>
      </xdr:nvSpPr>
      <xdr:spPr>
        <a:xfrm>
          <a:off x="10528300" y="99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648</xdr:rowOff>
    </xdr:from>
    <xdr:to>
      <xdr:col>55</xdr:col>
      <xdr:colOff>88900</xdr:colOff>
      <xdr:row>58</xdr:row>
      <xdr:rowOff>648</xdr:rowOff>
    </xdr:to>
    <xdr:cxnSp macro="">
      <xdr:nvCxnSpPr>
        <xdr:cNvPr id="348" name="直線コネクタ 347"/>
        <xdr:cNvCxnSpPr/>
      </xdr:nvCxnSpPr>
      <xdr:spPr>
        <a:xfrm>
          <a:off x="10388600" y="994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128782</xdr:rowOff>
    </xdr:from>
    <xdr:ext cx="534377" cy="259045"/>
    <xdr:sp macro="" textlink="">
      <xdr:nvSpPr>
        <xdr:cNvPr id="349" name="普通建設事業費最大値テキスト"/>
        <xdr:cNvSpPr txBox="1"/>
      </xdr:nvSpPr>
      <xdr:spPr>
        <a:xfrm>
          <a:off x="10528300" y="88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10655</xdr:rowOff>
    </xdr:from>
    <xdr:to>
      <xdr:col>55</xdr:col>
      <xdr:colOff>88900</xdr:colOff>
      <xdr:row>53</xdr:row>
      <xdr:rowOff>10655</xdr:rowOff>
    </xdr:to>
    <xdr:cxnSp macro="">
      <xdr:nvCxnSpPr>
        <xdr:cNvPr id="350" name="直線コネクタ 349"/>
        <xdr:cNvCxnSpPr/>
      </xdr:nvCxnSpPr>
      <xdr:spPr>
        <a:xfrm>
          <a:off x="10388600" y="909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4420</xdr:rowOff>
    </xdr:from>
    <xdr:to>
      <xdr:col>55</xdr:col>
      <xdr:colOff>0</xdr:colOff>
      <xdr:row>56</xdr:row>
      <xdr:rowOff>46228</xdr:rowOff>
    </xdr:to>
    <xdr:cxnSp macro="">
      <xdr:nvCxnSpPr>
        <xdr:cNvPr id="351" name="直線コネクタ 350"/>
        <xdr:cNvCxnSpPr/>
      </xdr:nvCxnSpPr>
      <xdr:spPr>
        <a:xfrm>
          <a:off x="9639300" y="9434170"/>
          <a:ext cx="838200" cy="2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152912</xdr:rowOff>
    </xdr:from>
    <xdr:ext cx="534377" cy="259045"/>
    <xdr:sp macro="" textlink="">
      <xdr:nvSpPr>
        <xdr:cNvPr id="352" name="普通建設事業費平均値テキスト"/>
        <xdr:cNvSpPr txBox="1"/>
      </xdr:nvSpPr>
      <xdr:spPr>
        <a:xfrm>
          <a:off x="10528300" y="941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130035</xdr:rowOff>
    </xdr:from>
    <xdr:to>
      <xdr:col>55</xdr:col>
      <xdr:colOff>50800</xdr:colOff>
      <xdr:row>56</xdr:row>
      <xdr:rowOff>60185</xdr:rowOff>
    </xdr:to>
    <xdr:sp macro="" textlink="">
      <xdr:nvSpPr>
        <xdr:cNvPr id="353" name="フローチャート: 判断 352"/>
        <xdr:cNvSpPr/>
      </xdr:nvSpPr>
      <xdr:spPr>
        <a:xfrm>
          <a:off x="10426700" y="955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4420</xdr:rowOff>
    </xdr:from>
    <xdr:to>
      <xdr:col>50</xdr:col>
      <xdr:colOff>114300</xdr:colOff>
      <xdr:row>55</xdr:row>
      <xdr:rowOff>31852</xdr:rowOff>
    </xdr:to>
    <xdr:cxnSp macro="">
      <xdr:nvCxnSpPr>
        <xdr:cNvPr id="354" name="直線コネクタ 353"/>
        <xdr:cNvCxnSpPr/>
      </xdr:nvCxnSpPr>
      <xdr:spPr>
        <a:xfrm flipV="1">
          <a:off x="8750300" y="94341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94806</xdr:rowOff>
    </xdr:from>
    <xdr:to>
      <xdr:col>50</xdr:col>
      <xdr:colOff>165100</xdr:colOff>
      <xdr:row>56</xdr:row>
      <xdr:rowOff>24956</xdr:rowOff>
    </xdr:to>
    <xdr:sp macro="" textlink="">
      <xdr:nvSpPr>
        <xdr:cNvPr id="355" name="フローチャート: 判断 354"/>
        <xdr:cNvSpPr/>
      </xdr:nvSpPr>
      <xdr:spPr>
        <a:xfrm>
          <a:off x="9588500" y="95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16083</xdr:rowOff>
    </xdr:from>
    <xdr:ext cx="534377" cy="259045"/>
    <xdr:sp macro="" textlink="">
      <xdr:nvSpPr>
        <xdr:cNvPr id="356" name="テキスト ボックス 355"/>
        <xdr:cNvSpPr txBox="1"/>
      </xdr:nvSpPr>
      <xdr:spPr>
        <a:xfrm>
          <a:off x="9372111" y="9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50686</xdr:rowOff>
    </xdr:from>
    <xdr:to>
      <xdr:col>45</xdr:col>
      <xdr:colOff>177800</xdr:colOff>
      <xdr:row>55</xdr:row>
      <xdr:rowOff>31852</xdr:rowOff>
    </xdr:to>
    <xdr:cxnSp macro="">
      <xdr:nvCxnSpPr>
        <xdr:cNvPr id="357" name="直線コネクタ 356"/>
        <xdr:cNvCxnSpPr/>
      </xdr:nvCxnSpPr>
      <xdr:spPr>
        <a:xfrm>
          <a:off x="7861300" y="8623186"/>
          <a:ext cx="889000" cy="8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107671</xdr:rowOff>
    </xdr:from>
    <xdr:to>
      <xdr:col>46</xdr:col>
      <xdr:colOff>38100</xdr:colOff>
      <xdr:row>56</xdr:row>
      <xdr:rowOff>37821</xdr:rowOff>
    </xdr:to>
    <xdr:sp macro="" textlink="">
      <xdr:nvSpPr>
        <xdr:cNvPr id="358" name="フローチャート: 判断 357"/>
        <xdr:cNvSpPr/>
      </xdr:nvSpPr>
      <xdr:spPr>
        <a:xfrm>
          <a:off x="8699500" y="95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28948</xdr:rowOff>
    </xdr:from>
    <xdr:ext cx="534377" cy="259045"/>
    <xdr:sp macro="" textlink="">
      <xdr:nvSpPr>
        <xdr:cNvPr id="359" name="テキスト ボックス 358"/>
        <xdr:cNvSpPr txBox="1"/>
      </xdr:nvSpPr>
      <xdr:spPr>
        <a:xfrm>
          <a:off x="848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50686</xdr:rowOff>
    </xdr:from>
    <xdr:to>
      <xdr:col>41</xdr:col>
      <xdr:colOff>50800</xdr:colOff>
      <xdr:row>51</xdr:row>
      <xdr:rowOff>6261</xdr:rowOff>
    </xdr:to>
    <xdr:cxnSp macro="">
      <xdr:nvCxnSpPr>
        <xdr:cNvPr id="360" name="直線コネクタ 359"/>
        <xdr:cNvCxnSpPr/>
      </xdr:nvCxnSpPr>
      <xdr:spPr>
        <a:xfrm flipV="1">
          <a:off x="6972300" y="8623186"/>
          <a:ext cx="8890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102539</xdr:rowOff>
    </xdr:from>
    <xdr:to>
      <xdr:col>41</xdr:col>
      <xdr:colOff>101600</xdr:colOff>
      <xdr:row>56</xdr:row>
      <xdr:rowOff>32689</xdr:rowOff>
    </xdr:to>
    <xdr:sp macro="" textlink="">
      <xdr:nvSpPr>
        <xdr:cNvPr id="361" name="フローチャート: 判断 360"/>
        <xdr:cNvSpPr/>
      </xdr:nvSpPr>
      <xdr:spPr>
        <a:xfrm>
          <a:off x="78105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23816</xdr:rowOff>
    </xdr:from>
    <xdr:ext cx="534377" cy="259045"/>
    <xdr:sp macro="" textlink="">
      <xdr:nvSpPr>
        <xdr:cNvPr id="362" name="テキスト ボックス 361"/>
        <xdr:cNvSpPr txBox="1"/>
      </xdr:nvSpPr>
      <xdr:spPr>
        <a:xfrm>
          <a:off x="7594111" y="9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138671</xdr:rowOff>
    </xdr:from>
    <xdr:to>
      <xdr:col>36</xdr:col>
      <xdr:colOff>165100</xdr:colOff>
      <xdr:row>56</xdr:row>
      <xdr:rowOff>68821</xdr:rowOff>
    </xdr:to>
    <xdr:sp macro="" textlink="">
      <xdr:nvSpPr>
        <xdr:cNvPr id="363" name="フローチャート: 判断 362"/>
        <xdr:cNvSpPr/>
      </xdr:nvSpPr>
      <xdr:spPr>
        <a:xfrm>
          <a:off x="6921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59948</xdr:rowOff>
    </xdr:from>
    <xdr:ext cx="534377" cy="259045"/>
    <xdr:sp macro="" textlink="">
      <xdr:nvSpPr>
        <xdr:cNvPr id="364" name="テキスト ボックス 363"/>
        <xdr:cNvSpPr txBox="1"/>
      </xdr:nvSpPr>
      <xdr:spPr>
        <a:xfrm>
          <a:off x="6705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166878</xdr:rowOff>
    </xdr:from>
    <xdr:to>
      <xdr:col>55</xdr:col>
      <xdr:colOff>50800</xdr:colOff>
      <xdr:row>56</xdr:row>
      <xdr:rowOff>97028</xdr:rowOff>
    </xdr:to>
    <xdr:sp macro="" textlink="">
      <xdr:nvSpPr>
        <xdr:cNvPr id="370" name="楕円 369"/>
        <xdr:cNvSpPr/>
      </xdr:nvSpPr>
      <xdr:spPr>
        <a:xfrm>
          <a:off x="10426700" y="95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145305</xdr:rowOff>
    </xdr:from>
    <xdr:ext cx="534377" cy="259045"/>
    <xdr:sp macro="" textlink="">
      <xdr:nvSpPr>
        <xdr:cNvPr id="371" name="普通建設事業費該当値テキスト"/>
        <xdr:cNvSpPr txBox="1"/>
      </xdr:nvSpPr>
      <xdr:spPr>
        <a:xfrm>
          <a:off x="10528300" y="95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125070</xdr:rowOff>
    </xdr:from>
    <xdr:to>
      <xdr:col>50</xdr:col>
      <xdr:colOff>165100</xdr:colOff>
      <xdr:row>55</xdr:row>
      <xdr:rowOff>55220</xdr:rowOff>
    </xdr:to>
    <xdr:sp macro="" textlink="">
      <xdr:nvSpPr>
        <xdr:cNvPr id="372" name="楕円 371"/>
        <xdr:cNvSpPr/>
      </xdr:nvSpPr>
      <xdr:spPr>
        <a:xfrm>
          <a:off x="9588500" y="9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71747</xdr:rowOff>
    </xdr:from>
    <xdr:ext cx="534377" cy="259045"/>
    <xdr:sp macro="" textlink="">
      <xdr:nvSpPr>
        <xdr:cNvPr id="373" name="テキスト ボックス 372"/>
        <xdr:cNvSpPr txBox="1"/>
      </xdr:nvSpPr>
      <xdr:spPr>
        <a:xfrm>
          <a:off x="9372111" y="91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152502</xdr:rowOff>
    </xdr:from>
    <xdr:to>
      <xdr:col>46</xdr:col>
      <xdr:colOff>38100</xdr:colOff>
      <xdr:row>55</xdr:row>
      <xdr:rowOff>82652</xdr:rowOff>
    </xdr:to>
    <xdr:sp macro="" textlink="">
      <xdr:nvSpPr>
        <xdr:cNvPr id="374" name="楕円 373"/>
        <xdr:cNvSpPr/>
      </xdr:nvSpPr>
      <xdr:spPr>
        <a:xfrm>
          <a:off x="8699500" y="9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99179</xdr:rowOff>
    </xdr:from>
    <xdr:ext cx="534377" cy="259045"/>
    <xdr:sp macro="" textlink="">
      <xdr:nvSpPr>
        <xdr:cNvPr id="375" name="テキスト ボックス 374"/>
        <xdr:cNvSpPr txBox="1"/>
      </xdr:nvSpPr>
      <xdr:spPr>
        <a:xfrm>
          <a:off x="8483111" y="9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171336</xdr:rowOff>
    </xdr:from>
    <xdr:to>
      <xdr:col>41</xdr:col>
      <xdr:colOff>101600</xdr:colOff>
      <xdr:row>50</xdr:row>
      <xdr:rowOff>101486</xdr:rowOff>
    </xdr:to>
    <xdr:sp macro="" textlink="">
      <xdr:nvSpPr>
        <xdr:cNvPr id="376" name="楕円 375"/>
        <xdr:cNvSpPr/>
      </xdr:nvSpPr>
      <xdr:spPr>
        <a:xfrm>
          <a:off x="7810500" y="85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118013</xdr:rowOff>
    </xdr:from>
    <xdr:ext cx="599010" cy="259045"/>
    <xdr:sp macro="" textlink="">
      <xdr:nvSpPr>
        <xdr:cNvPr id="377" name="テキスト ボックス 376"/>
        <xdr:cNvSpPr txBox="1"/>
      </xdr:nvSpPr>
      <xdr:spPr>
        <a:xfrm>
          <a:off x="7561795" y="834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126911</xdr:rowOff>
    </xdr:from>
    <xdr:to>
      <xdr:col>36</xdr:col>
      <xdr:colOff>165100</xdr:colOff>
      <xdr:row>51</xdr:row>
      <xdr:rowOff>57061</xdr:rowOff>
    </xdr:to>
    <xdr:sp macro="" textlink="">
      <xdr:nvSpPr>
        <xdr:cNvPr id="378" name="楕円 377"/>
        <xdr:cNvSpPr/>
      </xdr:nvSpPr>
      <xdr:spPr>
        <a:xfrm>
          <a:off x="6921500" y="86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73588</xdr:rowOff>
    </xdr:from>
    <xdr:ext cx="599010" cy="259045"/>
    <xdr:sp macro="" textlink="">
      <xdr:nvSpPr>
        <xdr:cNvPr id="379" name="テキスト ボックス 378"/>
        <xdr:cNvSpPr txBox="1"/>
      </xdr:nvSpPr>
      <xdr:spPr>
        <a:xfrm>
          <a:off x="6672795" y="847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154079</xdr:rowOff>
    </xdr:from>
    <xdr:to>
      <xdr:col>54</xdr:col>
      <xdr:colOff>189865</xdr:colOff>
      <xdr:row>78</xdr:row>
      <xdr:rowOff>136613</xdr:rowOff>
    </xdr:to>
    <xdr:cxnSp macro="">
      <xdr:nvCxnSpPr>
        <xdr:cNvPr id="401" name="直線コネクタ 400"/>
        <xdr:cNvCxnSpPr/>
      </xdr:nvCxnSpPr>
      <xdr:spPr>
        <a:xfrm flipV="1">
          <a:off x="10475595" y="12669929"/>
          <a:ext cx="1270" cy="8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140440</xdr:rowOff>
    </xdr:from>
    <xdr:ext cx="378565" cy="259045"/>
    <xdr:sp macro="" textlink="">
      <xdr:nvSpPr>
        <xdr:cNvPr id="402" name="普通建設事業費 （ うち新規整備　）最小値テキスト"/>
        <xdr:cNvSpPr txBox="1"/>
      </xdr:nvSpPr>
      <xdr:spPr>
        <a:xfrm>
          <a:off x="10528300" y="1351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136613</xdr:rowOff>
    </xdr:from>
    <xdr:to>
      <xdr:col>55</xdr:col>
      <xdr:colOff>88900</xdr:colOff>
      <xdr:row>78</xdr:row>
      <xdr:rowOff>136613</xdr:rowOff>
    </xdr:to>
    <xdr:cxnSp macro="">
      <xdr:nvCxnSpPr>
        <xdr:cNvPr id="403" name="直線コネクタ 402"/>
        <xdr:cNvCxnSpPr/>
      </xdr:nvCxnSpPr>
      <xdr:spPr>
        <a:xfrm>
          <a:off x="10388600" y="1350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100756</xdr:rowOff>
    </xdr:from>
    <xdr:ext cx="534377" cy="259045"/>
    <xdr:sp macro="" textlink="">
      <xdr:nvSpPr>
        <xdr:cNvPr id="404" name="普通建設事業費 （ うち新規整備　）最大値テキスト"/>
        <xdr:cNvSpPr txBox="1"/>
      </xdr:nvSpPr>
      <xdr:spPr>
        <a:xfrm>
          <a:off x="10528300" y="124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154079</xdr:rowOff>
    </xdr:from>
    <xdr:to>
      <xdr:col>55</xdr:col>
      <xdr:colOff>88900</xdr:colOff>
      <xdr:row>73</xdr:row>
      <xdr:rowOff>154079</xdr:rowOff>
    </xdr:to>
    <xdr:cxnSp macro="">
      <xdr:nvCxnSpPr>
        <xdr:cNvPr id="405" name="直線コネクタ 404"/>
        <xdr:cNvCxnSpPr/>
      </xdr:nvCxnSpPr>
      <xdr:spPr>
        <a:xfrm>
          <a:off x="10388600" y="1266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101181</xdr:rowOff>
    </xdr:from>
    <xdr:to>
      <xdr:col>55</xdr:col>
      <xdr:colOff>0</xdr:colOff>
      <xdr:row>78</xdr:row>
      <xdr:rowOff>79555</xdr:rowOff>
    </xdr:to>
    <xdr:cxnSp macro="">
      <xdr:nvCxnSpPr>
        <xdr:cNvPr id="406" name="直線コネクタ 405"/>
        <xdr:cNvCxnSpPr/>
      </xdr:nvCxnSpPr>
      <xdr:spPr>
        <a:xfrm>
          <a:off x="9639300" y="13302831"/>
          <a:ext cx="838200" cy="1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41529</xdr:rowOff>
    </xdr:from>
    <xdr:ext cx="534377" cy="259045"/>
    <xdr:sp macro="" textlink="">
      <xdr:nvSpPr>
        <xdr:cNvPr id="407" name="普通建設事業費 （ うち新規整備　）平均値テキスト"/>
        <xdr:cNvSpPr txBox="1"/>
      </xdr:nvSpPr>
      <xdr:spPr>
        <a:xfrm>
          <a:off x="10528300" y="1307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18652</xdr:rowOff>
    </xdr:from>
    <xdr:to>
      <xdr:col>55</xdr:col>
      <xdr:colOff>50800</xdr:colOff>
      <xdr:row>77</xdr:row>
      <xdr:rowOff>120252</xdr:rowOff>
    </xdr:to>
    <xdr:sp macro="" textlink="">
      <xdr:nvSpPr>
        <xdr:cNvPr id="408" name="フローチャート: 判断 407"/>
        <xdr:cNvSpPr/>
      </xdr:nvSpPr>
      <xdr:spPr>
        <a:xfrm>
          <a:off x="104267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169281</xdr:rowOff>
    </xdr:from>
    <xdr:to>
      <xdr:col>50</xdr:col>
      <xdr:colOff>114300</xdr:colOff>
      <xdr:row>77</xdr:row>
      <xdr:rowOff>101181</xdr:rowOff>
    </xdr:to>
    <xdr:cxnSp macro="">
      <xdr:nvCxnSpPr>
        <xdr:cNvPr id="409" name="直線コネクタ 408"/>
        <xdr:cNvCxnSpPr/>
      </xdr:nvCxnSpPr>
      <xdr:spPr>
        <a:xfrm>
          <a:off x="8750300" y="13199481"/>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142210</xdr:rowOff>
    </xdr:from>
    <xdr:to>
      <xdr:col>50</xdr:col>
      <xdr:colOff>165100</xdr:colOff>
      <xdr:row>77</xdr:row>
      <xdr:rowOff>72360</xdr:rowOff>
    </xdr:to>
    <xdr:sp macro="" textlink="">
      <xdr:nvSpPr>
        <xdr:cNvPr id="410" name="フローチャート: 判断 409"/>
        <xdr:cNvSpPr/>
      </xdr:nvSpPr>
      <xdr:spPr>
        <a:xfrm>
          <a:off x="9588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88886</xdr:rowOff>
    </xdr:from>
    <xdr:ext cx="534377" cy="259045"/>
    <xdr:sp macro="" textlink="">
      <xdr:nvSpPr>
        <xdr:cNvPr id="411" name="テキスト ボックス 410"/>
        <xdr:cNvSpPr txBox="1"/>
      </xdr:nvSpPr>
      <xdr:spPr>
        <a:xfrm>
          <a:off x="9372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103467</xdr:rowOff>
    </xdr:from>
    <xdr:to>
      <xdr:col>45</xdr:col>
      <xdr:colOff>177800</xdr:colOff>
      <xdr:row>76</xdr:row>
      <xdr:rowOff>169281</xdr:rowOff>
    </xdr:to>
    <xdr:cxnSp macro="">
      <xdr:nvCxnSpPr>
        <xdr:cNvPr id="412" name="直線コネクタ 411"/>
        <xdr:cNvCxnSpPr/>
      </xdr:nvCxnSpPr>
      <xdr:spPr>
        <a:xfrm>
          <a:off x="7861300" y="12276417"/>
          <a:ext cx="889000" cy="9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100748</xdr:rowOff>
    </xdr:from>
    <xdr:ext cx="534377" cy="259045"/>
    <xdr:sp macro="" textlink="">
      <xdr:nvSpPr>
        <xdr:cNvPr id="414" name="テキスト ボックス 413"/>
        <xdr:cNvSpPr txBox="1"/>
      </xdr:nvSpPr>
      <xdr:spPr>
        <a:xfrm>
          <a:off x="8483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103467</xdr:rowOff>
    </xdr:from>
    <xdr:to>
      <xdr:col>41</xdr:col>
      <xdr:colOff>50800</xdr:colOff>
      <xdr:row>77</xdr:row>
      <xdr:rowOff>7913</xdr:rowOff>
    </xdr:to>
    <xdr:cxnSp macro="">
      <xdr:nvCxnSpPr>
        <xdr:cNvPr id="415" name="直線コネクタ 414"/>
        <xdr:cNvCxnSpPr/>
      </xdr:nvCxnSpPr>
      <xdr:spPr>
        <a:xfrm flipV="1">
          <a:off x="6972300" y="12276417"/>
          <a:ext cx="889000" cy="9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7" name="テキスト ボックス 416"/>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28755</xdr:rowOff>
    </xdr:from>
    <xdr:to>
      <xdr:col>55</xdr:col>
      <xdr:colOff>50800</xdr:colOff>
      <xdr:row>78</xdr:row>
      <xdr:rowOff>130355</xdr:rowOff>
    </xdr:to>
    <xdr:sp macro="" textlink="">
      <xdr:nvSpPr>
        <xdr:cNvPr id="425" name="楕円 424"/>
        <xdr:cNvSpPr/>
      </xdr:nvSpPr>
      <xdr:spPr>
        <a:xfrm>
          <a:off x="104267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115132</xdr:rowOff>
    </xdr:from>
    <xdr:ext cx="469744" cy="259045"/>
    <xdr:sp macro="" textlink="">
      <xdr:nvSpPr>
        <xdr:cNvPr id="426" name="普通建設事業費 （ うち新規整備　）該当値テキスト"/>
        <xdr:cNvSpPr txBox="1"/>
      </xdr:nvSpPr>
      <xdr:spPr>
        <a:xfrm>
          <a:off x="10528300" y="133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50381</xdr:rowOff>
    </xdr:from>
    <xdr:to>
      <xdr:col>50</xdr:col>
      <xdr:colOff>165100</xdr:colOff>
      <xdr:row>77</xdr:row>
      <xdr:rowOff>151981</xdr:rowOff>
    </xdr:to>
    <xdr:sp macro="" textlink="">
      <xdr:nvSpPr>
        <xdr:cNvPr id="427" name="楕円 426"/>
        <xdr:cNvSpPr/>
      </xdr:nvSpPr>
      <xdr:spPr>
        <a:xfrm>
          <a:off x="9588500" y="132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143108</xdr:rowOff>
    </xdr:from>
    <xdr:ext cx="469744" cy="259045"/>
    <xdr:sp macro="" textlink="">
      <xdr:nvSpPr>
        <xdr:cNvPr id="428" name="テキスト ボックス 427"/>
        <xdr:cNvSpPr txBox="1"/>
      </xdr:nvSpPr>
      <xdr:spPr>
        <a:xfrm>
          <a:off x="9404428" y="1334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118481</xdr:rowOff>
    </xdr:from>
    <xdr:to>
      <xdr:col>46</xdr:col>
      <xdr:colOff>38100</xdr:colOff>
      <xdr:row>77</xdr:row>
      <xdr:rowOff>48631</xdr:rowOff>
    </xdr:to>
    <xdr:sp macro="" textlink="">
      <xdr:nvSpPr>
        <xdr:cNvPr id="429" name="楕円 428"/>
        <xdr:cNvSpPr/>
      </xdr:nvSpPr>
      <xdr:spPr>
        <a:xfrm>
          <a:off x="8699500" y="131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65158</xdr:rowOff>
    </xdr:from>
    <xdr:ext cx="534377" cy="259045"/>
    <xdr:sp macro="" textlink="">
      <xdr:nvSpPr>
        <xdr:cNvPr id="430" name="テキスト ボックス 429"/>
        <xdr:cNvSpPr txBox="1"/>
      </xdr:nvSpPr>
      <xdr:spPr>
        <a:xfrm>
          <a:off x="8483111" y="129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52667</xdr:rowOff>
    </xdr:from>
    <xdr:to>
      <xdr:col>41</xdr:col>
      <xdr:colOff>101600</xdr:colOff>
      <xdr:row>71</xdr:row>
      <xdr:rowOff>154267</xdr:rowOff>
    </xdr:to>
    <xdr:sp macro="" textlink="">
      <xdr:nvSpPr>
        <xdr:cNvPr id="431" name="楕円 430"/>
        <xdr:cNvSpPr/>
      </xdr:nvSpPr>
      <xdr:spPr>
        <a:xfrm>
          <a:off x="7810500" y="12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170794</xdr:rowOff>
    </xdr:from>
    <xdr:ext cx="534377" cy="259045"/>
    <xdr:sp macro="" textlink="">
      <xdr:nvSpPr>
        <xdr:cNvPr id="432" name="テキスト ボックス 431"/>
        <xdr:cNvSpPr txBox="1"/>
      </xdr:nvSpPr>
      <xdr:spPr>
        <a:xfrm>
          <a:off x="7594111" y="120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128563</xdr:rowOff>
    </xdr:from>
    <xdr:to>
      <xdr:col>36</xdr:col>
      <xdr:colOff>165100</xdr:colOff>
      <xdr:row>77</xdr:row>
      <xdr:rowOff>58713</xdr:rowOff>
    </xdr:to>
    <xdr:sp macro="" textlink="">
      <xdr:nvSpPr>
        <xdr:cNvPr id="433" name="楕円 432"/>
        <xdr:cNvSpPr/>
      </xdr:nvSpPr>
      <xdr:spPr>
        <a:xfrm>
          <a:off x="6921500" y="13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75239</xdr:rowOff>
    </xdr:from>
    <xdr:ext cx="534377" cy="259045"/>
    <xdr:sp macro="" textlink="">
      <xdr:nvSpPr>
        <xdr:cNvPr id="434" name="テキスト ボックス 433"/>
        <xdr:cNvSpPr txBox="1"/>
      </xdr:nvSpPr>
      <xdr:spPr>
        <a:xfrm>
          <a:off x="6705111" y="129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114630</xdr:rowOff>
    </xdr:from>
    <xdr:to>
      <xdr:col>54</xdr:col>
      <xdr:colOff>189865</xdr:colOff>
      <xdr:row>98</xdr:row>
      <xdr:rowOff>55671</xdr:rowOff>
    </xdr:to>
    <xdr:cxnSp macro="">
      <xdr:nvCxnSpPr>
        <xdr:cNvPr id="458" name="直線コネクタ 457"/>
        <xdr:cNvCxnSpPr/>
      </xdr:nvCxnSpPr>
      <xdr:spPr>
        <a:xfrm flipV="1">
          <a:off x="10475595" y="15888030"/>
          <a:ext cx="1270" cy="9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59498</xdr:rowOff>
    </xdr:from>
    <xdr:ext cx="469744" cy="259045"/>
    <xdr:sp macro="" textlink="">
      <xdr:nvSpPr>
        <xdr:cNvPr id="459" name="普通建設事業費 （ うち更新整備　）最小値テキスト"/>
        <xdr:cNvSpPr txBox="1"/>
      </xdr:nvSpPr>
      <xdr:spPr>
        <a:xfrm>
          <a:off x="10528300" y="16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55671</xdr:rowOff>
    </xdr:from>
    <xdr:to>
      <xdr:col>55</xdr:col>
      <xdr:colOff>88900</xdr:colOff>
      <xdr:row>98</xdr:row>
      <xdr:rowOff>55671</xdr:rowOff>
    </xdr:to>
    <xdr:cxnSp macro="">
      <xdr:nvCxnSpPr>
        <xdr:cNvPr id="460" name="直線コネクタ 459"/>
        <xdr:cNvCxnSpPr/>
      </xdr:nvCxnSpPr>
      <xdr:spPr>
        <a:xfrm>
          <a:off x="10388600" y="1685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61307</xdr:rowOff>
    </xdr:from>
    <xdr:ext cx="534377" cy="259045"/>
    <xdr:sp macro="" textlink="">
      <xdr:nvSpPr>
        <xdr:cNvPr id="461" name="普通建設事業費 （ うち更新整備　）最大値テキスト"/>
        <xdr:cNvSpPr txBox="1"/>
      </xdr:nvSpPr>
      <xdr:spPr>
        <a:xfrm>
          <a:off x="10528300" y="156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114630</xdr:rowOff>
    </xdr:from>
    <xdr:to>
      <xdr:col>55</xdr:col>
      <xdr:colOff>88900</xdr:colOff>
      <xdr:row>92</xdr:row>
      <xdr:rowOff>114630</xdr:rowOff>
    </xdr:to>
    <xdr:cxnSp macro="">
      <xdr:nvCxnSpPr>
        <xdr:cNvPr id="462" name="直線コネクタ 461"/>
        <xdr:cNvCxnSpPr/>
      </xdr:nvCxnSpPr>
      <xdr:spPr>
        <a:xfrm>
          <a:off x="10388600" y="1588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15970</xdr:rowOff>
    </xdr:from>
    <xdr:to>
      <xdr:col>55</xdr:col>
      <xdr:colOff>0</xdr:colOff>
      <xdr:row>95</xdr:row>
      <xdr:rowOff>168790</xdr:rowOff>
    </xdr:to>
    <xdr:cxnSp macro="">
      <xdr:nvCxnSpPr>
        <xdr:cNvPr id="463" name="直線コネクタ 462"/>
        <xdr:cNvCxnSpPr/>
      </xdr:nvCxnSpPr>
      <xdr:spPr>
        <a:xfrm>
          <a:off x="9639300" y="16303720"/>
          <a:ext cx="838200" cy="1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39685</xdr:rowOff>
    </xdr:from>
    <xdr:ext cx="534377" cy="259045"/>
    <xdr:sp macro="" textlink="">
      <xdr:nvSpPr>
        <xdr:cNvPr id="464" name="普通建設事業費 （ うち更新整備　）平均値テキスト"/>
        <xdr:cNvSpPr txBox="1"/>
      </xdr:nvSpPr>
      <xdr:spPr>
        <a:xfrm>
          <a:off x="10528300" y="16498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61258</xdr:rowOff>
    </xdr:from>
    <xdr:to>
      <xdr:col>55</xdr:col>
      <xdr:colOff>50800</xdr:colOff>
      <xdr:row>96</xdr:row>
      <xdr:rowOff>162858</xdr:rowOff>
    </xdr:to>
    <xdr:sp macro="" textlink="">
      <xdr:nvSpPr>
        <xdr:cNvPr id="465" name="フローチャート: 判断 464"/>
        <xdr:cNvSpPr/>
      </xdr:nvSpPr>
      <xdr:spPr>
        <a:xfrm>
          <a:off x="104267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15970</xdr:rowOff>
    </xdr:from>
    <xdr:to>
      <xdr:col>50</xdr:col>
      <xdr:colOff>114300</xdr:colOff>
      <xdr:row>95</xdr:row>
      <xdr:rowOff>158845</xdr:rowOff>
    </xdr:to>
    <xdr:cxnSp macro="">
      <xdr:nvCxnSpPr>
        <xdr:cNvPr id="466" name="直線コネクタ 465"/>
        <xdr:cNvCxnSpPr/>
      </xdr:nvCxnSpPr>
      <xdr:spPr>
        <a:xfrm flipV="1">
          <a:off x="8750300" y="163037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38760</xdr:rowOff>
    </xdr:from>
    <xdr:to>
      <xdr:col>50</xdr:col>
      <xdr:colOff>165100</xdr:colOff>
      <xdr:row>96</xdr:row>
      <xdr:rowOff>140360</xdr:rowOff>
    </xdr:to>
    <xdr:sp macro="" textlink="">
      <xdr:nvSpPr>
        <xdr:cNvPr id="467" name="フローチャート: 判断 466"/>
        <xdr:cNvSpPr/>
      </xdr:nvSpPr>
      <xdr:spPr>
        <a:xfrm>
          <a:off x="9588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131487</xdr:rowOff>
    </xdr:from>
    <xdr:ext cx="534377" cy="259045"/>
    <xdr:sp macro="" textlink="">
      <xdr:nvSpPr>
        <xdr:cNvPr id="468" name="テキスト ボックス 467"/>
        <xdr:cNvSpPr txBox="1"/>
      </xdr:nvSpPr>
      <xdr:spPr>
        <a:xfrm>
          <a:off x="9372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156941</xdr:rowOff>
    </xdr:from>
    <xdr:to>
      <xdr:col>45</xdr:col>
      <xdr:colOff>177800</xdr:colOff>
      <xdr:row>95</xdr:row>
      <xdr:rowOff>158845</xdr:rowOff>
    </xdr:to>
    <xdr:cxnSp macro="">
      <xdr:nvCxnSpPr>
        <xdr:cNvPr id="469" name="直線コネクタ 468"/>
        <xdr:cNvCxnSpPr/>
      </xdr:nvCxnSpPr>
      <xdr:spPr>
        <a:xfrm>
          <a:off x="7861300" y="15930341"/>
          <a:ext cx="889000" cy="5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33159</xdr:rowOff>
    </xdr:from>
    <xdr:to>
      <xdr:col>46</xdr:col>
      <xdr:colOff>38100</xdr:colOff>
      <xdr:row>96</xdr:row>
      <xdr:rowOff>134759</xdr:rowOff>
    </xdr:to>
    <xdr:sp macro="" textlink="">
      <xdr:nvSpPr>
        <xdr:cNvPr id="470" name="フローチャート: 判断 469"/>
        <xdr:cNvSpPr/>
      </xdr:nvSpPr>
      <xdr:spPr>
        <a:xfrm>
          <a:off x="8699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125886</xdr:rowOff>
    </xdr:from>
    <xdr:ext cx="534377" cy="259045"/>
    <xdr:sp macro="" textlink="">
      <xdr:nvSpPr>
        <xdr:cNvPr id="471" name="テキスト ボックス 470"/>
        <xdr:cNvSpPr txBox="1"/>
      </xdr:nvSpPr>
      <xdr:spPr>
        <a:xfrm>
          <a:off x="8483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137528</xdr:rowOff>
    </xdr:from>
    <xdr:to>
      <xdr:col>41</xdr:col>
      <xdr:colOff>50800</xdr:colOff>
      <xdr:row>92</xdr:row>
      <xdr:rowOff>156941</xdr:rowOff>
    </xdr:to>
    <xdr:cxnSp macro="">
      <xdr:nvCxnSpPr>
        <xdr:cNvPr id="472" name="直線コネクタ 471"/>
        <xdr:cNvCxnSpPr/>
      </xdr:nvCxnSpPr>
      <xdr:spPr>
        <a:xfrm>
          <a:off x="6972300" y="15396578"/>
          <a:ext cx="889000" cy="5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61640</xdr:rowOff>
    </xdr:from>
    <xdr:to>
      <xdr:col>41</xdr:col>
      <xdr:colOff>101600</xdr:colOff>
      <xdr:row>96</xdr:row>
      <xdr:rowOff>163240</xdr:rowOff>
    </xdr:to>
    <xdr:sp macro="" textlink="">
      <xdr:nvSpPr>
        <xdr:cNvPr id="473" name="フローチャート: 判断 472"/>
        <xdr:cNvSpPr/>
      </xdr:nvSpPr>
      <xdr:spPr>
        <a:xfrm>
          <a:off x="7810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154367</xdr:rowOff>
    </xdr:from>
    <xdr:ext cx="534377" cy="259045"/>
    <xdr:sp macro="" textlink="">
      <xdr:nvSpPr>
        <xdr:cNvPr id="474" name="テキスト ボックス 473"/>
        <xdr:cNvSpPr txBox="1"/>
      </xdr:nvSpPr>
      <xdr:spPr>
        <a:xfrm>
          <a:off x="7594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106521</xdr:rowOff>
    </xdr:from>
    <xdr:to>
      <xdr:col>36</xdr:col>
      <xdr:colOff>165100</xdr:colOff>
      <xdr:row>97</xdr:row>
      <xdr:rowOff>36671</xdr:rowOff>
    </xdr:to>
    <xdr:sp macro="" textlink="">
      <xdr:nvSpPr>
        <xdr:cNvPr id="475" name="フローチャート: 判断 474"/>
        <xdr:cNvSpPr/>
      </xdr:nvSpPr>
      <xdr:spPr>
        <a:xfrm>
          <a:off x="6921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27798</xdr:rowOff>
    </xdr:from>
    <xdr:ext cx="534377" cy="259045"/>
    <xdr:sp macro="" textlink="">
      <xdr:nvSpPr>
        <xdr:cNvPr id="476" name="テキスト ボックス 475"/>
        <xdr:cNvSpPr txBox="1"/>
      </xdr:nvSpPr>
      <xdr:spPr>
        <a:xfrm>
          <a:off x="6705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117990</xdr:rowOff>
    </xdr:from>
    <xdr:to>
      <xdr:col>55</xdr:col>
      <xdr:colOff>50800</xdr:colOff>
      <xdr:row>96</xdr:row>
      <xdr:rowOff>48140</xdr:rowOff>
    </xdr:to>
    <xdr:sp macro="" textlink="">
      <xdr:nvSpPr>
        <xdr:cNvPr id="482" name="楕円 481"/>
        <xdr:cNvSpPr/>
      </xdr:nvSpPr>
      <xdr:spPr>
        <a:xfrm>
          <a:off x="10426700" y="164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140867</xdr:rowOff>
    </xdr:from>
    <xdr:ext cx="534377" cy="259045"/>
    <xdr:sp macro="" textlink="">
      <xdr:nvSpPr>
        <xdr:cNvPr id="483" name="普通建設事業費 （ うち更新整備　）該当値テキスト"/>
        <xdr:cNvSpPr txBox="1"/>
      </xdr:nvSpPr>
      <xdr:spPr>
        <a:xfrm>
          <a:off x="10528300"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136620</xdr:rowOff>
    </xdr:from>
    <xdr:to>
      <xdr:col>50</xdr:col>
      <xdr:colOff>165100</xdr:colOff>
      <xdr:row>95</xdr:row>
      <xdr:rowOff>66770</xdr:rowOff>
    </xdr:to>
    <xdr:sp macro="" textlink="">
      <xdr:nvSpPr>
        <xdr:cNvPr id="484" name="楕円 483"/>
        <xdr:cNvSpPr/>
      </xdr:nvSpPr>
      <xdr:spPr>
        <a:xfrm>
          <a:off x="9588500" y="16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83297</xdr:rowOff>
    </xdr:from>
    <xdr:ext cx="534377" cy="259045"/>
    <xdr:sp macro="" textlink="">
      <xdr:nvSpPr>
        <xdr:cNvPr id="485" name="テキスト ボックス 484"/>
        <xdr:cNvSpPr txBox="1"/>
      </xdr:nvSpPr>
      <xdr:spPr>
        <a:xfrm>
          <a:off x="9372111" y="160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108045</xdr:rowOff>
    </xdr:from>
    <xdr:to>
      <xdr:col>46</xdr:col>
      <xdr:colOff>38100</xdr:colOff>
      <xdr:row>96</xdr:row>
      <xdr:rowOff>38195</xdr:rowOff>
    </xdr:to>
    <xdr:sp macro="" textlink="">
      <xdr:nvSpPr>
        <xdr:cNvPr id="486" name="楕円 485"/>
        <xdr:cNvSpPr/>
      </xdr:nvSpPr>
      <xdr:spPr>
        <a:xfrm>
          <a:off x="8699500" y="163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54722</xdr:rowOff>
    </xdr:from>
    <xdr:ext cx="534377" cy="259045"/>
    <xdr:sp macro="" textlink="">
      <xdr:nvSpPr>
        <xdr:cNvPr id="487" name="テキスト ボックス 486"/>
        <xdr:cNvSpPr txBox="1"/>
      </xdr:nvSpPr>
      <xdr:spPr>
        <a:xfrm>
          <a:off x="8483111" y="161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106141</xdr:rowOff>
    </xdr:from>
    <xdr:to>
      <xdr:col>41</xdr:col>
      <xdr:colOff>101600</xdr:colOff>
      <xdr:row>93</xdr:row>
      <xdr:rowOff>36291</xdr:rowOff>
    </xdr:to>
    <xdr:sp macro="" textlink="">
      <xdr:nvSpPr>
        <xdr:cNvPr id="488" name="楕円 487"/>
        <xdr:cNvSpPr/>
      </xdr:nvSpPr>
      <xdr:spPr>
        <a:xfrm>
          <a:off x="7810500" y="158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52818</xdr:rowOff>
    </xdr:from>
    <xdr:ext cx="534377" cy="259045"/>
    <xdr:sp macro="" textlink="">
      <xdr:nvSpPr>
        <xdr:cNvPr id="489" name="テキスト ボックス 488"/>
        <xdr:cNvSpPr txBox="1"/>
      </xdr:nvSpPr>
      <xdr:spPr>
        <a:xfrm>
          <a:off x="7594111" y="156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86728</xdr:rowOff>
    </xdr:from>
    <xdr:to>
      <xdr:col>36</xdr:col>
      <xdr:colOff>165100</xdr:colOff>
      <xdr:row>90</xdr:row>
      <xdr:rowOff>16878</xdr:rowOff>
    </xdr:to>
    <xdr:sp macro="" textlink="">
      <xdr:nvSpPr>
        <xdr:cNvPr id="490" name="楕円 489"/>
        <xdr:cNvSpPr/>
      </xdr:nvSpPr>
      <xdr:spPr>
        <a:xfrm>
          <a:off x="6921500" y="153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33405</xdr:rowOff>
    </xdr:from>
    <xdr:ext cx="534377" cy="259045"/>
    <xdr:sp macro="" textlink="">
      <xdr:nvSpPr>
        <xdr:cNvPr id="491" name="テキスト ボックス 490"/>
        <xdr:cNvSpPr txBox="1"/>
      </xdr:nvSpPr>
      <xdr:spPr>
        <a:xfrm>
          <a:off x="6705111" y="151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5" name="直線コネクタ 514"/>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8"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9" name="直線コネクタ 518"/>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85408</xdr:rowOff>
    </xdr:from>
    <xdr:to>
      <xdr:col>85</xdr:col>
      <xdr:colOff>127000</xdr:colOff>
      <xdr:row>36</xdr:row>
      <xdr:rowOff>37592</xdr:rowOff>
    </xdr:to>
    <xdr:cxnSp macro="">
      <xdr:nvCxnSpPr>
        <xdr:cNvPr id="520" name="直線コネクタ 519"/>
        <xdr:cNvCxnSpPr/>
      </xdr:nvCxnSpPr>
      <xdr:spPr>
        <a:xfrm flipV="1">
          <a:off x="15481300" y="6086158"/>
          <a:ext cx="8382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1" name="災害復旧事業費平均値テキスト"/>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2" name="フローチャート: 判断 521"/>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105601</xdr:rowOff>
    </xdr:from>
    <xdr:to>
      <xdr:col>81</xdr:col>
      <xdr:colOff>50800</xdr:colOff>
      <xdr:row>36</xdr:row>
      <xdr:rowOff>37592</xdr:rowOff>
    </xdr:to>
    <xdr:cxnSp macro="">
      <xdr:nvCxnSpPr>
        <xdr:cNvPr id="523" name="直線コネクタ 522"/>
        <xdr:cNvCxnSpPr/>
      </xdr:nvCxnSpPr>
      <xdr:spPr>
        <a:xfrm>
          <a:off x="14592300" y="5934901"/>
          <a:ext cx="889000" cy="27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4" name="フローチャート: 判断 523"/>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5" name="テキスト ボックス 524"/>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105601</xdr:rowOff>
    </xdr:from>
    <xdr:to>
      <xdr:col>76</xdr:col>
      <xdr:colOff>114300</xdr:colOff>
      <xdr:row>35</xdr:row>
      <xdr:rowOff>161417</xdr:rowOff>
    </xdr:to>
    <xdr:cxnSp macro="">
      <xdr:nvCxnSpPr>
        <xdr:cNvPr id="526" name="直線コネクタ 525"/>
        <xdr:cNvCxnSpPr/>
      </xdr:nvCxnSpPr>
      <xdr:spPr>
        <a:xfrm flipV="1">
          <a:off x="13703300" y="5934901"/>
          <a:ext cx="889000" cy="2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7" name="フローチャート: 判断 526"/>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8" name="テキスト ボックス 527"/>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161417</xdr:rowOff>
    </xdr:from>
    <xdr:to>
      <xdr:col>71</xdr:col>
      <xdr:colOff>177800</xdr:colOff>
      <xdr:row>38</xdr:row>
      <xdr:rowOff>72644</xdr:rowOff>
    </xdr:to>
    <xdr:cxnSp macro="">
      <xdr:nvCxnSpPr>
        <xdr:cNvPr id="529" name="直線コネクタ 528"/>
        <xdr:cNvCxnSpPr/>
      </xdr:nvCxnSpPr>
      <xdr:spPr>
        <a:xfrm flipV="1">
          <a:off x="12814300" y="6162167"/>
          <a:ext cx="889000" cy="4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30" name="フローチャート: 判断 529"/>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36085</xdr:rowOff>
    </xdr:from>
    <xdr:ext cx="378565" cy="259045"/>
    <xdr:sp macro="" textlink="">
      <xdr:nvSpPr>
        <xdr:cNvPr id="531" name="テキスト ボックス 530"/>
        <xdr:cNvSpPr txBox="1"/>
      </xdr:nvSpPr>
      <xdr:spPr>
        <a:xfrm>
          <a:off x="13514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2" name="フローチャート: 判断 531"/>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33" name="テキスト ボックス 532"/>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34608</xdr:rowOff>
    </xdr:from>
    <xdr:to>
      <xdr:col>85</xdr:col>
      <xdr:colOff>177800</xdr:colOff>
      <xdr:row>35</xdr:row>
      <xdr:rowOff>136208</xdr:rowOff>
    </xdr:to>
    <xdr:sp macro="" textlink="">
      <xdr:nvSpPr>
        <xdr:cNvPr id="539" name="楕円 538"/>
        <xdr:cNvSpPr/>
      </xdr:nvSpPr>
      <xdr:spPr>
        <a:xfrm>
          <a:off x="16268700" y="60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57485</xdr:rowOff>
    </xdr:from>
    <xdr:ext cx="469744" cy="259045"/>
    <xdr:sp macro="" textlink="">
      <xdr:nvSpPr>
        <xdr:cNvPr id="540" name="災害復旧事業費該当値テキスト"/>
        <xdr:cNvSpPr txBox="1"/>
      </xdr:nvSpPr>
      <xdr:spPr>
        <a:xfrm>
          <a:off x="16370300" y="588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158242</xdr:rowOff>
    </xdr:from>
    <xdr:to>
      <xdr:col>81</xdr:col>
      <xdr:colOff>101600</xdr:colOff>
      <xdr:row>36</xdr:row>
      <xdr:rowOff>88392</xdr:rowOff>
    </xdr:to>
    <xdr:sp macro="" textlink="">
      <xdr:nvSpPr>
        <xdr:cNvPr id="541" name="楕円 540"/>
        <xdr:cNvSpPr/>
      </xdr:nvSpPr>
      <xdr:spPr>
        <a:xfrm>
          <a:off x="15430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104919</xdr:rowOff>
    </xdr:from>
    <xdr:ext cx="469744" cy="259045"/>
    <xdr:sp macro="" textlink="">
      <xdr:nvSpPr>
        <xdr:cNvPr id="542" name="テキスト ボックス 541"/>
        <xdr:cNvSpPr txBox="1"/>
      </xdr:nvSpPr>
      <xdr:spPr>
        <a:xfrm>
          <a:off x="15246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54801</xdr:rowOff>
    </xdr:from>
    <xdr:to>
      <xdr:col>76</xdr:col>
      <xdr:colOff>165100</xdr:colOff>
      <xdr:row>34</xdr:row>
      <xdr:rowOff>156401</xdr:rowOff>
    </xdr:to>
    <xdr:sp macro="" textlink="">
      <xdr:nvSpPr>
        <xdr:cNvPr id="543" name="楕円 542"/>
        <xdr:cNvSpPr/>
      </xdr:nvSpPr>
      <xdr:spPr>
        <a:xfrm>
          <a:off x="14541500" y="58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1478</xdr:rowOff>
    </xdr:from>
    <xdr:ext cx="469744" cy="259045"/>
    <xdr:sp macro="" textlink="">
      <xdr:nvSpPr>
        <xdr:cNvPr id="544" name="テキスト ボックス 543"/>
        <xdr:cNvSpPr txBox="1"/>
      </xdr:nvSpPr>
      <xdr:spPr>
        <a:xfrm>
          <a:off x="14357428" y="565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110617</xdr:rowOff>
    </xdr:from>
    <xdr:to>
      <xdr:col>72</xdr:col>
      <xdr:colOff>38100</xdr:colOff>
      <xdr:row>36</xdr:row>
      <xdr:rowOff>40767</xdr:rowOff>
    </xdr:to>
    <xdr:sp macro="" textlink="">
      <xdr:nvSpPr>
        <xdr:cNvPr id="545" name="楕円 544"/>
        <xdr:cNvSpPr/>
      </xdr:nvSpPr>
      <xdr:spPr>
        <a:xfrm>
          <a:off x="13652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57294</xdr:rowOff>
    </xdr:from>
    <xdr:ext cx="469744" cy="259045"/>
    <xdr:sp macro="" textlink="">
      <xdr:nvSpPr>
        <xdr:cNvPr id="546" name="テキスト ボックス 545"/>
        <xdr:cNvSpPr txBox="1"/>
      </xdr:nvSpPr>
      <xdr:spPr>
        <a:xfrm>
          <a:off x="13468428" y="58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21844</xdr:rowOff>
    </xdr:from>
    <xdr:to>
      <xdr:col>67</xdr:col>
      <xdr:colOff>101600</xdr:colOff>
      <xdr:row>38</xdr:row>
      <xdr:rowOff>123444</xdr:rowOff>
    </xdr:to>
    <xdr:sp macro="" textlink="">
      <xdr:nvSpPr>
        <xdr:cNvPr id="547" name="楕円 546"/>
        <xdr:cNvSpPr/>
      </xdr:nvSpPr>
      <xdr:spPr>
        <a:xfrm>
          <a:off x="12763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139971</xdr:rowOff>
    </xdr:from>
    <xdr:ext cx="378565" cy="259045"/>
    <xdr:sp macro="" textlink="">
      <xdr:nvSpPr>
        <xdr:cNvPr id="548" name="テキスト ボックス 547"/>
        <xdr:cNvSpPr txBox="1"/>
      </xdr:nvSpPr>
      <xdr:spPr>
        <a:xfrm>
          <a:off x="12625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20" name="直線コネクタ 619"/>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1"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2" name="直線コネクタ 621"/>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3"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4" name="直線コネクタ 623"/>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19708</xdr:rowOff>
    </xdr:from>
    <xdr:to>
      <xdr:col>85</xdr:col>
      <xdr:colOff>127000</xdr:colOff>
      <xdr:row>73</xdr:row>
      <xdr:rowOff>56947</xdr:rowOff>
    </xdr:to>
    <xdr:cxnSp macro="">
      <xdr:nvCxnSpPr>
        <xdr:cNvPr id="625" name="直線コネクタ 624"/>
        <xdr:cNvCxnSpPr/>
      </xdr:nvCxnSpPr>
      <xdr:spPr>
        <a:xfrm flipV="1">
          <a:off x="15481300" y="12364108"/>
          <a:ext cx="838200" cy="20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6"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7" name="フローチャート: 判断 626"/>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44579</xdr:rowOff>
    </xdr:from>
    <xdr:to>
      <xdr:col>81</xdr:col>
      <xdr:colOff>50800</xdr:colOff>
      <xdr:row>73</xdr:row>
      <xdr:rowOff>56947</xdr:rowOff>
    </xdr:to>
    <xdr:cxnSp macro="">
      <xdr:nvCxnSpPr>
        <xdr:cNvPr id="628" name="直線コネクタ 627"/>
        <xdr:cNvCxnSpPr/>
      </xdr:nvCxnSpPr>
      <xdr:spPr>
        <a:xfrm>
          <a:off x="14592300" y="12560429"/>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9" name="フローチャート: 判断 628"/>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30" name="テキスト ボックス 629"/>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44579</xdr:rowOff>
    </xdr:from>
    <xdr:to>
      <xdr:col>76</xdr:col>
      <xdr:colOff>114300</xdr:colOff>
      <xdr:row>73</xdr:row>
      <xdr:rowOff>65794</xdr:rowOff>
    </xdr:to>
    <xdr:cxnSp macro="">
      <xdr:nvCxnSpPr>
        <xdr:cNvPr id="631" name="直線コネクタ 630"/>
        <xdr:cNvCxnSpPr/>
      </xdr:nvCxnSpPr>
      <xdr:spPr>
        <a:xfrm flipV="1">
          <a:off x="13703300" y="12560429"/>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2" name="フローチャート: 判断 631"/>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3" name="テキスト ボックス 632"/>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17216</xdr:rowOff>
    </xdr:from>
    <xdr:to>
      <xdr:col>71</xdr:col>
      <xdr:colOff>177800</xdr:colOff>
      <xdr:row>73</xdr:row>
      <xdr:rowOff>65794</xdr:rowOff>
    </xdr:to>
    <xdr:cxnSp macro="">
      <xdr:nvCxnSpPr>
        <xdr:cNvPr id="634" name="直線コネクタ 633"/>
        <xdr:cNvCxnSpPr/>
      </xdr:nvCxnSpPr>
      <xdr:spPr>
        <a:xfrm>
          <a:off x="12814300" y="12361616"/>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5" name="フローチャート: 判断 634"/>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6" name="テキスト ボックス 635"/>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7" name="フローチャート: 判断 636"/>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8" name="テキスト ボックス 637"/>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140358</xdr:rowOff>
    </xdr:from>
    <xdr:to>
      <xdr:col>85</xdr:col>
      <xdr:colOff>177800</xdr:colOff>
      <xdr:row>72</xdr:row>
      <xdr:rowOff>70508</xdr:rowOff>
    </xdr:to>
    <xdr:sp macro="" textlink="">
      <xdr:nvSpPr>
        <xdr:cNvPr id="644" name="楕円 643"/>
        <xdr:cNvSpPr/>
      </xdr:nvSpPr>
      <xdr:spPr>
        <a:xfrm>
          <a:off x="16268700" y="12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93385</xdr:rowOff>
    </xdr:from>
    <xdr:ext cx="534377" cy="259045"/>
    <xdr:sp macro="" textlink="">
      <xdr:nvSpPr>
        <xdr:cNvPr id="645" name="公債費該当値テキスト"/>
        <xdr:cNvSpPr txBox="1"/>
      </xdr:nvSpPr>
      <xdr:spPr>
        <a:xfrm>
          <a:off x="16370300" y="122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6147</xdr:rowOff>
    </xdr:from>
    <xdr:to>
      <xdr:col>81</xdr:col>
      <xdr:colOff>101600</xdr:colOff>
      <xdr:row>73</xdr:row>
      <xdr:rowOff>107747</xdr:rowOff>
    </xdr:to>
    <xdr:sp macro="" textlink="">
      <xdr:nvSpPr>
        <xdr:cNvPr id="646" name="楕円 645"/>
        <xdr:cNvSpPr/>
      </xdr:nvSpPr>
      <xdr:spPr>
        <a:xfrm>
          <a:off x="15430500" y="125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124274</xdr:rowOff>
    </xdr:from>
    <xdr:ext cx="534377" cy="259045"/>
    <xdr:sp macro="" textlink="">
      <xdr:nvSpPr>
        <xdr:cNvPr id="647" name="テキスト ボックス 646"/>
        <xdr:cNvSpPr txBox="1"/>
      </xdr:nvSpPr>
      <xdr:spPr>
        <a:xfrm>
          <a:off x="15214111" y="122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165229</xdr:rowOff>
    </xdr:from>
    <xdr:to>
      <xdr:col>76</xdr:col>
      <xdr:colOff>165100</xdr:colOff>
      <xdr:row>73</xdr:row>
      <xdr:rowOff>95379</xdr:rowOff>
    </xdr:to>
    <xdr:sp macro="" textlink="">
      <xdr:nvSpPr>
        <xdr:cNvPr id="648" name="楕円 647"/>
        <xdr:cNvSpPr/>
      </xdr:nvSpPr>
      <xdr:spPr>
        <a:xfrm>
          <a:off x="14541500" y="125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111906</xdr:rowOff>
    </xdr:from>
    <xdr:ext cx="534377" cy="259045"/>
    <xdr:sp macro="" textlink="">
      <xdr:nvSpPr>
        <xdr:cNvPr id="649" name="テキスト ボックス 648"/>
        <xdr:cNvSpPr txBox="1"/>
      </xdr:nvSpPr>
      <xdr:spPr>
        <a:xfrm>
          <a:off x="14325111" y="122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14994</xdr:rowOff>
    </xdr:from>
    <xdr:to>
      <xdr:col>72</xdr:col>
      <xdr:colOff>38100</xdr:colOff>
      <xdr:row>73</xdr:row>
      <xdr:rowOff>116594</xdr:rowOff>
    </xdr:to>
    <xdr:sp macro="" textlink="">
      <xdr:nvSpPr>
        <xdr:cNvPr id="650" name="楕円 649"/>
        <xdr:cNvSpPr/>
      </xdr:nvSpPr>
      <xdr:spPr>
        <a:xfrm>
          <a:off x="13652500" y="125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133121</xdr:rowOff>
    </xdr:from>
    <xdr:ext cx="534377" cy="259045"/>
    <xdr:sp macro="" textlink="">
      <xdr:nvSpPr>
        <xdr:cNvPr id="651" name="テキスト ボックス 650"/>
        <xdr:cNvSpPr txBox="1"/>
      </xdr:nvSpPr>
      <xdr:spPr>
        <a:xfrm>
          <a:off x="13436111" y="123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137866</xdr:rowOff>
    </xdr:from>
    <xdr:to>
      <xdr:col>67</xdr:col>
      <xdr:colOff>101600</xdr:colOff>
      <xdr:row>72</xdr:row>
      <xdr:rowOff>68016</xdr:rowOff>
    </xdr:to>
    <xdr:sp macro="" textlink="">
      <xdr:nvSpPr>
        <xdr:cNvPr id="652" name="楕円 651"/>
        <xdr:cNvSpPr/>
      </xdr:nvSpPr>
      <xdr:spPr>
        <a:xfrm>
          <a:off x="12763500" y="123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84543</xdr:rowOff>
    </xdr:from>
    <xdr:ext cx="534377" cy="259045"/>
    <xdr:sp macro="" textlink="">
      <xdr:nvSpPr>
        <xdr:cNvPr id="653" name="テキスト ボックス 652"/>
        <xdr:cNvSpPr txBox="1"/>
      </xdr:nvSpPr>
      <xdr:spPr>
        <a:xfrm>
          <a:off x="12547111" y="120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5" name="直線コネクタ 674"/>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6"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7" name="直線コネクタ 676"/>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8"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9" name="直線コネクタ 678"/>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134305</xdr:rowOff>
    </xdr:from>
    <xdr:to>
      <xdr:col>85</xdr:col>
      <xdr:colOff>127000</xdr:colOff>
      <xdr:row>95</xdr:row>
      <xdr:rowOff>141438</xdr:rowOff>
    </xdr:to>
    <xdr:cxnSp macro="">
      <xdr:nvCxnSpPr>
        <xdr:cNvPr id="680" name="直線コネクタ 679"/>
        <xdr:cNvCxnSpPr/>
      </xdr:nvCxnSpPr>
      <xdr:spPr>
        <a:xfrm>
          <a:off x="15481300" y="16250605"/>
          <a:ext cx="838200" cy="1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81" name="積立金平均値テキスト"/>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2" name="フローチャート: 判断 681"/>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134305</xdr:rowOff>
    </xdr:from>
    <xdr:to>
      <xdr:col>81</xdr:col>
      <xdr:colOff>50800</xdr:colOff>
      <xdr:row>96</xdr:row>
      <xdr:rowOff>47025</xdr:rowOff>
    </xdr:to>
    <xdr:cxnSp macro="">
      <xdr:nvCxnSpPr>
        <xdr:cNvPr id="683" name="直線コネクタ 682"/>
        <xdr:cNvCxnSpPr/>
      </xdr:nvCxnSpPr>
      <xdr:spPr>
        <a:xfrm flipV="1">
          <a:off x="14592300" y="16250605"/>
          <a:ext cx="889000" cy="2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4" name="フローチャート: 判断 683"/>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5" name="テキスト ボックス 684"/>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47025</xdr:rowOff>
    </xdr:from>
    <xdr:to>
      <xdr:col>76</xdr:col>
      <xdr:colOff>114300</xdr:colOff>
      <xdr:row>97</xdr:row>
      <xdr:rowOff>46614</xdr:rowOff>
    </xdr:to>
    <xdr:cxnSp macro="">
      <xdr:nvCxnSpPr>
        <xdr:cNvPr id="686" name="直線コネクタ 685"/>
        <xdr:cNvCxnSpPr/>
      </xdr:nvCxnSpPr>
      <xdr:spPr>
        <a:xfrm flipV="1">
          <a:off x="13703300" y="16506225"/>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7" name="フローチャート: 判断 686"/>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8" name="テキスト ボックス 687"/>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152045</xdr:rowOff>
    </xdr:from>
    <xdr:to>
      <xdr:col>71</xdr:col>
      <xdr:colOff>177800</xdr:colOff>
      <xdr:row>97</xdr:row>
      <xdr:rowOff>46614</xdr:rowOff>
    </xdr:to>
    <xdr:cxnSp macro="">
      <xdr:nvCxnSpPr>
        <xdr:cNvPr id="689" name="直線コネクタ 688"/>
        <xdr:cNvCxnSpPr/>
      </xdr:nvCxnSpPr>
      <xdr:spPr>
        <a:xfrm>
          <a:off x="12814300" y="16611245"/>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90" name="フローチャート: 判断 689"/>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115470</xdr:rowOff>
    </xdr:from>
    <xdr:ext cx="469744" cy="259045"/>
    <xdr:sp macro="" textlink="">
      <xdr:nvSpPr>
        <xdr:cNvPr id="691" name="テキスト ボックス 690"/>
        <xdr:cNvSpPr txBox="1"/>
      </xdr:nvSpPr>
      <xdr:spPr>
        <a:xfrm>
          <a:off x="13468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2" name="フローチャート: 判断 691"/>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3" name="テキスト ボックス 692"/>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90638</xdr:rowOff>
    </xdr:from>
    <xdr:to>
      <xdr:col>85</xdr:col>
      <xdr:colOff>177800</xdr:colOff>
      <xdr:row>96</xdr:row>
      <xdr:rowOff>20788</xdr:rowOff>
    </xdr:to>
    <xdr:sp macro="" textlink="">
      <xdr:nvSpPr>
        <xdr:cNvPr id="699" name="楕円 698"/>
        <xdr:cNvSpPr/>
      </xdr:nvSpPr>
      <xdr:spPr>
        <a:xfrm>
          <a:off x="162687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113515</xdr:rowOff>
    </xdr:from>
    <xdr:ext cx="534377" cy="259045"/>
    <xdr:sp macro="" textlink="">
      <xdr:nvSpPr>
        <xdr:cNvPr id="700" name="積立金該当値テキスト"/>
        <xdr:cNvSpPr txBox="1"/>
      </xdr:nvSpPr>
      <xdr:spPr>
        <a:xfrm>
          <a:off x="16370300" y="162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83505</xdr:rowOff>
    </xdr:from>
    <xdr:to>
      <xdr:col>81</xdr:col>
      <xdr:colOff>101600</xdr:colOff>
      <xdr:row>95</xdr:row>
      <xdr:rowOff>13655</xdr:rowOff>
    </xdr:to>
    <xdr:sp macro="" textlink="">
      <xdr:nvSpPr>
        <xdr:cNvPr id="701" name="楕円 700"/>
        <xdr:cNvSpPr/>
      </xdr:nvSpPr>
      <xdr:spPr>
        <a:xfrm>
          <a:off x="15430500" y="161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30182</xdr:rowOff>
    </xdr:from>
    <xdr:ext cx="534377" cy="259045"/>
    <xdr:sp macro="" textlink="">
      <xdr:nvSpPr>
        <xdr:cNvPr id="702" name="テキスト ボックス 701"/>
        <xdr:cNvSpPr txBox="1"/>
      </xdr:nvSpPr>
      <xdr:spPr>
        <a:xfrm>
          <a:off x="15214111" y="159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167675</xdr:rowOff>
    </xdr:from>
    <xdr:to>
      <xdr:col>76</xdr:col>
      <xdr:colOff>165100</xdr:colOff>
      <xdr:row>96</xdr:row>
      <xdr:rowOff>97825</xdr:rowOff>
    </xdr:to>
    <xdr:sp macro="" textlink="">
      <xdr:nvSpPr>
        <xdr:cNvPr id="703" name="楕円 702"/>
        <xdr:cNvSpPr/>
      </xdr:nvSpPr>
      <xdr:spPr>
        <a:xfrm>
          <a:off x="14541500" y="164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114352</xdr:rowOff>
    </xdr:from>
    <xdr:ext cx="469744" cy="259045"/>
    <xdr:sp macro="" textlink="">
      <xdr:nvSpPr>
        <xdr:cNvPr id="704" name="テキスト ボックス 703"/>
        <xdr:cNvSpPr txBox="1"/>
      </xdr:nvSpPr>
      <xdr:spPr>
        <a:xfrm>
          <a:off x="14357428" y="1623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167264</xdr:rowOff>
    </xdr:from>
    <xdr:to>
      <xdr:col>72</xdr:col>
      <xdr:colOff>38100</xdr:colOff>
      <xdr:row>97</xdr:row>
      <xdr:rowOff>97414</xdr:rowOff>
    </xdr:to>
    <xdr:sp macro="" textlink="">
      <xdr:nvSpPr>
        <xdr:cNvPr id="705" name="楕円 704"/>
        <xdr:cNvSpPr/>
      </xdr:nvSpPr>
      <xdr:spPr>
        <a:xfrm>
          <a:off x="13652500" y="16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113941</xdr:rowOff>
    </xdr:from>
    <xdr:ext cx="469744" cy="259045"/>
    <xdr:sp macro="" textlink="">
      <xdr:nvSpPr>
        <xdr:cNvPr id="706" name="テキスト ボックス 705"/>
        <xdr:cNvSpPr txBox="1"/>
      </xdr:nvSpPr>
      <xdr:spPr>
        <a:xfrm>
          <a:off x="13468428" y="164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101245</xdr:rowOff>
    </xdr:from>
    <xdr:to>
      <xdr:col>67</xdr:col>
      <xdr:colOff>101600</xdr:colOff>
      <xdr:row>97</xdr:row>
      <xdr:rowOff>31395</xdr:rowOff>
    </xdr:to>
    <xdr:sp macro="" textlink="">
      <xdr:nvSpPr>
        <xdr:cNvPr id="707" name="楕円 706"/>
        <xdr:cNvSpPr/>
      </xdr:nvSpPr>
      <xdr:spPr>
        <a:xfrm>
          <a:off x="127635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47922</xdr:rowOff>
    </xdr:from>
    <xdr:ext cx="469744" cy="259045"/>
    <xdr:sp macro="" textlink="">
      <xdr:nvSpPr>
        <xdr:cNvPr id="708" name="テキスト ボックス 707"/>
        <xdr:cNvSpPr txBox="1"/>
      </xdr:nvSpPr>
      <xdr:spPr>
        <a:xfrm>
          <a:off x="12579428" y="1633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30" name="直線コネクタ 729"/>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3"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4" name="直線コネクタ 733"/>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3454</xdr:rowOff>
    </xdr:from>
    <xdr:to>
      <xdr:col>116</xdr:col>
      <xdr:colOff>63500</xdr:colOff>
      <xdr:row>38</xdr:row>
      <xdr:rowOff>7341</xdr:rowOff>
    </xdr:to>
    <xdr:cxnSp macro="">
      <xdr:nvCxnSpPr>
        <xdr:cNvPr id="735" name="直線コネクタ 734"/>
        <xdr:cNvCxnSpPr/>
      </xdr:nvCxnSpPr>
      <xdr:spPr>
        <a:xfrm flipV="1">
          <a:off x="21323300" y="651855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6"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7" name="フローチャート: 判断 736"/>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6883</xdr:rowOff>
    </xdr:from>
    <xdr:to>
      <xdr:col>111</xdr:col>
      <xdr:colOff>177800</xdr:colOff>
      <xdr:row>38</xdr:row>
      <xdr:rowOff>7341</xdr:rowOff>
    </xdr:to>
    <xdr:cxnSp macro="">
      <xdr:nvCxnSpPr>
        <xdr:cNvPr id="738" name="直線コネクタ 737"/>
        <xdr:cNvCxnSpPr/>
      </xdr:nvCxnSpPr>
      <xdr:spPr>
        <a:xfrm>
          <a:off x="20434300" y="65219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9" name="フローチャート: 判断 738"/>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40" name="テキスト ボックス 739"/>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168046</xdr:rowOff>
    </xdr:from>
    <xdr:to>
      <xdr:col>107</xdr:col>
      <xdr:colOff>50800</xdr:colOff>
      <xdr:row>38</xdr:row>
      <xdr:rowOff>6883</xdr:rowOff>
    </xdr:to>
    <xdr:cxnSp macro="">
      <xdr:nvCxnSpPr>
        <xdr:cNvPr id="741" name="直線コネクタ 740"/>
        <xdr:cNvCxnSpPr/>
      </xdr:nvCxnSpPr>
      <xdr:spPr>
        <a:xfrm>
          <a:off x="19545300" y="65116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2" name="フローチャート: 判断 741"/>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3" name="テキスト ボックス 742"/>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168046</xdr:rowOff>
    </xdr:from>
    <xdr:to>
      <xdr:col>102</xdr:col>
      <xdr:colOff>114300</xdr:colOff>
      <xdr:row>38</xdr:row>
      <xdr:rowOff>90322</xdr:rowOff>
    </xdr:to>
    <xdr:cxnSp macro="">
      <xdr:nvCxnSpPr>
        <xdr:cNvPr id="744" name="直線コネクタ 743"/>
        <xdr:cNvCxnSpPr/>
      </xdr:nvCxnSpPr>
      <xdr:spPr>
        <a:xfrm flipV="1">
          <a:off x="18656300" y="651169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5" name="フローチャート: 判断 744"/>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6" name="テキスト ボックス 745"/>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7" name="フローチャート: 判断 746"/>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8" name="テキスト ボックス 747"/>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124104</xdr:rowOff>
    </xdr:from>
    <xdr:to>
      <xdr:col>116</xdr:col>
      <xdr:colOff>114300</xdr:colOff>
      <xdr:row>38</xdr:row>
      <xdr:rowOff>54254</xdr:rowOff>
    </xdr:to>
    <xdr:sp macro="" textlink="">
      <xdr:nvSpPr>
        <xdr:cNvPr id="754" name="楕円 753"/>
        <xdr:cNvSpPr/>
      </xdr:nvSpPr>
      <xdr:spPr>
        <a:xfrm>
          <a:off x="221107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102531</xdr:rowOff>
    </xdr:from>
    <xdr:ext cx="378565" cy="259045"/>
    <xdr:sp macro="" textlink="">
      <xdr:nvSpPr>
        <xdr:cNvPr id="755" name="投資及び出資金該当値テキスト"/>
        <xdr:cNvSpPr txBox="1"/>
      </xdr:nvSpPr>
      <xdr:spPr>
        <a:xfrm>
          <a:off x="22212300"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127991</xdr:rowOff>
    </xdr:from>
    <xdr:to>
      <xdr:col>112</xdr:col>
      <xdr:colOff>38100</xdr:colOff>
      <xdr:row>38</xdr:row>
      <xdr:rowOff>58141</xdr:rowOff>
    </xdr:to>
    <xdr:sp macro="" textlink="">
      <xdr:nvSpPr>
        <xdr:cNvPr id="756" name="楕円 755"/>
        <xdr:cNvSpPr/>
      </xdr:nvSpPr>
      <xdr:spPr>
        <a:xfrm>
          <a:off x="21272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49268</xdr:rowOff>
    </xdr:from>
    <xdr:ext cx="378565" cy="259045"/>
    <xdr:sp macro="" textlink="">
      <xdr:nvSpPr>
        <xdr:cNvPr id="757" name="テキスト ボックス 756"/>
        <xdr:cNvSpPr txBox="1"/>
      </xdr:nvSpPr>
      <xdr:spPr>
        <a:xfrm>
          <a:off x="21134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127533</xdr:rowOff>
    </xdr:from>
    <xdr:to>
      <xdr:col>107</xdr:col>
      <xdr:colOff>101600</xdr:colOff>
      <xdr:row>38</xdr:row>
      <xdr:rowOff>57683</xdr:rowOff>
    </xdr:to>
    <xdr:sp macro="" textlink="">
      <xdr:nvSpPr>
        <xdr:cNvPr id="758" name="楕円 757"/>
        <xdr:cNvSpPr/>
      </xdr:nvSpPr>
      <xdr:spPr>
        <a:xfrm>
          <a:off x="20383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48810</xdr:rowOff>
    </xdr:from>
    <xdr:ext cx="378565" cy="259045"/>
    <xdr:sp macro="" textlink="">
      <xdr:nvSpPr>
        <xdr:cNvPr id="759" name="テキスト ボックス 758"/>
        <xdr:cNvSpPr txBox="1"/>
      </xdr:nvSpPr>
      <xdr:spPr>
        <a:xfrm>
          <a:off x="20245017" y="656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117246</xdr:rowOff>
    </xdr:from>
    <xdr:to>
      <xdr:col>102</xdr:col>
      <xdr:colOff>165100</xdr:colOff>
      <xdr:row>38</xdr:row>
      <xdr:rowOff>47396</xdr:rowOff>
    </xdr:to>
    <xdr:sp macro="" textlink="">
      <xdr:nvSpPr>
        <xdr:cNvPr id="760" name="楕円 759"/>
        <xdr:cNvSpPr/>
      </xdr:nvSpPr>
      <xdr:spPr>
        <a:xfrm>
          <a:off x="19494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38523</xdr:rowOff>
    </xdr:from>
    <xdr:ext cx="378565" cy="259045"/>
    <xdr:sp macro="" textlink="">
      <xdr:nvSpPr>
        <xdr:cNvPr id="761" name="テキスト ボックス 760"/>
        <xdr:cNvSpPr txBox="1"/>
      </xdr:nvSpPr>
      <xdr:spPr>
        <a:xfrm>
          <a:off x="19356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39522</xdr:rowOff>
    </xdr:from>
    <xdr:to>
      <xdr:col>98</xdr:col>
      <xdr:colOff>38100</xdr:colOff>
      <xdr:row>38</xdr:row>
      <xdr:rowOff>141122</xdr:rowOff>
    </xdr:to>
    <xdr:sp macro="" textlink="">
      <xdr:nvSpPr>
        <xdr:cNvPr id="762" name="楕円 761"/>
        <xdr:cNvSpPr/>
      </xdr:nvSpPr>
      <xdr:spPr>
        <a:xfrm>
          <a:off x="18605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132249</xdr:rowOff>
    </xdr:from>
    <xdr:ext cx="378565" cy="259045"/>
    <xdr:sp macro="" textlink="">
      <xdr:nvSpPr>
        <xdr:cNvPr id="763" name="テキスト ボックス 762"/>
        <xdr:cNvSpPr txBox="1"/>
      </xdr:nvSpPr>
      <xdr:spPr>
        <a:xfrm>
          <a:off x="18467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5" name="直線コネクタ 784"/>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8"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9" name="直線コネクタ 788"/>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164617</xdr:rowOff>
    </xdr:from>
    <xdr:to>
      <xdr:col>116</xdr:col>
      <xdr:colOff>63500</xdr:colOff>
      <xdr:row>55</xdr:row>
      <xdr:rowOff>96312</xdr:rowOff>
    </xdr:to>
    <xdr:cxnSp macro="">
      <xdr:nvCxnSpPr>
        <xdr:cNvPr id="790" name="直線コネクタ 789"/>
        <xdr:cNvCxnSpPr/>
      </xdr:nvCxnSpPr>
      <xdr:spPr>
        <a:xfrm>
          <a:off x="21323300" y="9422917"/>
          <a:ext cx="838200" cy="10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91" name="貸付金平均値テキスト"/>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2" name="フローチャート: 判断 791"/>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168092</xdr:rowOff>
    </xdr:from>
    <xdr:to>
      <xdr:col>111</xdr:col>
      <xdr:colOff>177800</xdr:colOff>
      <xdr:row>54</xdr:row>
      <xdr:rowOff>164617</xdr:rowOff>
    </xdr:to>
    <xdr:cxnSp macro="">
      <xdr:nvCxnSpPr>
        <xdr:cNvPr id="793" name="直線コネクタ 792"/>
        <xdr:cNvCxnSpPr/>
      </xdr:nvCxnSpPr>
      <xdr:spPr>
        <a:xfrm>
          <a:off x="20434300" y="9254942"/>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4" name="フローチャート: 判断 793"/>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5" name="テキスト ボックス 794"/>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151450</xdr:rowOff>
    </xdr:from>
    <xdr:to>
      <xdr:col>107</xdr:col>
      <xdr:colOff>50800</xdr:colOff>
      <xdr:row>53</xdr:row>
      <xdr:rowOff>168092</xdr:rowOff>
    </xdr:to>
    <xdr:cxnSp macro="">
      <xdr:nvCxnSpPr>
        <xdr:cNvPr id="796" name="直線コネクタ 795"/>
        <xdr:cNvCxnSpPr/>
      </xdr:nvCxnSpPr>
      <xdr:spPr>
        <a:xfrm>
          <a:off x="19545300" y="9066850"/>
          <a:ext cx="889000" cy="1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7" name="フローチャート: 判断 796"/>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8" name="テキスト ボックス 797"/>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78984</xdr:rowOff>
    </xdr:from>
    <xdr:to>
      <xdr:col>102</xdr:col>
      <xdr:colOff>114300</xdr:colOff>
      <xdr:row>52</xdr:row>
      <xdr:rowOff>151450</xdr:rowOff>
    </xdr:to>
    <xdr:cxnSp macro="">
      <xdr:nvCxnSpPr>
        <xdr:cNvPr id="799" name="直線コネクタ 798"/>
        <xdr:cNvCxnSpPr/>
      </xdr:nvCxnSpPr>
      <xdr:spPr>
        <a:xfrm>
          <a:off x="18656300" y="8822934"/>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800" name="フローチャート: 判断 799"/>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801" name="テキスト ボックス 800"/>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2" name="フローチャート: 判断 801"/>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3" name="テキスト ボックス 802"/>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45512</xdr:rowOff>
    </xdr:from>
    <xdr:to>
      <xdr:col>116</xdr:col>
      <xdr:colOff>114300</xdr:colOff>
      <xdr:row>55</xdr:row>
      <xdr:rowOff>147112</xdr:rowOff>
    </xdr:to>
    <xdr:sp macro="" textlink="">
      <xdr:nvSpPr>
        <xdr:cNvPr id="809" name="楕円 808"/>
        <xdr:cNvSpPr/>
      </xdr:nvSpPr>
      <xdr:spPr>
        <a:xfrm>
          <a:off x="22110700" y="94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68389</xdr:rowOff>
    </xdr:from>
    <xdr:ext cx="534377" cy="259045"/>
    <xdr:sp macro="" textlink="">
      <xdr:nvSpPr>
        <xdr:cNvPr id="810" name="貸付金該当値テキスト"/>
        <xdr:cNvSpPr txBox="1"/>
      </xdr:nvSpPr>
      <xdr:spPr>
        <a:xfrm>
          <a:off x="22212300" y="9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113817</xdr:rowOff>
    </xdr:from>
    <xdr:to>
      <xdr:col>112</xdr:col>
      <xdr:colOff>38100</xdr:colOff>
      <xdr:row>55</xdr:row>
      <xdr:rowOff>43967</xdr:rowOff>
    </xdr:to>
    <xdr:sp macro="" textlink="">
      <xdr:nvSpPr>
        <xdr:cNvPr id="811" name="楕円 810"/>
        <xdr:cNvSpPr/>
      </xdr:nvSpPr>
      <xdr:spPr>
        <a:xfrm>
          <a:off x="21272500" y="93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60494</xdr:rowOff>
    </xdr:from>
    <xdr:ext cx="534377" cy="259045"/>
    <xdr:sp macro="" textlink="">
      <xdr:nvSpPr>
        <xdr:cNvPr id="812" name="テキスト ボックス 811"/>
        <xdr:cNvSpPr txBox="1"/>
      </xdr:nvSpPr>
      <xdr:spPr>
        <a:xfrm>
          <a:off x="21056111" y="91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117292</xdr:rowOff>
    </xdr:from>
    <xdr:to>
      <xdr:col>107</xdr:col>
      <xdr:colOff>101600</xdr:colOff>
      <xdr:row>54</xdr:row>
      <xdr:rowOff>47442</xdr:rowOff>
    </xdr:to>
    <xdr:sp macro="" textlink="">
      <xdr:nvSpPr>
        <xdr:cNvPr id="813" name="楕円 812"/>
        <xdr:cNvSpPr/>
      </xdr:nvSpPr>
      <xdr:spPr>
        <a:xfrm>
          <a:off x="20383500" y="92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63969</xdr:rowOff>
    </xdr:from>
    <xdr:ext cx="534377" cy="259045"/>
    <xdr:sp macro="" textlink="">
      <xdr:nvSpPr>
        <xdr:cNvPr id="814" name="テキスト ボックス 813"/>
        <xdr:cNvSpPr txBox="1"/>
      </xdr:nvSpPr>
      <xdr:spPr>
        <a:xfrm>
          <a:off x="20167111" y="89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100650</xdr:rowOff>
    </xdr:from>
    <xdr:to>
      <xdr:col>102</xdr:col>
      <xdr:colOff>165100</xdr:colOff>
      <xdr:row>53</xdr:row>
      <xdr:rowOff>30800</xdr:rowOff>
    </xdr:to>
    <xdr:sp macro="" textlink="">
      <xdr:nvSpPr>
        <xdr:cNvPr id="815" name="楕円 814"/>
        <xdr:cNvSpPr/>
      </xdr:nvSpPr>
      <xdr:spPr>
        <a:xfrm>
          <a:off x="19494500" y="90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47327</xdr:rowOff>
    </xdr:from>
    <xdr:ext cx="534377" cy="259045"/>
    <xdr:sp macro="" textlink="">
      <xdr:nvSpPr>
        <xdr:cNvPr id="816" name="テキスト ボックス 815"/>
        <xdr:cNvSpPr txBox="1"/>
      </xdr:nvSpPr>
      <xdr:spPr>
        <a:xfrm>
          <a:off x="19278111" y="87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28184</xdr:rowOff>
    </xdr:from>
    <xdr:to>
      <xdr:col>98</xdr:col>
      <xdr:colOff>38100</xdr:colOff>
      <xdr:row>51</xdr:row>
      <xdr:rowOff>129784</xdr:rowOff>
    </xdr:to>
    <xdr:sp macro="" textlink="">
      <xdr:nvSpPr>
        <xdr:cNvPr id="817" name="楕円 816"/>
        <xdr:cNvSpPr/>
      </xdr:nvSpPr>
      <xdr:spPr>
        <a:xfrm>
          <a:off x="18605500" y="87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146311</xdr:rowOff>
    </xdr:from>
    <xdr:ext cx="534377" cy="259045"/>
    <xdr:sp macro="" textlink="">
      <xdr:nvSpPr>
        <xdr:cNvPr id="818" name="テキスト ボックス 817"/>
        <xdr:cNvSpPr txBox="1"/>
      </xdr:nvSpPr>
      <xdr:spPr>
        <a:xfrm>
          <a:off x="18389111" y="85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125984</xdr:rowOff>
    </xdr:from>
    <xdr:to>
      <xdr:col>116</xdr:col>
      <xdr:colOff>62864</xdr:colOff>
      <xdr:row>78</xdr:row>
      <xdr:rowOff>43132</xdr:rowOff>
    </xdr:to>
    <xdr:cxnSp macro="">
      <xdr:nvCxnSpPr>
        <xdr:cNvPr id="845" name="直線コネクタ 844"/>
        <xdr:cNvCxnSpPr/>
      </xdr:nvCxnSpPr>
      <xdr:spPr>
        <a:xfrm flipV="1">
          <a:off x="22159595" y="12641834"/>
          <a:ext cx="1269" cy="77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46959</xdr:rowOff>
    </xdr:from>
    <xdr:ext cx="534377" cy="259045"/>
    <xdr:sp macro="" textlink="">
      <xdr:nvSpPr>
        <xdr:cNvPr id="846" name="繰出金最小値テキスト"/>
        <xdr:cNvSpPr txBox="1"/>
      </xdr:nvSpPr>
      <xdr:spPr>
        <a:xfrm>
          <a:off x="22212300" y="134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43132</xdr:rowOff>
    </xdr:from>
    <xdr:to>
      <xdr:col>116</xdr:col>
      <xdr:colOff>152400</xdr:colOff>
      <xdr:row>78</xdr:row>
      <xdr:rowOff>43132</xdr:rowOff>
    </xdr:to>
    <xdr:cxnSp macro="">
      <xdr:nvCxnSpPr>
        <xdr:cNvPr id="847" name="直線コネクタ 846"/>
        <xdr:cNvCxnSpPr/>
      </xdr:nvCxnSpPr>
      <xdr:spPr>
        <a:xfrm>
          <a:off x="22072600" y="1341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72661</xdr:rowOff>
    </xdr:from>
    <xdr:ext cx="534377" cy="259045"/>
    <xdr:sp macro="" textlink="">
      <xdr:nvSpPr>
        <xdr:cNvPr id="848" name="繰出金最大値テキスト"/>
        <xdr:cNvSpPr txBox="1"/>
      </xdr:nvSpPr>
      <xdr:spPr>
        <a:xfrm>
          <a:off x="22212300" y="124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49" name="直線コネクタ 848"/>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15832</xdr:rowOff>
    </xdr:from>
    <xdr:to>
      <xdr:col>116</xdr:col>
      <xdr:colOff>63500</xdr:colOff>
      <xdr:row>74</xdr:row>
      <xdr:rowOff>40880</xdr:rowOff>
    </xdr:to>
    <xdr:cxnSp macro="">
      <xdr:nvCxnSpPr>
        <xdr:cNvPr id="850" name="直線コネクタ 849"/>
        <xdr:cNvCxnSpPr/>
      </xdr:nvCxnSpPr>
      <xdr:spPr>
        <a:xfrm>
          <a:off x="21323300" y="12017332"/>
          <a:ext cx="838200" cy="7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28204</xdr:rowOff>
    </xdr:from>
    <xdr:ext cx="534377" cy="259045"/>
    <xdr:sp macro="" textlink="">
      <xdr:nvSpPr>
        <xdr:cNvPr id="851" name="繰出金平均値テキスト"/>
        <xdr:cNvSpPr txBox="1"/>
      </xdr:nvSpPr>
      <xdr:spPr>
        <a:xfrm>
          <a:off x="22212300" y="1288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49777</xdr:rowOff>
    </xdr:from>
    <xdr:to>
      <xdr:col>116</xdr:col>
      <xdr:colOff>114300</xdr:colOff>
      <xdr:row>75</xdr:row>
      <xdr:rowOff>151377</xdr:rowOff>
    </xdr:to>
    <xdr:sp macro="" textlink="">
      <xdr:nvSpPr>
        <xdr:cNvPr id="852" name="フローチャート: 判断 851"/>
        <xdr:cNvSpPr/>
      </xdr:nvSpPr>
      <xdr:spPr>
        <a:xfrm>
          <a:off x="22110700" y="1290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15832</xdr:rowOff>
    </xdr:from>
    <xdr:to>
      <xdr:col>111</xdr:col>
      <xdr:colOff>177800</xdr:colOff>
      <xdr:row>70</xdr:row>
      <xdr:rowOff>105116</xdr:rowOff>
    </xdr:to>
    <xdr:cxnSp macro="">
      <xdr:nvCxnSpPr>
        <xdr:cNvPr id="853" name="直線コネクタ 852"/>
        <xdr:cNvCxnSpPr/>
      </xdr:nvCxnSpPr>
      <xdr:spPr>
        <a:xfrm flipV="1">
          <a:off x="20434300" y="12017332"/>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166722</xdr:rowOff>
    </xdr:from>
    <xdr:to>
      <xdr:col>112</xdr:col>
      <xdr:colOff>38100</xdr:colOff>
      <xdr:row>75</xdr:row>
      <xdr:rowOff>96872</xdr:rowOff>
    </xdr:to>
    <xdr:sp macro="" textlink="">
      <xdr:nvSpPr>
        <xdr:cNvPr id="854" name="フローチャート: 判断 853"/>
        <xdr:cNvSpPr/>
      </xdr:nvSpPr>
      <xdr:spPr>
        <a:xfrm>
          <a:off x="21272500" y="1285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87999</xdr:rowOff>
    </xdr:from>
    <xdr:ext cx="534377" cy="259045"/>
    <xdr:sp macro="" textlink="">
      <xdr:nvSpPr>
        <xdr:cNvPr id="855" name="テキスト ボックス 854"/>
        <xdr:cNvSpPr txBox="1"/>
      </xdr:nvSpPr>
      <xdr:spPr>
        <a:xfrm>
          <a:off x="21056111" y="129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105116</xdr:rowOff>
    </xdr:from>
    <xdr:to>
      <xdr:col>107</xdr:col>
      <xdr:colOff>50800</xdr:colOff>
      <xdr:row>70</xdr:row>
      <xdr:rowOff>140059</xdr:rowOff>
    </xdr:to>
    <xdr:cxnSp macro="">
      <xdr:nvCxnSpPr>
        <xdr:cNvPr id="856" name="直線コネクタ 855"/>
        <xdr:cNvCxnSpPr/>
      </xdr:nvCxnSpPr>
      <xdr:spPr>
        <a:xfrm flipV="1">
          <a:off x="19545300" y="1210661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11731</xdr:rowOff>
    </xdr:from>
    <xdr:to>
      <xdr:col>107</xdr:col>
      <xdr:colOff>101600</xdr:colOff>
      <xdr:row>75</xdr:row>
      <xdr:rowOff>113331</xdr:rowOff>
    </xdr:to>
    <xdr:sp macro="" textlink="">
      <xdr:nvSpPr>
        <xdr:cNvPr id="857" name="フローチャート: 判断 856"/>
        <xdr:cNvSpPr/>
      </xdr:nvSpPr>
      <xdr:spPr>
        <a:xfrm>
          <a:off x="20383500" y="128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104458</xdr:rowOff>
    </xdr:from>
    <xdr:ext cx="534377" cy="259045"/>
    <xdr:sp macro="" textlink="">
      <xdr:nvSpPr>
        <xdr:cNvPr id="858" name="テキスト ボックス 857"/>
        <xdr:cNvSpPr txBox="1"/>
      </xdr:nvSpPr>
      <xdr:spPr>
        <a:xfrm>
          <a:off x="20167111" y="129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140059</xdr:rowOff>
    </xdr:from>
    <xdr:to>
      <xdr:col>102</xdr:col>
      <xdr:colOff>114300</xdr:colOff>
      <xdr:row>71</xdr:row>
      <xdr:rowOff>38953</xdr:rowOff>
    </xdr:to>
    <xdr:cxnSp macro="">
      <xdr:nvCxnSpPr>
        <xdr:cNvPr id="859" name="直線コネクタ 858"/>
        <xdr:cNvCxnSpPr/>
      </xdr:nvCxnSpPr>
      <xdr:spPr>
        <a:xfrm flipV="1">
          <a:off x="18656300" y="12141559"/>
          <a:ext cx="8890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166755</xdr:rowOff>
    </xdr:from>
    <xdr:to>
      <xdr:col>102</xdr:col>
      <xdr:colOff>165100</xdr:colOff>
      <xdr:row>75</xdr:row>
      <xdr:rowOff>96905</xdr:rowOff>
    </xdr:to>
    <xdr:sp macro="" textlink="">
      <xdr:nvSpPr>
        <xdr:cNvPr id="860" name="フローチャート: 判断 859"/>
        <xdr:cNvSpPr/>
      </xdr:nvSpPr>
      <xdr:spPr>
        <a:xfrm>
          <a:off x="19494500" y="1285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88032</xdr:rowOff>
    </xdr:from>
    <xdr:ext cx="534377" cy="259045"/>
    <xdr:sp macro="" textlink="">
      <xdr:nvSpPr>
        <xdr:cNvPr id="861" name="テキスト ボックス 860"/>
        <xdr:cNvSpPr txBox="1"/>
      </xdr:nvSpPr>
      <xdr:spPr>
        <a:xfrm>
          <a:off x="19278111" y="1294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130440</xdr:rowOff>
    </xdr:from>
    <xdr:to>
      <xdr:col>98</xdr:col>
      <xdr:colOff>38100</xdr:colOff>
      <xdr:row>75</xdr:row>
      <xdr:rowOff>60590</xdr:rowOff>
    </xdr:to>
    <xdr:sp macro="" textlink="">
      <xdr:nvSpPr>
        <xdr:cNvPr id="862" name="フローチャート: 判断 861"/>
        <xdr:cNvSpPr/>
      </xdr:nvSpPr>
      <xdr:spPr>
        <a:xfrm>
          <a:off x="18605500" y="1281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51717</xdr:rowOff>
    </xdr:from>
    <xdr:ext cx="534377" cy="259045"/>
    <xdr:sp macro="" textlink="">
      <xdr:nvSpPr>
        <xdr:cNvPr id="863" name="テキスト ボックス 862"/>
        <xdr:cNvSpPr txBox="1"/>
      </xdr:nvSpPr>
      <xdr:spPr>
        <a:xfrm>
          <a:off x="18389111" y="129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161530</xdr:rowOff>
    </xdr:from>
    <xdr:to>
      <xdr:col>116</xdr:col>
      <xdr:colOff>114300</xdr:colOff>
      <xdr:row>74</xdr:row>
      <xdr:rowOff>91680</xdr:rowOff>
    </xdr:to>
    <xdr:sp macro="" textlink="">
      <xdr:nvSpPr>
        <xdr:cNvPr id="869" name="楕円 868"/>
        <xdr:cNvSpPr/>
      </xdr:nvSpPr>
      <xdr:spPr>
        <a:xfrm>
          <a:off x="22110700" y="12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76457</xdr:rowOff>
    </xdr:from>
    <xdr:ext cx="534377" cy="259045"/>
    <xdr:sp macro="" textlink="">
      <xdr:nvSpPr>
        <xdr:cNvPr id="870" name="繰出金該当値テキスト"/>
        <xdr:cNvSpPr txBox="1"/>
      </xdr:nvSpPr>
      <xdr:spPr>
        <a:xfrm>
          <a:off x="22212300" y="125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136482</xdr:rowOff>
    </xdr:from>
    <xdr:to>
      <xdr:col>112</xdr:col>
      <xdr:colOff>38100</xdr:colOff>
      <xdr:row>70</xdr:row>
      <xdr:rowOff>66632</xdr:rowOff>
    </xdr:to>
    <xdr:sp macro="" textlink="">
      <xdr:nvSpPr>
        <xdr:cNvPr id="871" name="楕円 870"/>
        <xdr:cNvSpPr/>
      </xdr:nvSpPr>
      <xdr:spPr>
        <a:xfrm>
          <a:off x="21272500" y="119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83159</xdr:rowOff>
    </xdr:from>
    <xdr:ext cx="534377" cy="259045"/>
    <xdr:sp macro="" textlink="">
      <xdr:nvSpPr>
        <xdr:cNvPr id="872" name="テキスト ボックス 871"/>
        <xdr:cNvSpPr txBox="1"/>
      </xdr:nvSpPr>
      <xdr:spPr>
        <a:xfrm>
          <a:off x="21056111" y="117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54316</xdr:rowOff>
    </xdr:from>
    <xdr:to>
      <xdr:col>107</xdr:col>
      <xdr:colOff>101600</xdr:colOff>
      <xdr:row>70</xdr:row>
      <xdr:rowOff>155916</xdr:rowOff>
    </xdr:to>
    <xdr:sp macro="" textlink="">
      <xdr:nvSpPr>
        <xdr:cNvPr id="873" name="楕円 872"/>
        <xdr:cNvSpPr/>
      </xdr:nvSpPr>
      <xdr:spPr>
        <a:xfrm>
          <a:off x="20383500" y="120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993</xdr:rowOff>
    </xdr:from>
    <xdr:ext cx="534377" cy="259045"/>
    <xdr:sp macro="" textlink="">
      <xdr:nvSpPr>
        <xdr:cNvPr id="874" name="テキスト ボックス 873"/>
        <xdr:cNvSpPr txBox="1"/>
      </xdr:nvSpPr>
      <xdr:spPr>
        <a:xfrm>
          <a:off x="20167111" y="11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89259</xdr:rowOff>
    </xdr:from>
    <xdr:to>
      <xdr:col>102</xdr:col>
      <xdr:colOff>165100</xdr:colOff>
      <xdr:row>71</xdr:row>
      <xdr:rowOff>19409</xdr:rowOff>
    </xdr:to>
    <xdr:sp macro="" textlink="">
      <xdr:nvSpPr>
        <xdr:cNvPr id="875" name="楕円 874"/>
        <xdr:cNvSpPr/>
      </xdr:nvSpPr>
      <xdr:spPr>
        <a:xfrm>
          <a:off x="19494500" y="12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35936</xdr:rowOff>
    </xdr:from>
    <xdr:ext cx="534377" cy="259045"/>
    <xdr:sp macro="" textlink="">
      <xdr:nvSpPr>
        <xdr:cNvPr id="876" name="テキスト ボックス 875"/>
        <xdr:cNvSpPr txBox="1"/>
      </xdr:nvSpPr>
      <xdr:spPr>
        <a:xfrm>
          <a:off x="19278111" y="118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159603</xdr:rowOff>
    </xdr:from>
    <xdr:to>
      <xdr:col>98</xdr:col>
      <xdr:colOff>38100</xdr:colOff>
      <xdr:row>71</xdr:row>
      <xdr:rowOff>89753</xdr:rowOff>
    </xdr:to>
    <xdr:sp macro="" textlink="">
      <xdr:nvSpPr>
        <xdr:cNvPr id="877" name="楕円 876"/>
        <xdr:cNvSpPr/>
      </xdr:nvSpPr>
      <xdr:spPr>
        <a:xfrm>
          <a:off x="18605500" y="121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106280</xdr:rowOff>
    </xdr:from>
    <xdr:ext cx="534377" cy="259045"/>
    <xdr:sp macro="" textlink="">
      <xdr:nvSpPr>
        <xdr:cNvPr id="878" name="テキスト ボックス 877"/>
        <xdr:cNvSpPr txBox="1"/>
      </xdr:nvSpPr>
      <xdr:spPr>
        <a:xfrm>
          <a:off x="18389111" y="119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・住民一人当たりの歳出総額は、</a:t>
          </a:r>
          <a:r>
            <a:rPr kumimoji="1" lang="en-US" altLang="ja-JP" sz="1300">
              <a:latin typeface="ＭＳ Ｐゴシック" panose="020B0600070205080204" pitchFamily="50" charset="-128"/>
              <a:ea typeface="ＭＳ Ｐゴシック" panose="020B0600070205080204" pitchFamily="50" charset="-128"/>
            </a:rPr>
            <a:t>621,471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定額給付金事業の実施などにより、前年度比</a:t>
          </a:r>
          <a:r>
            <a:rPr kumimoji="1" lang="en-US" altLang="ja-JP" sz="1300">
              <a:latin typeface="ＭＳ Ｐゴシック" panose="020B0600070205080204" pitchFamily="50" charset="-128"/>
              <a:ea typeface="ＭＳ Ｐゴシック" panose="020B0600070205080204" pitchFamily="50" charset="-128"/>
            </a:rPr>
            <a:t>194.6%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213.3</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170,591</a:t>
          </a:r>
          <a:r>
            <a:rPr kumimoji="1" lang="ja-JP" altLang="en-US" sz="1300">
              <a:latin typeface="ＭＳ Ｐゴシック" panose="020B0600070205080204" pitchFamily="50" charset="-128"/>
              <a:ea typeface="ＭＳ Ｐゴシック" panose="020B0600070205080204" pitchFamily="50" charset="-128"/>
            </a:rPr>
            <a:t>円に増加した。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下水道事業会計が法適用企業となったことを受け、同会計への繰出金の性質が補助費等となったことなどにより、前年度比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億円の減となったことから、一人当たり</a:t>
          </a:r>
          <a:r>
            <a:rPr kumimoji="1" lang="en-US" altLang="ja-JP" sz="1300">
              <a:latin typeface="ＭＳ Ｐゴシック" panose="020B0600070205080204" pitchFamily="50" charset="-128"/>
              <a:ea typeface="ＭＳ Ｐゴシック" panose="020B0600070205080204" pitchFamily="50" charset="-128"/>
            </a:rPr>
            <a:t>38,026</a:t>
          </a:r>
          <a:r>
            <a:rPr kumimoji="1" lang="ja-JP" altLang="en-US" sz="1300">
              <a:latin typeface="ＭＳ Ｐゴシック" panose="020B0600070205080204" pitchFamily="50" charset="-128"/>
              <a:ea typeface="ＭＳ Ｐゴシック" panose="020B0600070205080204" pitchFamily="50" charset="-128"/>
            </a:rPr>
            <a:t>円に減少した。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大雪のため、除雪費が増となったことなどにより、前年度比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143.0%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36,481</a:t>
          </a:r>
          <a:r>
            <a:rPr kumimoji="1" lang="ja-JP" altLang="en-US" sz="1300">
              <a:latin typeface="ＭＳ Ｐゴシック" panose="020B0600070205080204" pitchFamily="50" charset="-128"/>
              <a:ea typeface="ＭＳ Ｐゴシック" panose="020B0600070205080204" pitchFamily="50" charset="-128"/>
            </a:rPr>
            <a:t>円に増加した。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上越体操場ジムリーナの建設が完了したことなどにより、普通建設事業費全体で前年度比</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億円の減となったことから、新規整備については、一人当たり</a:t>
          </a:r>
          <a:r>
            <a:rPr kumimoji="1" lang="en-US" altLang="ja-JP" sz="1300">
              <a:latin typeface="ＭＳ Ｐゴシック" panose="020B0600070205080204" pitchFamily="50" charset="-128"/>
              <a:ea typeface="ＭＳ Ｐゴシック" panose="020B0600070205080204" pitchFamily="50" charset="-128"/>
            </a:rPr>
            <a:t>2,631</a:t>
          </a:r>
          <a:r>
            <a:rPr kumimoji="1" lang="ja-JP" altLang="en-US" sz="1300">
              <a:latin typeface="ＭＳ Ｐゴシック" panose="020B0600070205080204" pitchFamily="50" charset="-128"/>
              <a:ea typeface="ＭＳ Ｐゴシック" panose="020B0600070205080204" pitchFamily="50" charset="-128"/>
            </a:rPr>
            <a:t>円、更新整備については、一人当たり</a:t>
          </a:r>
          <a:r>
            <a:rPr kumimoji="1" lang="en-US" altLang="ja-JP" sz="1300">
              <a:latin typeface="ＭＳ Ｐゴシック" panose="020B0600070205080204" pitchFamily="50" charset="-128"/>
              <a:ea typeface="ＭＳ Ｐゴシック" panose="020B0600070205080204" pitchFamily="50" charset="-128"/>
            </a:rPr>
            <a:t>29,473</a:t>
          </a:r>
          <a:r>
            <a:rPr kumimoji="1" lang="ja-JP" altLang="en-US" sz="1300">
              <a:latin typeface="ＭＳ Ｐゴシック" panose="020B0600070205080204" pitchFamily="50" charset="-128"/>
              <a:ea typeface="ＭＳ Ｐゴシック" panose="020B0600070205080204" pitchFamily="50" charset="-128"/>
            </a:rPr>
            <a:t>円に減少した。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クリーンセンター、水族博物館うみがたりの整備のために借り入れた市債の据置期間が終了し、元金の償還が始まったことなどに伴い、前年度比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億円の増となったことから、一人当たり</a:t>
          </a:r>
          <a:r>
            <a:rPr kumimoji="1" lang="en-US" altLang="ja-JP" sz="1300">
              <a:latin typeface="ＭＳ Ｐゴシック" panose="020B0600070205080204" pitchFamily="50" charset="-128"/>
              <a:ea typeface="ＭＳ Ｐゴシック" panose="020B0600070205080204" pitchFamily="50" charset="-128"/>
            </a:rPr>
            <a:t>70,249</a:t>
          </a:r>
          <a:r>
            <a:rPr kumimoji="1" lang="ja-JP" altLang="en-US" sz="1300">
              <a:latin typeface="ＭＳ Ｐゴシック" panose="020B0600070205080204" pitchFamily="50" charset="-128"/>
              <a:ea typeface="ＭＳ Ｐゴシック" panose="020B0600070205080204" pitchFamily="50" charset="-128"/>
            </a:rPr>
            <a:t>円に増加した。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189,282
187,535
973.89
122,450,668
117,633,219
4,347,292
57,113,046
124,863,273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115207</xdr:rowOff>
    </xdr:from>
    <xdr:to>
      <xdr:col>24</xdr:col>
      <xdr:colOff>63500</xdr:colOff>
      <xdr:row>33</xdr:row>
      <xdr:rowOff>51526</xdr:rowOff>
    </xdr:to>
    <xdr:cxnSp macro="">
      <xdr:nvCxnSpPr>
        <xdr:cNvPr id="63" name="直線コネクタ 62"/>
        <xdr:cNvCxnSpPr/>
      </xdr:nvCxnSpPr>
      <xdr:spPr>
        <a:xfrm flipV="1">
          <a:off x="3797300" y="560160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128270</xdr:rowOff>
    </xdr:from>
    <xdr:to>
      <xdr:col>19</xdr:col>
      <xdr:colOff>177800</xdr:colOff>
      <xdr:row>33</xdr:row>
      <xdr:rowOff>51526</xdr:rowOff>
    </xdr:to>
    <xdr:cxnSp macro="">
      <xdr:nvCxnSpPr>
        <xdr:cNvPr id="66" name="直線コネクタ 65"/>
        <xdr:cNvCxnSpPr/>
      </xdr:nvCxnSpPr>
      <xdr:spPr>
        <a:xfrm>
          <a:off x="2908300" y="561467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79284</xdr:rowOff>
    </xdr:from>
    <xdr:to>
      <xdr:col>15</xdr:col>
      <xdr:colOff>50800</xdr:colOff>
      <xdr:row>32</xdr:row>
      <xdr:rowOff>128270</xdr:rowOff>
    </xdr:to>
    <xdr:cxnSp macro="">
      <xdr:nvCxnSpPr>
        <xdr:cNvPr id="69" name="直線コネクタ 68"/>
        <xdr:cNvCxnSpPr/>
      </xdr:nvCxnSpPr>
      <xdr:spPr>
        <a:xfrm>
          <a:off x="2019300" y="55656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79284</xdr:rowOff>
    </xdr:from>
    <xdr:to>
      <xdr:col>10</xdr:col>
      <xdr:colOff>114300</xdr:colOff>
      <xdr:row>32</xdr:row>
      <xdr:rowOff>164193</xdr:rowOff>
    </xdr:to>
    <xdr:cxnSp macro="">
      <xdr:nvCxnSpPr>
        <xdr:cNvPr id="72" name="直線コネクタ 71"/>
        <xdr:cNvCxnSpPr/>
      </xdr:nvCxnSpPr>
      <xdr:spPr>
        <a:xfrm flipV="1">
          <a:off x="1130300" y="55656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64407</xdr:rowOff>
    </xdr:from>
    <xdr:to>
      <xdr:col>24</xdr:col>
      <xdr:colOff>114300</xdr:colOff>
      <xdr:row>32</xdr:row>
      <xdr:rowOff>166007</xdr:rowOff>
    </xdr:to>
    <xdr:sp macro="" textlink="">
      <xdr:nvSpPr>
        <xdr:cNvPr id="82" name="楕円 81"/>
        <xdr:cNvSpPr/>
      </xdr:nvSpPr>
      <xdr:spPr>
        <a:xfrm>
          <a:off x="4584700" y="5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87284</xdr:rowOff>
    </xdr:from>
    <xdr:ext cx="469744" cy="259045"/>
    <xdr:sp macro="" textlink="">
      <xdr:nvSpPr>
        <xdr:cNvPr id="83" name="議会費該当値テキスト"/>
        <xdr:cNvSpPr txBox="1"/>
      </xdr:nvSpPr>
      <xdr:spPr>
        <a:xfrm>
          <a:off x="4686300" y="54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726</xdr:rowOff>
    </xdr:from>
    <xdr:to>
      <xdr:col>20</xdr:col>
      <xdr:colOff>38100</xdr:colOff>
      <xdr:row>33</xdr:row>
      <xdr:rowOff>102326</xdr:rowOff>
    </xdr:to>
    <xdr:sp macro="" textlink="">
      <xdr:nvSpPr>
        <xdr:cNvPr id="84" name="楕円 83"/>
        <xdr:cNvSpPr/>
      </xdr:nvSpPr>
      <xdr:spPr>
        <a:xfrm>
          <a:off x="3746500" y="56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118853</xdr:rowOff>
    </xdr:from>
    <xdr:ext cx="469744" cy="259045"/>
    <xdr:sp macro="" textlink="">
      <xdr:nvSpPr>
        <xdr:cNvPr id="85" name="テキスト ボックス 84"/>
        <xdr:cNvSpPr txBox="1"/>
      </xdr:nvSpPr>
      <xdr:spPr>
        <a:xfrm>
          <a:off x="3562428" y="54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6" name="楕円 85"/>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24147</xdr:rowOff>
    </xdr:from>
    <xdr:ext cx="469744" cy="259045"/>
    <xdr:sp macro="" textlink="">
      <xdr:nvSpPr>
        <xdr:cNvPr id="87" name="テキスト ボックス 86"/>
        <xdr:cNvSpPr txBox="1"/>
      </xdr:nvSpPr>
      <xdr:spPr>
        <a:xfrm>
          <a:off x="2673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28484</xdr:rowOff>
    </xdr:from>
    <xdr:to>
      <xdr:col>10</xdr:col>
      <xdr:colOff>165100</xdr:colOff>
      <xdr:row>32</xdr:row>
      <xdr:rowOff>130084</xdr:rowOff>
    </xdr:to>
    <xdr:sp macro="" textlink="">
      <xdr:nvSpPr>
        <xdr:cNvPr id="88" name="楕円 87"/>
        <xdr:cNvSpPr/>
      </xdr:nvSpPr>
      <xdr:spPr>
        <a:xfrm>
          <a:off x="1968500" y="55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146611</xdr:rowOff>
    </xdr:from>
    <xdr:ext cx="469744" cy="259045"/>
    <xdr:sp macro="" textlink="">
      <xdr:nvSpPr>
        <xdr:cNvPr id="89" name="テキスト ボックス 88"/>
        <xdr:cNvSpPr txBox="1"/>
      </xdr:nvSpPr>
      <xdr:spPr>
        <a:xfrm>
          <a:off x="1784428"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113393</xdr:rowOff>
    </xdr:from>
    <xdr:to>
      <xdr:col>6</xdr:col>
      <xdr:colOff>38100</xdr:colOff>
      <xdr:row>33</xdr:row>
      <xdr:rowOff>43543</xdr:rowOff>
    </xdr:to>
    <xdr:sp macro="" textlink="">
      <xdr:nvSpPr>
        <xdr:cNvPr id="90" name="楕円 89"/>
        <xdr:cNvSpPr/>
      </xdr:nvSpPr>
      <xdr:spPr>
        <a:xfrm>
          <a:off x="1079500" y="5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60070</xdr:rowOff>
    </xdr:from>
    <xdr:ext cx="469744" cy="259045"/>
    <xdr:sp macro="" textlink="">
      <xdr:nvSpPr>
        <xdr:cNvPr id="91" name="テキスト ボックス 90"/>
        <xdr:cNvSpPr txBox="1"/>
      </xdr:nvSpPr>
      <xdr:spPr>
        <a:xfrm>
          <a:off x="895428" y="53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42382</xdr:rowOff>
    </xdr:from>
    <xdr:to>
      <xdr:col>24</xdr:col>
      <xdr:colOff>63500</xdr:colOff>
      <xdr:row>57</xdr:row>
      <xdr:rowOff>104746</xdr:rowOff>
    </xdr:to>
    <xdr:cxnSp macro="">
      <xdr:nvCxnSpPr>
        <xdr:cNvPr id="123" name="直線コネクタ 122"/>
        <xdr:cNvCxnSpPr/>
      </xdr:nvCxnSpPr>
      <xdr:spPr>
        <a:xfrm flipV="1">
          <a:off x="3797300" y="8786332"/>
          <a:ext cx="838200" cy="10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53605</xdr:rowOff>
    </xdr:from>
    <xdr:to>
      <xdr:col>19</xdr:col>
      <xdr:colOff>177800</xdr:colOff>
      <xdr:row>57</xdr:row>
      <xdr:rowOff>104746</xdr:rowOff>
    </xdr:to>
    <xdr:cxnSp macro="">
      <xdr:nvCxnSpPr>
        <xdr:cNvPr id="126" name="直線コネクタ 125"/>
        <xdr:cNvCxnSpPr/>
      </xdr:nvCxnSpPr>
      <xdr:spPr>
        <a:xfrm>
          <a:off x="2908300" y="982625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33575</xdr:rowOff>
    </xdr:from>
    <xdr:to>
      <xdr:col>15</xdr:col>
      <xdr:colOff>50800</xdr:colOff>
      <xdr:row>57</xdr:row>
      <xdr:rowOff>53605</xdr:rowOff>
    </xdr:to>
    <xdr:cxnSp macro="">
      <xdr:nvCxnSpPr>
        <xdr:cNvPr id="129" name="直線コネクタ 128"/>
        <xdr:cNvCxnSpPr/>
      </xdr:nvCxnSpPr>
      <xdr:spPr>
        <a:xfrm>
          <a:off x="2019300" y="9463325"/>
          <a:ext cx="889000" cy="3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33575</xdr:rowOff>
    </xdr:from>
    <xdr:to>
      <xdr:col>10</xdr:col>
      <xdr:colOff>114300</xdr:colOff>
      <xdr:row>57</xdr:row>
      <xdr:rowOff>319</xdr:rowOff>
    </xdr:to>
    <xdr:cxnSp macro="">
      <xdr:nvCxnSpPr>
        <xdr:cNvPr id="132" name="直線コネクタ 131"/>
        <xdr:cNvCxnSpPr/>
      </xdr:nvCxnSpPr>
      <xdr:spPr>
        <a:xfrm flipV="1">
          <a:off x="1130300" y="9463325"/>
          <a:ext cx="889000" cy="30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163032</xdr:rowOff>
    </xdr:from>
    <xdr:to>
      <xdr:col>24</xdr:col>
      <xdr:colOff>114300</xdr:colOff>
      <xdr:row>51</xdr:row>
      <xdr:rowOff>93182</xdr:rowOff>
    </xdr:to>
    <xdr:sp macro="" textlink="">
      <xdr:nvSpPr>
        <xdr:cNvPr id="142" name="楕円 141"/>
        <xdr:cNvSpPr/>
      </xdr:nvSpPr>
      <xdr:spPr>
        <a:xfrm>
          <a:off x="4584700" y="8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14459</xdr:rowOff>
    </xdr:from>
    <xdr:ext cx="599010" cy="259045"/>
    <xdr:sp macro="" textlink="">
      <xdr:nvSpPr>
        <xdr:cNvPr id="143" name="総務費該当値テキスト"/>
        <xdr:cNvSpPr txBox="1"/>
      </xdr:nvSpPr>
      <xdr:spPr>
        <a:xfrm>
          <a:off x="4686300" y="858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53946</xdr:rowOff>
    </xdr:from>
    <xdr:to>
      <xdr:col>20</xdr:col>
      <xdr:colOff>38100</xdr:colOff>
      <xdr:row>57</xdr:row>
      <xdr:rowOff>155546</xdr:rowOff>
    </xdr:to>
    <xdr:sp macro="" textlink="">
      <xdr:nvSpPr>
        <xdr:cNvPr id="144" name="楕円 143"/>
        <xdr:cNvSpPr/>
      </xdr:nvSpPr>
      <xdr:spPr>
        <a:xfrm>
          <a:off x="3746500" y="9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623</xdr:rowOff>
    </xdr:from>
    <xdr:ext cx="534377" cy="259045"/>
    <xdr:sp macro="" textlink="">
      <xdr:nvSpPr>
        <xdr:cNvPr id="145" name="テキスト ボックス 144"/>
        <xdr:cNvSpPr txBox="1"/>
      </xdr:nvSpPr>
      <xdr:spPr>
        <a:xfrm>
          <a:off x="3530111" y="96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2805</xdr:rowOff>
    </xdr:from>
    <xdr:to>
      <xdr:col>15</xdr:col>
      <xdr:colOff>101600</xdr:colOff>
      <xdr:row>57</xdr:row>
      <xdr:rowOff>104405</xdr:rowOff>
    </xdr:to>
    <xdr:sp macro="" textlink="">
      <xdr:nvSpPr>
        <xdr:cNvPr id="146" name="楕円 145"/>
        <xdr:cNvSpPr/>
      </xdr:nvSpPr>
      <xdr:spPr>
        <a:xfrm>
          <a:off x="2857500" y="97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120932</xdr:rowOff>
    </xdr:from>
    <xdr:ext cx="534377" cy="259045"/>
    <xdr:sp macro="" textlink="">
      <xdr:nvSpPr>
        <xdr:cNvPr id="147" name="テキスト ボックス 146"/>
        <xdr:cNvSpPr txBox="1"/>
      </xdr:nvSpPr>
      <xdr:spPr>
        <a:xfrm>
          <a:off x="2641111" y="9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154225</xdr:rowOff>
    </xdr:from>
    <xdr:to>
      <xdr:col>10</xdr:col>
      <xdr:colOff>165100</xdr:colOff>
      <xdr:row>55</xdr:row>
      <xdr:rowOff>84375</xdr:rowOff>
    </xdr:to>
    <xdr:sp macro="" textlink="">
      <xdr:nvSpPr>
        <xdr:cNvPr id="148" name="楕円 147"/>
        <xdr:cNvSpPr/>
      </xdr:nvSpPr>
      <xdr:spPr>
        <a:xfrm>
          <a:off x="1968500" y="94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100902</xdr:rowOff>
    </xdr:from>
    <xdr:ext cx="534377" cy="259045"/>
    <xdr:sp macro="" textlink="">
      <xdr:nvSpPr>
        <xdr:cNvPr id="149" name="テキスト ボックス 148"/>
        <xdr:cNvSpPr txBox="1"/>
      </xdr:nvSpPr>
      <xdr:spPr>
        <a:xfrm>
          <a:off x="1752111" y="91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120969</xdr:rowOff>
    </xdr:from>
    <xdr:to>
      <xdr:col>6</xdr:col>
      <xdr:colOff>38100</xdr:colOff>
      <xdr:row>57</xdr:row>
      <xdr:rowOff>51119</xdr:rowOff>
    </xdr:to>
    <xdr:sp macro="" textlink="">
      <xdr:nvSpPr>
        <xdr:cNvPr id="150" name="楕円 149"/>
        <xdr:cNvSpPr/>
      </xdr:nvSpPr>
      <xdr:spPr>
        <a:xfrm>
          <a:off x="1079500" y="97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67646</xdr:rowOff>
    </xdr:from>
    <xdr:ext cx="534377" cy="259045"/>
    <xdr:sp macro="" textlink="">
      <xdr:nvSpPr>
        <xdr:cNvPr id="151" name="テキスト ボックス 150"/>
        <xdr:cNvSpPr txBox="1"/>
      </xdr:nvSpPr>
      <xdr:spPr>
        <a:xfrm>
          <a:off x="863111" y="94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169114</xdr:rowOff>
    </xdr:from>
    <xdr:to>
      <xdr:col>24</xdr:col>
      <xdr:colOff>63500</xdr:colOff>
      <xdr:row>76</xdr:row>
      <xdr:rowOff>18466</xdr:rowOff>
    </xdr:to>
    <xdr:cxnSp macro="">
      <xdr:nvCxnSpPr>
        <xdr:cNvPr id="181" name="直線コネクタ 180"/>
        <xdr:cNvCxnSpPr/>
      </xdr:nvCxnSpPr>
      <xdr:spPr>
        <a:xfrm flipV="1">
          <a:off x="3797300" y="13027864"/>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18466</xdr:rowOff>
    </xdr:from>
    <xdr:to>
      <xdr:col>19</xdr:col>
      <xdr:colOff>177800</xdr:colOff>
      <xdr:row>76</xdr:row>
      <xdr:rowOff>63081</xdr:rowOff>
    </xdr:to>
    <xdr:cxnSp macro="">
      <xdr:nvCxnSpPr>
        <xdr:cNvPr id="184" name="直線コネクタ 183"/>
        <xdr:cNvCxnSpPr/>
      </xdr:nvCxnSpPr>
      <xdr:spPr>
        <a:xfrm flipV="1">
          <a:off x="2908300" y="13048666"/>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6" name="テキスト ボックス 185"/>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61785</xdr:rowOff>
    </xdr:from>
    <xdr:to>
      <xdr:col>15</xdr:col>
      <xdr:colOff>50800</xdr:colOff>
      <xdr:row>76</xdr:row>
      <xdr:rowOff>63081</xdr:rowOff>
    </xdr:to>
    <xdr:cxnSp macro="">
      <xdr:nvCxnSpPr>
        <xdr:cNvPr id="187" name="直線コネクタ 186"/>
        <xdr:cNvCxnSpPr/>
      </xdr:nvCxnSpPr>
      <xdr:spPr>
        <a:xfrm>
          <a:off x="2019300" y="1309198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9" name="テキスト ボックス 188"/>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61785</xdr:rowOff>
    </xdr:from>
    <xdr:to>
      <xdr:col>10</xdr:col>
      <xdr:colOff>114300</xdr:colOff>
      <xdr:row>76</xdr:row>
      <xdr:rowOff>131071</xdr:rowOff>
    </xdr:to>
    <xdr:cxnSp macro="">
      <xdr:nvCxnSpPr>
        <xdr:cNvPr id="190" name="直線コネクタ 189"/>
        <xdr:cNvCxnSpPr/>
      </xdr:nvCxnSpPr>
      <xdr:spPr>
        <a:xfrm flipV="1">
          <a:off x="1130300" y="13091985"/>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118313</xdr:rowOff>
    </xdr:from>
    <xdr:to>
      <xdr:col>24</xdr:col>
      <xdr:colOff>114300</xdr:colOff>
      <xdr:row>76</xdr:row>
      <xdr:rowOff>48462</xdr:rowOff>
    </xdr:to>
    <xdr:sp macro="" textlink="">
      <xdr:nvSpPr>
        <xdr:cNvPr id="200" name="楕円 199"/>
        <xdr:cNvSpPr/>
      </xdr:nvSpPr>
      <xdr:spPr>
        <a:xfrm>
          <a:off x="4584700" y="12977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141190</xdr:rowOff>
    </xdr:from>
    <xdr:ext cx="599010" cy="259045"/>
    <xdr:sp macro="" textlink="">
      <xdr:nvSpPr>
        <xdr:cNvPr id="201" name="民生費該当値テキスト"/>
        <xdr:cNvSpPr txBox="1"/>
      </xdr:nvSpPr>
      <xdr:spPr>
        <a:xfrm>
          <a:off x="4686300" y="128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139116</xdr:rowOff>
    </xdr:from>
    <xdr:to>
      <xdr:col>20</xdr:col>
      <xdr:colOff>38100</xdr:colOff>
      <xdr:row>76</xdr:row>
      <xdr:rowOff>69266</xdr:rowOff>
    </xdr:to>
    <xdr:sp macro="" textlink="">
      <xdr:nvSpPr>
        <xdr:cNvPr id="202" name="楕円 201"/>
        <xdr:cNvSpPr/>
      </xdr:nvSpPr>
      <xdr:spPr>
        <a:xfrm>
          <a:off x="3746500" y="129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85793</xdr:rowOff>
    </xdr:from>
    <xdr:ext cx="599010" cy="259045"/>
    <xdr:sp macro="" textlink="">
      <xdr:nvSpPr>
        <xdr:cNvPr id="203" name="テキスト ボックス 202"/>
        <xdr:cNvSpPr txBox="1"/>
      </xdr:nvSpPr>
      <xdr:spPr>
        <a:xfrm>
          <a:off x="3497795" y="1277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12281</xdr:rowOff>
    </xdr:from>
    <xdr:to>
      <xdr:col>15</xdr:col>
      <xdr:colOff>101600</xdr:colOff>
      <xdr:row>76</xdr:row>
      <xdr:rowOff>113881</xdr:rowOff>
    </xdr:to>
    <xdr:sp macro="" textlink="">
      <xdr:nvSpPr>
        <xdr:cNvPr id="204" name="楕円 203"/>
        <xdr:cNvSpPr/>
      </xdr:nvSpPr>
      <xdr:spPr>
        <a:xfrm>
          <a:off x="2857500" y="130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130408</xdr:rowOff>
    </xdr:from>
    <xdr:ext cx="599010" cy="259045"/>
    <xdr:sp macro="" textlink="">
      <xdr:nvSpPr>
        <xdr:cNvPr id="205" name="テキスト ボックス 204"/>
        <xdr:cNvSpPr txBox="1"/>
      </xdr:nvSpPr>
      <xdr:spPr>
        <a:xfrm>
          <a:off x="2608795" y="1281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10985</xdr:rowOff>
    </xdr:from>
    <xdr:to>
      <xdr:col>10</xdr:col>
      <xdr:colOff>165100</xdr:colOff>
      <xdr:row>76</xdr:row>
      <xdr:rowOff>112585</xdr:rowOff>
    </xdr:to>
    <xdr:sp macro="" textlink="">
      <xdr:nvSpPr>
        <xdr:cNvPr id="206" name="楕円 205"/>
        <xdr:cNvSpPr/>
      </xdr:nvSpPr>
      <xdr:spPr>
        <a:xfrm>
          <a:off x="1968500" y="130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103712</xdr:rowOff>
    </xdr:from>
    <xdr:ext cx="599010" cy="259045"/>
    <xdr:sp macro="" textlink="">
      <xdr:nvSpPr>
        <xdr:cNvPr id="207" name="テキスト ボックス 206"/>
        <xdr:cNvSpPr txBox="1"/>
      </xdr:nvSpPr>
      <xdr:spPr>
        <a:xfrm>
          <a:off x="1719795" y="1313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80271</xdr:rowOff>
    </xdr:from>
    <xdr:to>
      <xdr:col>6</xdr:col>
      <xdr:colOff>38100</xdr:colOff>
      <xdr:row>77</xdr:row>
      <xdr:rowOff>10421</xdr:rowOff>
    </xdr:to>
    <xdr:sp macro="" textlink="">
      <xdr:nvSpPr>
        <xdr:cNvPr id="208" name="楕円 207"/>
        <xdr:cNvSpPr/>
      </xdr:nvSpPr>
      <xdr:spPr>
        <a:xfrm>
          <a:off x="1079500" y="131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1548</xdr:rowOff>
    </xdr:from>
    <xdr:ext cx="599010" cy="259045"/>
    <xdr:sp macro="" textlink="">
      <xdr:nvSpPr>
        <xdr:cNvPr id="209" name="テキスト ボックス 208"/>
        <xdr:cNvSpPr txBox="1"/>
      </xdr:nvSpPr>
      <xdr:spPr>
        <a:xfrm>
          <a:off x="830795" y="132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117092</xdr:rowOff>
    </xdr:from>
    <xdr:to>
      <xdr:col>24</xdr:col>
      <xdr:colOff>62865</xdr:colOff>
      <xdr:row>98</xdr:row>
      <xdr:rowOff>76104</xdr:rowOff>
    </xdr:to>
    <xdr:cxnSp macro="">
      <xdr:nvCxnSpPr>
        <xdr:cNvPr id="232" name="直線コネクタ 231"/>
        <xdr:cNvCxnSpPr/>
      </xdr:nvCxnSpPr>
      <xdr:spPr>
        <a:xfrm flipV="1">
          <a:off x="4633595" y="15890492"/>
          <a:ext cx="1270" cy="987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79931</xdr:rowOff>
    </xdr:from>
    <xdr:ext cx="534377" cy="259045"/>
    <xdr:sp macro="" textlink="">
      <xdr:nvSpPr>
        <xdr:cNvPr id="233" name="衛生費最小値テキスト"/>
        <xdr:cNvSpPr txBox="1"/>
      </xdr:nvSpPr>
      <xdr:spPr>
        <a:xfrm>
          <a:off x="4686300" y="16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76104</xdr:rowOff>
    </xdr:from>
    <xdr:to>
      <xdr:col>24</xdr:col>
      <xdr:colOff>152400</xdr:colOff>
      <xdr:row>98</xdr:row>
      <xdr:rowOff>76104</xdr:rowOff>
    </xdr:to>
    <xdr:cxnSp macro="">
      <xdr:nvCxnSpPr>
        <xdr:cNvPr id="234" name="直線コネクタ 233"/>
        <xdr:cNvCxnSpPr/>
      </xdr:nvCxnSpPr>
      <xdr:spPr>
        <a:xfrm>
          <a:off x="4546600" y="1687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63769</xdr:rowOff>
    </xdr:from>
    <xdr:ext cx="534377" cy="259045"/>
    <xdr:sp macro="" textlink="">
      <xdr:nvSpPr>
        <xdr:cNvPr id="235" name="衛生費最大値テキスト"/>
        <xdr:cNvSpPr txBox="1"/>
      </xdr:nvSpPr>
      <xdr:spPr>
        <a:xfrm>
          <a:off x="4686300" y="15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117092</xdr:rowOff>
    </xdr:from>
    <xdr:to>
      <xdr:col>24</xdr:col>
      <xdr:colOff>152400</xdr:colOff>
      <xdr:row>92</xdr:row>
      <xdr:rowOff>117092</xdr:rowOff>
    </xdr:to>
    <xdr:cxnSp macro="">
      <xdr:nvCxnSpPr>
        <xdr:cNvPr id="236" name="直線コネクタ 235"/>
        <xdr:cNvCxnSpPr/>
      </xdr:nvCxnSpPr>
      <xdr:spPr>
        <a:xfrm>
          <a:off x="4546600" y="158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81293</xdr:rowOff>
    </xdr:from>
    <xdr:to>
      <xdr:col>24</xdr:col>
      <xdr:colOff>63500</xdr:colOff>
      <xdr:row>96</xdr:row>
      <xdr:rowOff>117754</xdr:rowOff>
    </xdr:to>
    <xdr:cxnSp macro="">
      <xdr:nvCxnSpPr>
        <xdr:cNvPr id="237" name="直線コネクタ 236"/>
        <xdr:cNvCxnSpPr/>
      </xdr:nvCxnSpPr>
      <xdr:spPr>
        <a:xfrm>
          <a:off x="3797300" y="16540493"/>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83100</xdr:rowOff>
    </xdr:from>
    <xdr:ext cx="534377" cy="259045"/>
    <xdr:sp macro="" textlink="">
      <xdr:nvSpPr>
        <xdr:cNvPr id="238" name="衛生費平均値テキスト"/>
        <xdr:cNvSpPr txBox="1"/>
      </xdr:nvSpPr>
      <xdr:spPr>
        <a:xfrm>
          <a:off x="4686300" y="1654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104673</xdr:rowOff>
    </xdr:from>
    <xdr:to>
      <xdr:col>24</xdr:col>
      <xdr:colOff>114300</xdr:colOff>
      <xdr:row>97</xdr:row>
      <xdr:rowOff>34823</xdr:rowOff>
    </xdr:to>
    <xdr:sp macro="" textlink="">
      <xdr:nvSpPr>
        <xdr:cNvPr id="239" name="フローチャート: 判断 238"/>
        <xdr:cNvSpPr/>
      </xdr:nvSpPr>
      <xdr:spPr>
        <a:xfrm>
          <a:off x="45847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81293</xdr:rowOff>
    </xdr:from>
    <xdr:to>
      <xdr:col>19</xdr:col>
      <xdr:colOff>177800</xdr:colOff>
      <xdr:row>96</xdr:row>
      <xdr:rowOff>114371</xdr:rowOff>
    </xdr:to>
    <xdr:cxnSp macro="">
      <xdr:nvCxnSpPr>
        <xdr:cNvPr id="240" name="直線コネクタ 239"/>
        <xdr:cNvCxnSpPr/>
      </xdr:nvCxnSpPr>
      <xdr:spPr>
        <a:xfrm flipV="1">
          <a:off x="2908300" y="16540493"/>
          <a:ext cx="8890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72396</xdr:rowOff>
    </xdr:from>
    <xdr:to>
      <xdr:col>20</xdr:col>
      <xdr:colOff>38100</xdr:colOff>
      <xdr:row>97</xdr:row>
      <xdr:rowOff>2546</xdr:rowOff>
    </xdr:to>
    <xdr:sp macro="" textlink="">
      <xdr:nvSpPr>
        <xdr:cNvPr id="241" name="フローチャート: 判断 240"/>
        <xdr:cNvSpPr/>
      </xdr:nvSpPr>
      <xdr:spPr>
        <a:xfrm>
          <a:off x="3746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165123</xdr:rowOff>
    </xdr:from>
    <xdr:ext cx="534377" cy="259045"/>
    <xdr:sp macro="" textlink="">
      <xdr:nvSpPr>
        <xdr:cNvPr id="242" name="テキスト ボックス 241"/>
        <xdr:cNvSpPr txBox="1"/>
      </xdr:nvSpPr>
      <xdr:spPr>
        <a:xfrm>
          <a:off x="3530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104153</xdr:rowOff>
    </xdr:from>
    <xdr:to>
      <xdr:col>15</xdr:col>
      <xdr:colOff>50800</xdr:colOff>
      <xdr:row>96</xdr:row>
      <xdr:rowOff>114371</xdr:rowOff>
    </xdr:to>
    <xdr:cxnSp macro="">
      <xdr:nvCxnSpPr>
        <xdr:cNvPr id="243" name="直線コネクタ 242"/>
        <xdr:cNvCxnSpPr/>
      </xdr:nvCxnSpPr>
      <xdr:spPr>
        <a:xfrm>
          <a:off x="2019300" y="16391903"/>
          <a:ext cx="889000" cy="1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70710</xdr:rowOff>
    </xdr:from>
    <xdr:ext cx="534377" cy="259045"/>
    <xdr:sp macro="" textlink="">
      <xdr:nvSpPr>
        <xdr:cNvPr id="245" name="テキスト ボックス 244"/>
        <xdr:cNvSpPr txBox="1"/>
      </xdr:nvSpPr>
      <xdr:spPr>
        <a:xfrm>
          <a:off x="2641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145712</xdr:rowOff>
    </xdr:from>
    <xdr:to>
      <xdr:col>10</xdr:col>
      <xdr:colOff>114300</xdr:colOff>
      <xdr:row>95</xdr:row>
      <xdr:rowOff>104153</xdr:rowOff>
    </xdr:to>
    <xdr:cxnSp macro="">
      <xdr:nvCxnSpPr>
        <xdr:cNvPr id="246" name="直線コネクタ 245"/>
        <xdr:cNvCxnSpPr/>
      </xdr:nvCxnSpPr>
      <xdr:spPr>
        <a:xfrm>
          <a:off x="1130300" y="15576212"/>
          <a:ext cx="889000" cy="8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87033</xdr:rowOff>
    </xdr:from>
    <xdr:ext cx="534377" cy="259045"/>
    <xdr:sp macro="" textlink="">
      <xdr:nvSpPr>
        <xdr:cNvPr id="248" name="テキスト ボックス 247"/>
        <xdr:cNvSpPr txBox="1"/>
      </xdr:nvSpPr>
      <xdr:spPr>
        <a:xfrm>
          <a:off x="1752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73362</xdr:rowOff>
    </xdr:from>
    <xdr:ext cx="534377" cy="259045"/>
    <xdr:sp macro="" textlink="">
      <xdr:nvSpPr>
        <xdr:cNvPr id="250" name="テキスト ボックス 249"/>
        <xdr:cNvSpPr txBox="1"/>
      </xdr:nvSpPr>
      <xdr:spPr>
        <a:xfrm>
          <a:off x="863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66954</xdr:rowOff>
    </xdr:from>
    <xdr:to>
      <xdr:col>24</xdr:col>
      <xdr:colOff>114300</xdr:colOff>
      <xdr:row>96</xdr:row>
      <xdr:rowOff>168554</xdr:rowOff>
    </xdr:to>
    <xdr:sp macro="" textlink="">
      <xdr:nvSpPr>
        <xdr:cNvPr id="256" name="楕円 255"/>
        <xdr:cNvSpPr/>
      </xdr:nvSpPr>
      <xdr:spPr>
        <a:xfrm>
          <a:off x="45847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89831</xdr:rowOff>
    </xdr:from>
    <xdr:ext cx="534377" cy="259045"/>
    <xdr:sp macro="" textlink="">
      <xdr:nvSpPr>
        <xdr:cNvPr id="257" name="衛生費該当値テキスト"/>
        <xdr:cNvSpPr txBox="1"/>
      </xdr:nvSpPr>
      <xdr:spPr>
        <a:xfrm>
          <a:off x="4686300" y="163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30493</xdr:rowOff>
    </xdr:from>
    <xdr:to>
      <xdr:col>20</xdr:col>
      <xdr:colOff>38100</xdr:colOff>
      <xdr:row>96</xdr:row>
      <xdr:rowOff>132093</xdr:rowOff>
    </xdr:to>
    <xdr:sp macro="" textlink="">
      <xdr:nvSpPr>
        <xdr:cNvPr id="258" name="楕円 257"/>
        <xdr:cNvSpPr/>
      </xdr:nvSpPr>
      <xdr:spPr>
        <a:xfrm>
          <a:off x="3746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148620</xdr:rowOff>
    </xdr:from>
    <xdr:ext cx="534377" cy="259045"/>
    <xdr:sp macro="" textlink="">
      <xdr:nvSpPr>
        <xdr:cNvPr id="259" name="テキスト ボックス 258"/>
        <xdr:cNvSpPr txBox="1"/>
      </xdr:nvSpPr>
      <xdr:spPr>
        <a:xfrm>
          <a:off x="3530111" y="162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63571</xdr:rowOff>
    </xdr:from>
    <xdr:to>
      <xdr:col>15</xdr:col>
      <xdr:colOff>101600</xdr:colOff>
      <xdr:row>96</xdr:row>
      <xdr:rowOff>165171</xdr:rowOff>
    </xdr:to>
    <xdr:sp macro="" textlink="">
      <xdr:nvSpPr>
        <xdr:cNvPr id="260" name="楕円 259"/>
        <xdr:cNvSpPr/>
      </xdr:nvSpPr>
      <xdr:spPr>
        <a:xfrm>
          <a:off x="2857500" y="1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10248</xdr:rowOff>
    </xdr:from>
    <xdr:ext cx="534377" cy="259045"/>
    <xdr:sp macro="" textlink="">
      <xdr:nvSpPr>
        <xdr:cNvPr id="261" name="テキスト ボックス 260"/>
        <xdr:cNvSpPr txBox="1"/>
      </xdr:nvSpPr>
      <xdr:spPr>
        <a:xfrm>
          <a:off x="2641111" y="16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53353</xdr:rowOff>
    </xdr:from>
    <xdr:to>
      <xdr:col>10</xdr:col>
      <xdr:colOff>165100</xdr:colOff>
      <xdr:row>95</xdr:row>
      <xdr:rowOff>154953</xdr:rowOff>
    </xdr:to>
    <xdr:sp macro="" textlink="">
      <xdr:nvSpPr>
        <xdr:cNvPr id="262" name="楕円 261"/>
        <xdr:cNvSpPr/>
      </xdr:nvSpPr>
      <xdr:spPr>
        <a:xfrm>
          <a:off x="1968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xdr:rowOff>
    </xdr:from>
    <xdr:ext cx="534377" cy="259045"/>
    <xdr:sp macro="" textlink="">
      <xdr:nvSpPr>
        <xdr:cNvPr id="263" name="テキスト ボックス 262"/>
        <xdr:cNvSpPr txBox="1"/>
      </xdr:nvSpPr>
      <xdr:spPr>
        <a:xfrm>
          <a:off x="1752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94912</xdr:rowOff>
    </xdr:from>
    <xdr:to>
      <xdr:col>6</xdr:col>
      <xdr:colOff>38100</xdr:colOff>
      <xdr:row>91</xdr:row>
      <xdr:rowOff>25062</xdr:rowOff>
    </xdr:to>
    <xdr:sp macro="" textlink="">
      <xdr:nvSpPr>
        <xdr:cNvPr id="264" name="楕円 263"/>
        <xdr:cNvSpPr/>
      </xdr:nvSpPr>
      <xdr:spPr>
        <a:xfrm>
          <a:off x="1079500" y="155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41589</xdr:rowOff>
    </xdr:from>
    <xdr:ext cx="534377" cy="259045"/>
    <xdr:sp macro="" textlink="">
      <xdr:nvSpPr>
        <xdr:cNvPr id="265" name="テキスト ボックス 264"/>
        <xdr:cNvSpPr txBox="1"/>
      </xdr:nvSpPr>
      <xdr:spPr>
        <a:xfrm>
          <a:off x="863111" y="153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79807</xdr:rowOff>
    </xdr:from>
    <xdr:to>
      <xdr:col>54</xdr:col>
      <xdr:colOff>189865</xdr:colOff>
      <xdr:row>38</xdr:row>
      <xdr:rowOff>66548</xdr:rowOff>
    </xdr:to>
    <xdr:cxnSp macro="">
      <xdr:nvCxnSpPr>
        <xdr:cNvPr id="287" name="直線コネクタ 286"/>
        <xdr:cNvCxnSpPr/>
      </xdr:nvCxnSpPr>
      <xdr:spPr>
        <a:xfrm flipV="1">
          <a:off x="10475595" y="5737657"/>
          <a:ext cx="1270" cy="8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70375</xdr:rowOff>
    </xdr:from>
    <xdr:ext cx="378565" cy="259045"/>
    <xdr:sp macro="" textlink="">
      <xdr:nvSpPr>
        <xdr:cNvPr id="288" name="労働費最小値テキスト"/>
        <xdr:cNvSpPr txBox="1"/>
      </xdr:nvSpPr>
      <xdr:spPr>
        <a:xfrm>
          <a:off x="10528300"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66548</xdr:rowOff>
    </xdr:from>
    <xdr:to>
      <xdr:col>55</xdr:col>
      <xdr:colOff>88900</xdr:colOff>
      <xdr:row>38</xdr:row>
      <xdr:rowOff>66548</xdr:rowOff>
    </xdr:to>
    <xdr:cxnSp macro="">
      <xdr:nvCxnSpPr>
        <xdr:cNvPr id="289" name="直線コネクタ 288"/>
        <xdr:cNvCxnSpPr/>
      </xdr:nvCxnSpPr>
      <xdr:spPr>
        <a:xfrm>
          <a:off x="10388600" y="658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26484</xdr:rowOff>
    </xdr:from>
    <xdr:ext cx="469744" cy="259045"/>
    <xdr:sp macro="" textlink="">
      <xdr:nvSpPr>
        <xdr:cNvPr id="290" name="労働費最大値テキスト"/>
        <xdr:cNvSpPr txBox="1"/>
      </xdr:nvSpPr>
      <xdr:spPr>
        <a:xfrm>
          <a:off x="10528300" y="55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79807</xdr:rowOff>
    </xdr:from>
    <xdr:to>
      <xdr:col>55</xdr:col>
      <xdr:colOff>88900</xdr:colOff>
      <xdr:row>33</xdr:row>
      <xdr:rowOff>79807</xdr:rowOff>
    </xdr:to>
    <xdr:cxnSp macro="">
      <xdr:nvCxnSpPr>
        <xdr:cNvPr id="291" name="直線コネクタ 290"/>
        <xdr:cNvCxnSpPr/>
      </xdr:nvCxnSpPr>
      <xdr:spPr>
        <a:xfrm>
          <a:off x="10388600" y="573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117297</xdr:rowOff>
    </xdr:from>
    <xdr:to>
      <xdr:col>55</xdr:col>
      <xdr:colOff>0</xdr:colOff>
      <xdr:row>35</xdr:row>
      <xdr:rowOff>102667</xdr:rowOff>
    </xdr:to>
    <xdr:cxnSp macro="">
      <xdr:nvCxnSpPr>
        <xdr:cNvPr id="292" name="直線コネクタ 291"/>
        <xdr:cNvCxnSpPr/>
      </xdr:nvCxnSpPr>
      <xdr:spPr>
        <a:xfrm>
          <a:off x="9639300" y="5946597"/>
          <a:ext cx="8382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53611</xdr:rowOff>
    </xdr:from>
    <xdr:ext cx="378565" cy="259045"/>
    <xdr:sp macro="" textlink="">
      <xdr:nvSpPr>
        <xdr:cNvPr id="293"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75184</xdr:rowOff>
    </xdr:from>
    <xdr:to>
      <xdr:col>55</xdr:col>
      <xdr:colOff>50800</xdr:colOff>
      <xdr:row>37</xdr:row>
      <xdr:rowOff>5334</xdr:rowOff>
    </xdr:to>
    <xdr:sp macro="" textlink="">
      <xdr:nvSpPr>
        <xdr:cNvPr id="294" name="フローチャート: 判断 293"/>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115011</xdr:rowOff>
    </xdr:from>
    <xdr:to>
      <xdr:col>50</xdr:col>
      <xdr:colOff>114300</xdr:colOff>
      <xdr:row>34</xdr:row>
      <xdr:rowOff>117297</xdr:rowOff>
    </xdr:to>
    <xdr:cxnSp macro="">
      <xdr:nvCxnSpPr>
        <xdr:cNvPr id="295" name="直線コネクタ 294"/>
        <xdr:cNvCxnSpPr/>
      </xdr:nvCxnSpPr>
      <xdr:spPr>
        <a:xfrm>
          <a:off x="8750300" y="5772861"/>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63297</xdr:rowOff>
    </xdr:from>
    <xdr:to>
      <xdr:col>50</xdr:col>
      <xdr:colOff>165100</xdr:colOff>
      <xdr:row>36</xdr:row>
      <xdr:rowOff>164897</xdr:rowOff>
    </xdr:to>
    <xdr:sp macro="" textlink="">
      <xdr:nvSpPr>
        <xdr:cNvPr id="296" name="フローチャート: 判断 295"/>
        <xdr:cNvSpPr/>
      </xdr:nvSpPr>
      <xdr:spPr>
        <a:xfrm>
          <a:off x="9588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156024</xdr:rowOff>
    </xdr:from>
    <xdr:ext cx="378565" cy="259045"/>
    <xdr:sp macro="" textlink="">
      <xdr:nvSpPr>
        <xdr:cNvPr id="297" name="テキスト ボックス 296"/>
        <xdr:cNvSpPr txBox="1"/>
      </xdr:nvSpPr>
      <xdr:spPr>
        <a:xfrm>
          <a:off x="9450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43231</xdr:rowOff>
    </xdr:from>
    <xdr:to>
      <xdr:col>45</xdr:col>
      <xdr:colOff>177800</xdr:colOff>
      <xdr:row>33</xdr:row>
      <xdr:rowOff>115011</xdr:rowOff>
    </xdr:to>
    <xdr:cxnSp macro="">
      <xdr:nvCxnSpPr>
        <xdr:cNvPr id="298" name="直線コネクタ 297"/>
        <xdr:cNvCxnSpPr/>
      </xdr:nvCxnSpPr>
      <xdr:spPr>
        <a:xfrm>
          <a:off x="7861300" y="5529631"/>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0" name="テキスト ボックス 299"/>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2540</xdr:rowOff>
    </xdr:from>
    <xdr:to>
      <xdr:col>41</xdr:col>
      <xdr:colOff>50800</xdr:colOff>
      <xdr:row>32</xdr:row>
      <xdr:rowOff>43231</xdr:rowOff>
    </xdr:to>
    <xdr:cxnSp macro="">
      <xdr:nvCxnSpPr>
        <xdr:cNvPr id="301" name="直線コネクタ 300"/>
        <xdr:cNvCxnSpPr/>
      </xdr:nvCxnSpPr>
      <xdr:spPr>
        <a:xfrm>
          <a:off x="6972300" y="5317490"/>
          <a:ext cx="8890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3" name="テキスト ボックス 302"/>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5" name="テキスト ボックス 304"/>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51867</xdr:rowOff>
    </xdr:from>
    <xdr:to>
      <xdr:col>55</xdr:col>
      <xdr:colOff>50800</xdr:colOff>
      <xdr:row>35</xdr:row>
      <xdr:rowOff>153467</xdr:rowOff>
    </xdr:to>
    <xdr:sp macro="" textlink="">
      <xdr:nvSpPr>
        <xdr:cNvPr id="311" name="楕円 310"/>
        <xdr:cNvSpPr/>
      </xdr:nvSpPr>
      <xdr:spPr>
        <a:xfrm>
          <a:off x="10426700" y="60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74744</xdr:rowOff>
    </xdr:from>
    <xdr:ext cx="469744" cy="259045"/>
    <xdr:sp macro="" textlink="">
      <xdr:nvSpPr>
        <xdr:cNvPr id="312" name="労働費該当値テキスト"/>
        <xdr:cNvSpPr txBox="1"/>
      </xdr:nvSpPr>
      <xdr:spPr>
        <a:xfrm>
          <a:off x="10528300" y="59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66497</xdr:rowOff>
    </xdr:from>
    <xdr:to>
      <xdr:col>50</xdr:col>
      <xdr:colOff>165100</xdr:colOff>
      <xdr:row>34</xdr:row>
      <xdr:rowOff>168097</xdr:rowOff>
    </xdr:to>
    <xdr:sp macro="" textlink="">
      <xdr:nvSpPr>
        <xdr:cNvPr id="313" name="楕円 312"/>
        <xdr:cNvSpPr/>
      </xdr:nvSpPr>
      <xdr:spPr>
        <a:xfrm>
          <a:off x="9588500" y="58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13174</xdr:rowOff>
    </xdr:from>
    <xdr:ext cx="469744" cy="259045"/>
    <xdr:sp macro="" textlink="">
      <xdr:nvSpPr>
        <xdr:cNvPr id="314" name="テキスト ボックス 313"/>
        <xdr:cNvSpPr txBox="1"/>
      </xdr:nvSpPr>
      <xdr:spPr>
        <a:xfrm>
          <a:off x="9404428" y="56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64211</xdr:rowOff>
    </xdr:from>
    <xdr:to>
      <xdr:col>46</xdr:col>
      <xdr:colOff>38100</xdr:colOff>
      <xdr:row>33</xdr:row>
      <xdr:rowOff>165811</xdr:rowOff>
    </xdr:to>
    <xdr:sp macro="" textlink="">
      <xdr:nvSpPr>
        <xdr:cNvPr id="315" name="楕円 314"/>
        <xdr:cNvSpPr/>
      </xdr:nvSpPr>
      <xdr:spPr>
        <a:xfrm>
          <a:off x="8699500" y="57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10888</xdr:rowOff>
    </xdr:from>
    <xdr:ext cx="469744" cy="259045"/>
    <xdr:sp macro="" textlink="">
      <xdr:nvSpPr>
        <xdr:cNvPr id="316" name="テキスト ボックス 315"/>
        <xdr:cNvSpPr txBox="1"/>
      </xdr:nvSpPr>
      <xdr:spPr>
        <a:xfrm>
          <a:off x="8515428" y="549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163881</xdr:rowOff>
    </xdr:from>
    <xdr:to>
      <xdr:col>41</xdr:col>
      <xdr:colOff>101600</xdr:colOff>
      <xdr:row>32</xdr:row>
      <xdr:rowOff>94031</xdr:rowOff>
    </xdr:to>
    <xdr:sp macro="" textlink="">
      <xdr:nvSpPr>
        <xdr:cNvPr id="317" name="楕円 316"/>
        <xdr:cNvSpPr/>
      </xdr:nvSpPr>
      <xdr:spPr>
        <a:xfrm>
          <a:off x="7810500" y="54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110558</xdr:rowOff>
    </xdr:from>
    <xdr:ext cx="469744" cy="259045"/>
    <xdr:sp macro="" textlink="">
      <xdr:nvSpPr>
        <xdr:cNvPr id="318" name="テキスト ボックス 317"/>
        <xdr:cNvSpPr txBox="1"/>
      </xdr:nvSpPr>
      <xdr:spPr>
        <a:xfrm>
          <a:off x="7626428" y="52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123190</xdr:rowOff>
    </xdr:from>
    <xdr:to>
      <xdr:col>36</xdr:col>
      <xdr:colOff>165100</xdr:colOff>
      <xdr:row>31</xdr:row>
      <xdr:rowOff>53340</xdr:rowOff>
    </xdr:to>
    <xdr:sp macro="" textlink="">
      <xdr:nvSpPr>
        <xdr:cNvPr id="319" name="楕円 318"/>
        <xdr:cNvSpPr/>
      </xdr:nvSpPr>
      <xdr:spPr>
        <a:xfrm>
          <a:off x="6921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69867</xdr:rowOff>
    </xdr:from>
    <xdr:ext cx="469744" cy="259045"/>
    <xdr:sp macro="" textlink="">
      <xdr:nvSpPr>
        <xdr:cNvPr id="320" name="テキスト ボックス 319"/>
        <xdr:cNvSpPr txBox="1"/>
      </xdr:nvSpPr>
      <xdr:spPr>
        <a:xfrm>
          <a:off x="6737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2" name="直線コネクタ 341"/>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3"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4" name="直線コネクタ 343"/>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5"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6" name="直線コネクタ 345"/>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155519</xdr:rowOff>
    </xdr:from>
    <xdr:to>
      <xdr:col>55</xdr:col>
      <xdr:colOff>0</xdr:colOff>
      <xdr:row>51</xdr:row>
      <xdr:rowOff>167406</xdr:rowOff>
    </xdr:to>
    <xdr:cxnSp macro="">
      <xdr:nvCxnSpPr>
        <xdr:cNvPr id="347" name="直線コネクタ 346"/>
        <xdr:cNvCxnSpPr/>
      </xdr:nvCxnSpPr>
      <xdr:spPr>
        <a:xfrm>
          <a:off x="9639300" y="889946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48"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49" name="フローチャート: 判断 348"/>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94391</xdr:rowOff>
    </xdr:from>
    <xdr:to>
      <xdr:col>50</xdr:col>
      <xdr:colOff>114300</xdr:colOff>
      <xdr:row>51</xdr:row>
      <xdr:rowOff>155519</xdr:rowOff>
    </xdr:to>
    <xdr:cxnSp macro="">
      <xdr:nvCxnSpPr>
        <xdr:cNvPr id="350" name="直線コネクタ 349"/>
        <xdr:cNvCxnSpPr/>
      </xdr:nvCxnSpPr>
      <xdr:spPr>
        <a:xfrm>
          <a:off x="8750300" y="883834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1" name="フローチャート: 判断 350"/>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2" name="テキスト ボックス 351"/>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94391</xdr:rowOff>
    </xdr:from>
    <xdr:to>
      <xdr:col>45</xdr:col>
      <xdr:colOff>177800</xdr:colOff>
      <xdr:row>51</xdr:row>
      <xdr:rowOff>136637</xdr:rowOff>
    </xdr:to>
    <xdr:cxnSp macro="">
      <xdr:nvCxnSpPr>
        <xdr:cNvPr id="353" name="直線コネクタ 352"/>
        <xdr:cNvCxnSpPr/>
      </xdr:nvCxnSpPr>
      <xdr:spPr>
        <a:xfrm flipV="1">
          <a:off x="7861300" y="8838341"/>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4" name="フローチャート: 判断 353"/>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5" name="テキスト ボックス 354"/>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109982</xdr:rowOff>
    </xdr:from>
    <xdr:to>
      <xdr:col>41</xdr:col>
      <xdr:colOff>50800</xdr:colOff>
      <xdr:row>51</xdr:row>
      <xdr:rowOff>136637</xdr:rowOff>
    </xdr:to>
    <xdr:cxnSp macro="">
      <xdr:nvCxnSpPr>
        <xdr:cNvPr id="356" name="直線コネクタ 355"/>
        <xdr:cNvCxnSpPr/>
      </xdr:nvCxnSpPr>
      <xdr:spPr>
        <a:xfrm>
          <a:off x="6972300" y="8853932"/>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57" name="フローチャート: 判断 356"/>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58" name="テキスト ボックス 357"/>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59" name="フローチャート: 判断 358"/>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0" name="テキスト ボックス 359"/>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116606</xdr:rowOff>
    </xdr:from>
    <xdr:to>
      <xdr:col>55</xdr:col>
      <xdr:colOff>50800</xdr:colOff>
      <xdr:row>52</xdr:row>
      <xdr:rowOff>46756</xdr:rowOff>
    </xdr:to>
    <xdr:sp macro="" textlink="">
      <xdr:nvSpPr>
        <xdr:cNvPr id="366" name="楕円 365"/>
        <xdr:cNvSpPr/>
      </xdr:nvSpPr>
      <xdr:spPr>
        <a:xfrm>
          <a:off x="10426700" y="88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69633</xdr:rowOff>
    </xdr:from>
    <xdr:ext cx="534377" cy="259045"/>
    <xdr:sp macro="" textlink="">
      <xdr:nvSpPr>
        <xdr:cNvPr id="367" name="農林水産業費該当値テキスト"/>
        <xdr:cNvSpPr txBox="1"/>
      </xdr:nvSpPr>
      <xdr:spPr>
        <a:xfrm>
          <a:off x="10528300" y="881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104719</xdr:rowOff>
    </xdr:from>
    <xdr:to>
      <xdr:col>50</xdr:col>
      <xdr:colOff>165100</xdr:colOff>
      <xdr:row>52</xdr:row>
      <xdr:rowOff>34869</xdr:rowOff>
    </xdr:to>
    <xdr:sp macro="" textlink="">
      <xdr:nvSpPr>
        <xdr:cNvPr id="368" name="楕円 367"/>
        <xdr:cNvSpPr/>
      </xdr:nvSpPr>
      <xdr:spPr>
        <a:xfrm>
          <a:off x="9588500" y="88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51396</xdr:rowOff>
    </xdr:from>
    <xdr:ext cx="534377" cy="259045"/>
    <xdr:sp macro="" textlink="">
      <xdr:nvSpPr>
        <xdr:cNvPr id="369" name="テキスト ボックス 368"/>
        <xdr:cNvSpPr txBox="1"/>
      </xdr:nvSpPr>
      <xdr:spPr>
        <a:xfrm>
          <a:off x="9372111" y="86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43591</xdr:rowOff>
    </xdr:from>
    <xdr:to>
      <xdr:col>46</xdr:col>
      <xdr:colOff>38100</xdr:colOff>
      <xdr:row>51</xdr:row>
      <xdr:rowOff>145191</xdr:rowOff>
    </xdr:to>
    <xdr:sp macro="" textlink="">
      <xdr:nvSpPr>
        <xdr:cNvPr id="370" name="楕円 369"/>
        <xdr:cNvSpPr/>
      </xdr:nvSpPr>
      <xdr:spPr>
        <a:xfrm>
          <a:off x="8699500" y="87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161718</xdr:rowOff>
    </xdr:from>
    <xdr:ext cx="534377" cy="259045"/>
    <xdr:sp macro="" textlink="">
      <xdr:nvSpPr>
        <xdr:cNvPr id="371" name="テキスト ボックス 370"/>
        <xdr:cNvSpPr txBox="1"/>
      </xdr:nvSpPr>
      <xdr:spPr>
        <a:xfrm>
          <a:off x="8483111" y="8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85837</xdr:rowOff>
    </xdr:from>
    <xdr:to>
      <xdr:col>41</xdr:col>
      <xdr:colOff>101600</xdr:colOff>
      <xdr:row>52</xdr:row>
      <xdr:rowOff>15987</xdr:rowOff>
    </xdr:to>
    <xdr:sp macro="" textlink="">
      <xdr:nvSpPr>
        <xdr:cNvPr id="372" name="楕円 371"/>
        <xdr:cNvSpPr/>
      </xdr:nvSpPr>
      <xdr:spPr>
        <a:xfrm>
          <a:off x="7810500" y="8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32514</xdr:rowOff>
    </xdr:from>
    <xdr:ext cx="534377" cy="259045"/>
    <xdr:sp macro="" textlink="">
      <xdr:nvSpPr>
        <xdr:cNvPr id="373" name="テキスト ボックス 372"/>
        <xdr:cNvSpPr txBox="1"/>
      </xdr:nvSpPr>
      <xdr:spPr>
        <a:xfrm>
          <a:off x="7594111" y="8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59182</xdr:rowOff>
    </xdr:from>
    <xdr:to>
      <xdr:col>36</xdr:col>
      <xdr:colOff>165100</xdr:colOff>
      <xdr:row>51</xdr:row>
      <xdr:rowOff>160782</xdr:rowOff>
    </xdr:to>
    <xdr:sp macro="" textlink="">
      <xdr:nvSpPr>
        <xdr:cNvPr id="374" name="楕円 373"/>
        <xdr:cNvSpPr/>
      </xdr:nvSpPr>
      <xdr:spPr>
        <a:xfrm>
          <a:off x="6921500" y="88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5859</xdr:rowOff>
    </xdr:from>
    <xdr:ext cx="534377" cy="259045"/>
    <xdr:sp macro="" textlink="">
      <xdr:nvSpPr>
        <xdr:cNvPr id="375" name="テキスト ボックス 374"/>
        <xdr:cNvSpPr txBox="1"/>
      </xdr:nvSpPr>
      <xdr:spPr>
        <a:xfrm>
          <a:off x="6705111" y="85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1" name="直線コネクタ 400"/>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2"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3" name="直線コネクタ 402"/>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4"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5" name="直線コネクタ 404"/>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56816</xdr:rowOff>
    </xdr:from>
    <xdr:to>
      <xdr:col>55</xdr:col>
      <xdr:colOff>0</xdr:colOff>
      <xdr:row>74</xdr:row>
      <xdr:rowOff>50481</xdr:rowOff>
    </xdr:to>
    <xdr:cxnSp macro="">
      <xdr:nvCxnSpPr>
        <xdr:cNvPr id="406" name="直線コネクタ 405"/>
        <xdr:cNvCxnSpPr/>
      </xdr:nvCxnSpPr>
      <xdr:spPr>
        <a:xfrm flipV="1">
          <a:off x="9639300" y="12572666"/>
          <a:ext cx="838200" cy="16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07"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08" name="フローチャート: 判断 407"/>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50481</xdr:rowOff>
    </xdr:from>
    <xdr:to>
      <xdr:col>50</xdr:col>
      <xdr:colOff>114300</xdr:colOff>
      <xdr:row>74</xdr:row>
      <xdr:rowOff>71381</xdr:rowOff>
    </xdr:to>
    <xdr:cxnSp macro="">
      <xdr:nvCxnSpPr>
        <xdr:cNvPr id="409" name="直線コネクタ 408"/>
        <xdr:cNvCxnSpPr/>
      </xdr:nvCxnSpPr>
      <xdr:spPr>
        <a:xfrm flipV="1">
          <a:off x="8750300" y="12737781"/>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0" name="フローチャート: 判断 409"/>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1" name="テキスト ボックス 410"/>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16354</xdr:rowOff>
    </xdr:from>
    <xdr:to>
      <xdr:col>45</xdr:col>
      <xdr:colOff>177800</xdr:colOff>
      <xdr:row>74</xdr:row>
      <xdr:rowOff>71381</xdr:rowOff>
    </xdr:to>
    <xdr:cxnSp macro="">
      <xdr:nvCxnSpPr>
        <xdr:cNvPr id="412" name="直線コネクタ 411"/>
        <xdr:cNvCxnSpPr/>
      </xdr:nvCxnSpPr>
      <xdr:spPr>
        <a:xfrm>
          <a:off x="7861300" y="12703654"/>
          <a:ext cx="8890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3" name="フローチャート: 判断 412"/>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4" name="テキスト ボックス 413"/>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160470</xdr:rowOff>
    </xdr:from>
    <xdr:to>
      <xdr:col>41</xdr:col>
      <xdr:colOff>50800</xdr:colOff>
      <xdr:row>74</xdr:row>
      <xdr:rowOff>16354</xdr:rowOff>
    </xdr:to>
    <xdr:cxnSp macro="">
      <xdr:nvCxnSpPr>
        <xdr:cNvPr id="415" name="直線コネクタ 414"/>
        <xdr:cNvCxnSpPr/>
      </xdr:nvCxnSpPr>
      <xdr:spPr>
        <a:xfrm>
          <a:off x="6972300" y="12504870"/>
          <a:ext cx="889000" cy="19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6" name="フローチャート: 判断 415"/>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17" name="テキスト ボックス 416"/>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18" name="フローチャート: 判断 417"/>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19" name="テキスト ボックス 418"/>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6016</xdr:rowOff>
    </xdr:from>
    <xdr:to>
      <xdr:col>55</xdr:col>
      <xdr:colOff>50800</xdr:colOff>
      <xdr:row>73</xdr:row>
      <xdr:rowOff>107616</xdr:rowOff>
    </xdr:to>
    <xdr:sp macro="" textlink="">
      <xdr:nvSpPr>
        <xdr:cNvPr id="425" name="楕円 424"/>
        <xdr:cNvSpPr/>
      </xdr:nvSpPr>
      <xdr:spPr>
        <a:xfrm>
          <a:off x="10426700" y="125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28893</xdr:rowOff>
    </xdr:from>
    <xdr:ext cx="534377" cy="259045"/>
    <xdr:sp macro="" textlink="">
      <xdr:nvSpPr>
        <xdr:cNvPr id="426" name="商工費該当値テキスト"/>
        <xdr:cNvSpPr txBox="1"/>
      </xdr:nvSpPr>
      <xdr:spPr>
        <a:xfrm>
          <a:off x="10528300" y="123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171131</xdr:rowOff>
    </xdr:from>
    <xdr:to>
      <xdr:col>50</xdr:col>
      <xdr:colOff>165100</xdr:colOff>
      <xdr:row>74</xdr:row>
      <xdr:rowOff>101281</xdr:rowOff>
    </xdr:to>
    <xdr:sp macro="" textlink="">
      <xdr:nvSpPr>
        <xdr:cNvPr id="427" name="楕円 426"/>
        <xdr:cNvSpPr/>
      </xdr:nvSpPr>
      <xdr:spPr>
        <a:xfrm>
          <a:off x="9588500" y="126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117808</xdr:rowOff>
    </xdr:from>
    <xdr:ext cx="534377" cy="259045"/>
    <xdr:sp macro="" textlink="">
      <xdr:nvSpPr>
        <xdr:cNvPr id="428" name="テキスト ボックス 427"/>
        <xdr:cNvSpPr txBox="1"/>
      </xdr:nvSpPr>
      <xdr:spPr>
        <a:xfrm>
          <a:off x="9372111" y="124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20581</xdr:rowOff>
    </xdr:from>
    <xdr:to>
      <xdr:col>46</xdr:col>
      <xdr:colOff>38100</xdr:colOff>
      <xdr:row>74</xdr:row>
      <xdr:rowOff>122181</xdr:rowOff>
    </xdr:to>
    <xdr:sp macro="" textlink="">
      <xdr:nvSpPr>
        <xdr:cNvPr id="429" name="楕円 428"/>
        <xdr:cNvSpPr/>
      </xdr:nvSpPr>
      <xdr:spPr>
        <a:xfrm>
          <a:off x="8699500" y="127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138708</xdr:rowOff>
    </xdr:from>
    <xdr:ext cx="534377" cy="259045"/>
    <xdr:sp macro="" textlink="">
      <xdr:nvSpPr>
        <xdr:cNvPr id="430" name="テキスト ボックス 429"/>
        <xdr:cNvSpPr txBox="1"/>
      </xdr:nvSpPr>
      <xdr:spPr>
        <a:xfrm>
          <a:off x="8483111" y="124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137004</xdr:rowOff>
    </xdr:from>
    <xdr:to>
      <xdr:col>41</xdr:col>
      <xdr:colOff>101600</xdr:colOff>
      <xdr:row>74</xdr:row>
      <xdr:rowOff>67154</xdr:rowOff>
    </xdr:to>
    <xdr:sp macro="" textlink="">
      <xdr:nvSpPr>
        <xdr:cNvPr id="431" name="楕円 430"/>
        <xdr:cNvSpPr/>
      </xdr:nvSpPr>
      <xdr:spPr>
        <a:xfrm>
          <a:off x="7810500" y="126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83681</xdr:rowOff>
    </xdr:from>
    <xdr:ext cx="534377" cy="259045"/>
    <xdr:sp macro="" textlink="">
      <xdr:nvSpPr>
        <xdr:cNvPr id="432" name="テキスト ボックス 431"/>
        <xdr:cNvSpPr txBox="1"/>
      </xdr:nvSpPr>
      <xdr:spPr>
        <a:xfrm>
          <a:off x="7594111" y="124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109670</xdr:rowOff>
    </xdr:from>
    <xdr:to>
      <xdr:col>36</xdr:col>
      <xdr:colOff>165100</xdr:colOff>
      <xdr:row>73</xdr:row>
      <xdr:rowOff>39820</xdr:rowOff>
    </xdr:to>
    <xdr:sp macro="" textlink="">
      <xdr:nvSpPr>
        <xdr:cNvPr id="433" name="楕円 432"/>
        <xdr:cNvSpPr/>
      </xdr:nvSpPr>
      <xdr:spPr>
        <a:xfrm>
          <a:off x="6921500" y="124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56347</xdr:rowOff>
    </xdr:from>
    <xdr:ext cx="534377" cy="259045"/>
    <xdr:sp macro="" textlink="">
      <xdr:nvSpPr>
        <xdr:cNvPr id="434" name="テキスト ボックス 433"/>
        <xdr:cNvSpPr txBox="1"/>
      </xdr:nvSpPr>
      <xdr:spPr>
        <a:xfrm>
          <a:off x="6705111" y="122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59" name="直線コネクタ 458"/>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0"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1" name="直線コネクタ 460"/>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2"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3" name="直線コネクタ 462"/>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98991</xdr:rowOff>
    </xdr:from>
    <xdr:to>
      <xdr:col>55</xdr:col>
      <xdr:colOff>0</xdr:colOff>
      <xdr:row>95</xdr:row>
      <xdr:rowOff>109238</xdr:rowOff>
    </xdr:to>
    <xdr:cxnSp macro="">
      <xdr:nvCxnSpPr>
        <xdr:cNvPr id="464" name="直線コネクタ 463"/>
        <xdr:cNvCxnSpPr/>
      </xdr:nvCxnSpPr>
      <xdr:spPr>
        <a:xfrm flipV="1">
          <a:off x="9639300" y="16043841"/>
          <a:ext cx="838200" cy="35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5"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6" name="フローチャート: 判断 465"/>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20028</xdr:rowOff>
    </xdr:from>
    <xdr:to>
      <xdr:col>50</xdr:col>
      <xdr:colOff>114300</xdr:colOff>
      <xdr:row>95</xdr:row>
      <xdr:rowOff>109238</xdr:rowOff>
    </xdr:to>
    <xdr:cxnSp macro="">
      <xdr:nvCxnSpPr>
        <xdr:cNvPr id="467" name="直線コネクタ 466"/>
        <xdr:cNvCxnSpPr/>
      </xdr:nvCxnSpPr>
      <xdr:spPr>
        <a:xfrm>
          <a:off x="8750300" y="16307778"/>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68" name="フローチャート: 判断 467"/>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69" name="テキスト ボックス 468"/>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5683</xdr:rowOff>
    </xdr:from>
    <xdr:to>
      <xdr:col>45</xdr:col>
      <xdr:colOff>177800</xdr:colOff>
      <xdr:row>95</xdr:row>
      <xdr:rowOff>20028</xdr:rowOff>
    </xdr:to>
    <xdr:cxnSp macro="">
      <xdr:nvCxnSpPr>
        <xdr:cNvPr id="470" name="直線コネクタ 469"/>
        <xdr:cNvCxnSpPr/>
      </xdr:nvCxnSpPr>
      <xdr:spPr>
        <a:xfrm>
          <a:off x="7861300" y="16121983"/>
          <a:ext cx="889000" cy="1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2" name="テキスト ボックス 471"/>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5683</xdr:rowOff>
    </xdr:from>
    <xdr:to>
      <xdr:col>41</xdr:col>
      <xdr:colOff>50800</xdr:colOff>
      <xdr:row>95</xdr:row>
      <xdr:rowOff>56471</xdr:rowOff>
    </xdr:to>
    <xdr:cxnSp macro="">
      <xdr:nvCxnSpPr>
        <xdr:cNvPr id="473" name="直線コネクタ 472"/>
        <xdr:cNvCxnSpPr/>
      </xdr:nvCxnSpPr>
      <xdr:spPr>
        <a:xfrm flipV="1">
          <a:off x="6972300" y="16121983"/>
          <a:ext cx="889000" cy="2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5" name="テキスト ボックス 474"/>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48191</xdr:rowOff>
    </xdr:from>
    <xdr:to>
      <xdr:col>55</xdr:col>
      <xdr:colOff>50800</xdr:colOff>
      <xdr:row>93</xdr:row>
      <xdr:rowOff>149791</xdr:rowOff>
    </xdr:to>
    <xdr:sp macro="" textlink="">
      <xdr:nvSpPr>
        <xdr:cNvPr id="483" name="楕円 482"/>
        <xdr:cNvSpPr/>
      </xdr:nvSpPr>
      <xdr:spPr>
        <a:xfrm>
          <a:off x="10426700" y="159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71068</xdr:rowOff>
    </xdr:from>
    <xdr:ext cx="534377" cy="259045"/>
    <xdr:sp macro="" textlink="">
      <xdr:nvSpPr>
        <xdr:cNvPr id="484" name="土木費該当値テキスト"/>
        <xdr:cNvSpPr txBox="1"/>
      </xdr:nvSpPr>
      <xdr:spPr>
        <a:xfrm>
          <a:off x="10528300" y="1584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58438</xdr:rowOff>
    </xdr:from>
    <xdr:to>
      <xdr:col>50</xdr:col>
      <xdr:colOff>165100</xdr:colOff>
      <xdr:row>95</xdr:row>
      <xdr:rowOff>160038</xdr:rowOff>
    </xdr:to>
    <xdr:sp macro="" textlink="">
      <xdr:nvSpPr>
        <xdr:cNvPr id="485" name="楕円 484"/>
        <xdr:cNvSpPr/>
      </xdr:nvSpPr>
      <xdr:spPr>
        <a:xfrm>
          <a:off x="9588500" y="16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5115</xdr:rowOff>
    </xdr:from>
    <xdr:ext cx="534377" cy="259045"/>
    <xdr:sp macro="" textlink="">
      <xdr:nvSpPr>
        <xdr:cNvPr id="486" name="テキスト ボックス 485"/>
        <xdr:cNvSpPr txBox="1"/>
      </xdr:nvSpPr>
      <xdr:spPr>
        <a:xfrm>
          <a:off x="9372111" y="16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140678</xdr:rowOff>
    </xdr:from>
    <xdr:to>
      <xdr:col>46</xdr:col>
      <xdr:colOff>38100</xdr:colOff>
      <xdr:row>95</xdr:row>
      <xdr:rowOff>70828</xdr:rowOff>
    </xdr:to>
    <xdr:sp macro="" textlink="">
      <xdr:nvSpPr>
        <xdr:cNvPr id="487" name="楕円 486"/>
        <xdr:cNvSpPr/>
      </xdr:nvSpPr>
      <xdr:spPr>
        <a:xfrm>
          <a:off x="86995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87355</xdr:rowOff>
    </xdr:from>
    <xdr:ext cx="534377" cy="259045"/>
    <xdr:sp macro="" textlink="">
      <xdr:nvSpPr>
        <xdr:cNvPr id="488" name="テキスト ボックス 487"/>
        <xdr:cNvSpPr txBox="1"/>
      </xdr:nvSpPr>
      <xdr:spPr>
        <a:xfrm>
          <a:off x="8483111" y="160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126333</xdr:rowOff>
    </xdr:from>
    <xdr:to>
      <xdr:col>41</xdr:col>
      <xdr:colOff>101600</xdr:colOff>
      <xdr:row>94</xdr:row>
      <xdr:rowOff>56483</xdr:rowOff>
    </xdr:to>
    <xdr:sp macro="" textlink="">
      <xdr:nvSpPr>
        <xdr:cNvPr id="489" name="楕円 488"/>
        <xdr:cNvSpPr/>
      </xdr:nvSpPr>
      <xdr:spPr>
        <a:xfrm>
          <a:off x="7810500" y="160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73010</xdr:rowOff>
    </xdr:from>
    <xdr:ext cx="534377" cy="259045"/>
    <xdr:sp macro="" textlink="">
      <xdr:nvSpPr>
        <xdr:cNvPr id="490" name="テキスト ボックス 489"/>
        <xdr:cNvSpPr txBox="1"/>
      </xdr:nvSpPr>
      <xdr:spPr>
        <a:xfrm>
          <a:off x="7594111" y="158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5671</xdr:rowOff>
    </xdr:from>
    <xdr:to>
      <xdr:col>36</xdr:col>
      <xdr:colOff>165100</xdr:colOff>
      <xdr:row>95</xdr:row>
      <xdr:rowOff>107271</xdr:rowOff>
    </xdr:to>
    <xdr:sp macro="" textlink="">
      <xdr:nvSpPr>
        <xdr:cNvPr id="491" name="楕円 490"/>
        <xdr:cNvSpPr/>
      </xdr:nvSpPr>
      <xdr:spPr>
        <a:xfrm>
          <a:off x="6921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123798</xdr:rowOff>
    </xdr:from>
    <xdr:ext cx="534377" cy="259045"/>
    <xdr:sp macro="" textlink="">
      <xdr:nvSpPr>
        <xdr:cNvPr id="492" name="テキスト ボックス 491"/>
        <xdr:cNvSpPr txBox="1"/>
      </xdr:nvSpPr>
      <xdr:spPr>
        <a:xfrm>
          <a:off x="6705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116668</xdr:rowOff>
    </xdr:from>
    <xdr:to>
      <xdr:col>85</xdr:col>
      <xdr:colOff>126364</xdr:colOff>
      <xdr:row>38</xdr:row>
      <xdr:rowOff>67348</xdr:rowOff>
    </xdr:to>
    <xdr:cxnSp macro="">
      <xdr:nvCxnSpPr>
        <xdr:cNvPr id="513" name="直線コネクタ 512"/>
        <xdr:cNvCxnSpPr/>
      </xdr:nvCxnSpPr>
      <xdr:spPr>
        <a:xfrm flipV="1">
          <a:off x="16317595" y="5603068"/>
          <a:ext cx="1269" cy="97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71175</xdr:rowOff>
    </xdr:from>
    <xdr:ext cx="469744" cy="259045"/>
    <xdr:sp macro="" textlink="">
      <xdr:nvSpPr>
        <xdr:cNvPr id="514" name="消防費最小値テキスト"/>
        <xdr:cNvSpPr txBox="1"/>
      </xdr:nvSpPr>
      <xdr:spPr>
        <a:xfrm>
          <a:off x="16370300" y="658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67348</xdr:rowOff>
    </xdr:from>
    <xdr:to>
      <xdr:col>86</xdr:col>
      <xdr:colOff>25400</xdr:colOff>
      <xdr:row>38</xdr:row>
      <xdr:rowOff>67348</xdr:rowOff>
    </xdr:to>
    <xdr:cxnSp macro="">
      <xdr:nvCxnSpPr>
        <xdr:cNvPr id="515" name="直線コネクタ 514"/>
        <xdr:cNvCxnSpPr/>
      </xdr:nvCxnSpPr>
      <xdr:spPr>
        <a:xfrm>
          <a:off x="16230600" y="658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63345</xdr:rowOff>
    </xdr:from>
    <xdr:ext cx="534377" cy="259045"/>
    <xdr:sp macro="" textlink="">
      <xdr:nvSpPr>
        <xdr:cNvPr id="516" name="消防費最大値テキスト"/>
        <xdr:cNvSpPr txBox="1"/>
      </xdr:nvSpPr>
      <xdr:spPr>
        <a:xfrm>
          <a:off x="16370300" y="53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116668</xdr:rowOff>
    </xdr:from>
    <xdr:to>
      <xdr:col>86</xdr:col>
      <xdr:colOff>25400</xdr:colOff>
      <xdr:row>32</xdr:row>
      <xdr:rowOff>116668</xdr:rowOff>
    </xdr:to>
    <xdr:cxnSp macro="">
      <xdr:nvCxnSpPr>
        <xdr:cNvPr id="517" name="直線コネクタ 516"/>
        <xdr:cNvCxnSpPr/>
      </xdr:nvCxnSpPr>
      <xdr:spPr>
        <a:xfrm>
          <a:off x="16230600" y="560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53232</xdr:rowOff>
    </xdr:from>
    <xdr:to>
      <xdr:col>85</xdr:col>
      <xdr:colOff>127000</xdr:colOff>
      <xdr:row>36</xdr:row>
      <xdr:rowOff>61976</xdr:rowOff>
    </xdr:to>
    <xdr:cxnSp macro="">
      <xdr:nvCxnSpPr>
        <xdr:cNvPr id="518" name="直線コネクタ 517"/>
        <xdr:cNvCxnSpPr/>
      </xdr:nvCxnSpPr>
      <xdr:spPr>
        <a:xfrm>
          <a:off x="15481300" y="5368182"/>
          <a:ext cx="838200" cy="86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82014</xdr:rowOff>
    </xdr:from>
    <xdr:ext cx="534377" cy="259045"/>
    <xdr:sp macro="" textlink="">
      <xdr:nvSpPr>
        <xdr:cNvPr id="519" name="消防費平均値テキスト"/>
        <xdr:cNvSpPr txBox="1"/>
      </xdr:nvSpPr>
      <xdr:spPr>
        <a:xfrm>
          <a:off x="16370300" y="625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103587</xdr:rowOff>
    </xdr:from>
    <xdr:to>
      <xdr:col>85</xdr:col>
      <xdr:colOff>177800</xdr:colOff>
      <xdr:row>37</xdr:row>
      <xdr:rowOff>33737</xdr:rowOff>
    </xdr:to>
    <xdr:sp macro="" textlink="">
      <xdr:nvSpPr>
        <xdr:cNvPr id="520" name="フローチャート: 判断 519"/>
        <xdr:cNvSpPr/>
      </xdr:nvSpPr>
      <xdr:spPr>
        <a:xfrm>
          <a:off x="16268700" y="627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53232</xdr:rowOff>
    </xdr:from>
    <xdr:to>
      <xdr:col>81</xdr:col>
      <xdr:colOff>50800</xdr:colOff>
      <xdr:row>34</xdr:row>
      <xdr:rowOff>159131</xdr:rowOff>
    </xdr:to>
    <xdr:cxnSp macro="">
      <xdr:nvCxnSpPr>
        <xdr:cNvPr id="521" name="直線コネクタ 520"/>
        <xdr:cNvCxnSpPr/>
      </xdr:nvCxnSpPr>
      <xdr:spPr>
        <a:xfrm flipV="1">
          <a:off x="14592300" y="5368182"/>
          <a:ext cx="889000" cy="6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108388</xdr:rowOff>
    </xdr:from>
    <xdr:to>
      <xdr:col>81</xdr:col>
      <xdr:colOff>101600</xdr:colOff>
      <xdr:row>37</xdr:row>
      <xdr:rowOff>38538</xdr:rowOff>
    </xdr:to>
    <xdr:sp macro="" textlink="">
      <xdr:nvSpPr>
        <xdr:cNvPr id="522" name="フローチャート: 判断 521"/>
        <xdr:cNvSpPr/>
      </xdr:nvSpPr>
      <xdr:spPr>
        <a:xfrm>
          <a:off x="154305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29665</xdr:rowOff>
    </xdr:from>
    <xdr:ext cx="534377" cy="259045"/>
    <xdr:sp macro="" textlink="">
      <xdr:nvSpPr>
        <xdr:cNvPr id="523" name="テキスト ボックス 522"/>
        <xdr:cNvSpPr txBox="1"/>
      </xdr:nvSpPr>
      <xdr:spPr>
        <a:xfrm>
          <a:off x="15214111" y="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159131</xdr:rowOff>
    </xdr:from>
    <xdr:to>
      <xdr:col>76</xdr:col>
      <xdr:colOff>114300</xdr:colOff>
      <xdr:row>36</xdr:row>
      <xdr:rowOff>99924</xdr:rowOff>
    </xdr:to>
    <xdr:cxnSp macro="">
      <xdr:nvCxnSpPr>
        <xdr:cNvPr id="524" name="直線コネクタ 523"/>
        <xdr:cNvCxnSpPr/>
      </xdr:nvCxnSpPr>
      <xdr:spPr>
        <a:xfrm flipV="1">
          <a:off x="13703300" y="5988431"/>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157709</xdr:rowOff>
    </xdr:from>
    <xdr:to>
      <xdr:col>76</xdr:col>
      <xdr:colOff>165100</xdr:colOff>
      <xdr:row>37</xdr:row>
      <xdr:rowOff>87859</xdr:rowOff>
    </xdr:to>
    <xdr:sp macro="" textlink="">
      <xdr:nvSpPr>
        <xdr:cNvPr id="525" name="フローチャート: 判断 524"/>
        <xdr:cNvSpPr/>
      </xdr:nvSpPr>
      <xdr:spPr>
        <a:xfrm>
          <a:off x="1454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78986</xdr:rowOff>
    </xdr:from>
    <xdr:ext cx="534377" cy="259045"/>
    <xdr:sp macro="" textlink="">
      <xdr:nvSpPr>
        <xdr:cNvPr id="526" name="テキスト ボックス 525"/>
        <xdr:cNvSpPr txBox="1"/>
      </xdr:nvSpPr>
      <xdr:spPr>
        <a:xfrm>
          <a:off x="14325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99924</xdr:rowOff>
    </xdr:from>
    <xdr:to>
      <xdr:col>71</xdr:col>
      <xdr:colOff>177800</xdr:colOff>
      <xdr:row>36</xdr:row>
      <xdr:rowOff>124384</xdr:rowOff>
    </xdr:to>
    <xdr:cxnSp macro="">
      <xdr:nvCxnSpPr>
        <xdr:cNvPr id="527" name="直線コネクタ 526"/>
        <xdr:cNvCxnSpPr/>
      </xdr:nvCxnSpPr>
      <xdr:spPr>
        <a:xfrm flipV="1">
          <a:off x="12814300" y="6272124"/>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24492</xdr:rowOff>
    </xdr:from>
    <xdr:to>
      <xdr:col>72</xdr:col>
      <xdr:colOff>38100</xdr:colOff>
      <xdr:row>37</xdr:row>
      <xdr:rowOff>126092</xdr:rowOff>
    </xdr:to>
    <xdr:sp macro="" textlink="">
      <xdr:nvSpPr>
        <xdr:cNvPr id="528" name="フローチャート: 判断 527"/>
        <xdr:cNvSpPr/>
      </xdr:nvSpPr>
      <xdr:spPr>
        <a:xfrm>
          <a:off x="13652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117219</xdr:rowOff>
    </xdr:from>
    <xdr:ext cx="534377" cy="259045"/>
    <xdr:sp macro="" textlink="">
      <xdr:nvSpPr>
        <xdr:cNvPr id="529" name="テキスト ボックス 528"/>
        <xdr:cNvSpPr txBox="1"/>
      </xdr:nvSpPr>
      <xdr:spPr>
        <a:xfrm>
          <a:off x="13436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20320</xdr:rowOff>
    </xdr:from>
    <xdr:to>
      <xdr:col>67</xdr:col>
      <xdr:colOff>101600</xdr:colOff>
      <xdr:row>37</xdr:row>
      <xdr:rowOff>121920</xdr:rowOff>
    </xdr:to>
    <xdr:sp macro="" textlink="">
      <xdr:nvSpPr>
        <xdr:cNvPr id="530" name="フローチャート: 判断 529"/>
        <xdr:cNvSpPr/>
      </xdr:nvSpPr>
      <xdr:spPr>
        <a:xfrm>
          <a:off x="1276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113047</xdr:rowOff>
    </xdr:from>
    <xdr:ext cx="534377" cy="259045"/>
    <xdr:sp macro="" textlink="">
      <xdr:nvSpPr>
        <xdr:cNvPr id="531" name="テキスト ボックス 530"/>
        <xdr:cNvSpPr txBox="1"/>
      </xdr:nvSpPr>
      <xdr:spPr>
        <a:xfrm>
          <a:off x="12547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xdr:rowOff>
    </xdr:from>
    <xdr:to>
      <xdr:col>85</xdr:col>
      <xdr:colOff>177800</xdr:colOff>
      <xdr:row>36</xdr:row>
      <xdr:rowOff>112776</xdr:rowOff>
    </xdr:to>
    <xdr:sp macro="" textlink="">
      <xdr:nvSpPr>
        <xdr:cNvPr id="537" name="楕円 536"/>
        <xdr:cNvSpPr/>
      </xdr:nvSpPr>
      <xdr:spPr>
        <a:xfrm>
          <a:off x="16268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34053</xdr:rowOff>
    </xdr:from>
    <xdr:ext cx="534377" cy="259045"/>
    <xdr:sp macro="" textlink="">
      <xdr:nvSpPr>
        <xdr:cNvPr id="538" name="消防費該当値テキスト"/>
        <xdr:cNvSpPr txBox="1"/>
      </xdr:nvSpPr>
      <xdr:spPr>
        <a:xfrm>
          <a:off x="16370300" y="60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2432</xdr:rowOff>
    </xdr:from>
    <xdr:to>
      <xdr:col>81</xdr:col>
      <xdr:colOff>101600</xdr:colOff>
      <xdr:row>31</xdr:row>
      <xdr:rowOff>104032</xdr:rowOff>
    </xdr:to>
    <xdr:sp macro="" textlink="">
      <xdr:nvSpPr>
        <xdr:cNvPr id="539" name="楕円 538"/>
        <xdr:cNvSpPr/>
      </xdr:nvSpPr>
      <xdr:spPr>
        <a:xfrm>
          <a:off x="15430500" y="53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120559</xdr:rowOff>
    </xdr:from>
    <xdr:ext cx="534377" cy="259045"/>
    <xdr:sp macro="" textlink="">
      <xdr:nvSpPr>
        <xdr:cNvPr id="540" name="テキスト ボックス 539"/>
        <xdr:cNvSpPr txBox="1"/>
      </xdr:nvSpPr>
      <xdr:spPr>
        <a:xfrm>
          <a:off x="15214111" y="50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108331</xdr:rowOff>
    </xdr:from>
    <xdr:to>
      <xdr:col>76</xdr:col>
      <xdr:colOff>165100</xdr:colOff>
      <xdr:row>35</xdr:row>
      <xdr:rowOff>38481</xdr:rowOff>
    </xdr:to>
    <xdr:sp macro="" textlink="">
      <xdr:nvSpPr>
        <xdr:cNvPr id="541" name="楕円 540"/>
        <xdr:cNvSpPr/>
      </xdr:nvSpPr>
      <xdr:spPr>
        <a:xfrm>
          <a:off x="14541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55008</xdr:rowOff>
    </xdr:from>
    <xdr:ext cx="534377" cy="259045"/>
    <xdr:sp macro="" textlink="">
      <xdr:nvSpPr>
        <xdr:cNvPr id="542" name="テキスト ボックス 541"/>
        <xdr:cNvSpPr txBox="1"/>
      </xdr:nvSpPr>
      <xdr:spPr>
        <a:xfrm>
          <a:off x="14325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49124</xdr:rowOff>
    </xdr:from>
    <xdr:to>
      <xdr:col>72</xdr:col>
      <xdr:colOff>38100</xdr:colOff>
      <xdr:row>36</xdr:row>
      <xdr:rowOff>150724</xdr:rowOff>
    </xdr:to>
    <xdr:sp macro="" textlink="">
      <xdr:nvSpPr>
        <xdr:cNvPr id="543" name="楕円 542"/>
        <xdr:cNvSpPr/>
      </xdr:nvSpPr>
      <xdr:spPr>
        <a:xfrm>
          <a:off x="13652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167251</xdr:rowOff>
    </xdr:from>
    <xdr:ext cx="534377" cy="259045"/>
    <xdr:sp macro="" textlink="">
      <xdr:nvSpPr>
        <xdr:cNvPr id="544" name="テキスト ボックス 543"/>
        <xdr:cNvSpPr txBox="1"/>
      </xdr:nvSpPr>
      <xdr:spPr>
        <a:xfrm>
          <a:off x="13436111" y="5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73584</xdr:rowOff>
    </xdr:from>
    <xdr:to>
      <xdr:col>67</xdr:col>
      <xdr:colOff>101600</xdr:colOff>
      <xdr:row>37</xdr:row>
      <xdr:rowOff>3734</xdr:rowOff>
    </xdr:to>
    <xdr:sp macro="" textlink="">
      <xdr:nvSpPr>
        <xdr:cNvPr id="545" name="楕円 544"/>
        <xdr:cNvSpPr/>
      </xdr:nvSpPr>
      <xdr:spPr>
        <a:xfrm>
          <a:off x="127635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20261</xdr:rowOff>
    </xdr:from>
    <xdr:ext cx="534377" cy="259045"/>
    <xdr:sp macro="" textlink="">
      <xdr:nvSpPr>
        <xdr:cNvPr id="546" name="テキスト ボックス 545"/>
        <xdr:cNvSpPr txBox="1"/>
      </xdr:nvSpPr>
      <xdr:spPr>
        <a:xfrm>
          <a:off x="12547111" y="60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3" name="直線コネクタ 572"/>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4"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75" name="直線コネクタ 574"/>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76"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77" name="直線コネクタ 576"/>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122359</xdr:rowOff>
    </xdr:from>
    <xdr:to>
      <xdr:col>85</xdr:col>
      <xdr:colOff>127000</xdr:colOff>
      <xdr:row>53</xdr:row>
      <xdr:rowOff>55771</xdr:rowOff>
    </xdr:to>
    <xdr:cxnSp macro="">
      <xdr:nvCxnSpPr>
        <xdr:cNvPr id="578" name="直線コネクタ 577"/>
        <xdr:cNvCxnSpPr/>
      </xdr:nvCxnSpPr>
      <xdr:spPr>
        <a:xfrm>
          <a:off x="15481300" y="8866309"/>
          <a:ext cx="838200" cy="2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79"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0" name="フローチャート: 判断 579"/>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122359</xdr:rowOff>
    </xdr:from>
    <xdr:to>
      <xdr:col>81</xdr:col>
      <xdr:colOff>50800</xdr:colOff>
      <xdr:row>53</xdr:row>
      <xdr:rowOff>122588</xdr:rowOff>
    </xdr:to>
    <xdr:cxnSp macro="">
      <xdr:nvCxnSpPr>
        <xdr:cNvPr id="581" name="直線コネクタ 580"/>
        <xdr:cNvCxnSpPr/>
      </xdr:nvCxnSpPr>
      <xdr:spPr>
        <a:xfrm flipV="1">
          <a:off x="14592300" y="8866309"/>
          <a:ext cx="889000" cy="3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2" name="フローチャート: 判断 581"/>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83" name="テキスト ボックス 582"/>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137937</xdr:rowOff>
    </xdr:from>
    <xdr:to>
      <xdr:col>76</xdr:col>
      <xdr:colOff>114300</xdr:colOff>
      <xdr:row>53</xdr:row>
      <xdr:rowOff>122588</xdr:rowOff>
    </xdr:to>
    <xdr:cxnSp macro="">
      <xdr:nvCxnSpPr>
        <xdr:cNvPr id="584" name="直線コネクタ 583"/>
        <xdr:cNvCxnSpPr/>
      </xdr:nvCxnSpPr>
      <xdr:spPr>
        <a:xfrm>
          <a:off x="13703300" y="8710437"/>
          <a:ext cx="8890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85" name="フローチャート: 判断 584"/>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86" name="テキスト ボックス 585"/>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137937</xdr:rowOff>
    </xdr:from>
    <xdr:to>
      <xdr:col>71</xdr:col>
      <xdr:colOff>177800</xdr:colOff>
      <xdr:row>53</xdr:row>
      <xdr:rowOff>4140</xdr:rowOff>
    </xdr:to>
    <xdr:cxnSp macro="">
      <xdr:nvCxnSpPr>
        <xdr:cNvPr id="587" name="直線コネクタ 586"/>
        <xdr:cNvCxnSpPr/>
      </xdr:nvCxnSpPr>
      <xdr:spPr>
        <a:xfrm flipV="1">
          <a:off x="12814300" y="8710437"/>
          <a:ext cx="889000" cy="3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88" name="フローチャート: 判断 587"/>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89" name="テキスト ボックス 588"/>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0" name="フローチャート: 判断 589"/>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1" name="テキスト ボックス 590"/>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4971</xdr:rowOff>
    </xdr:from>
    <xdr:to>
      <xdr:col>85</xdr:col>
      <xdr:colOff>177800</xdr:colOff>
      <xdr:row>53</xdr:row>
      <xdr:rowOff>106571</xdr:rowOff>
    </xdr:to>
    <xdr:sp macro="" textlink="">
      <xdr:nvSpPr>
        <xdr:cNvPr id="597" name="楕円 596"/>
        <xdr:cNvSpPr/>
      </xdr:nvSpPr>
      <xdr:spPr>
        <a:xfrm>
          <a:off x="16268700" y="90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27848</xdr:rowOff>
    </xdr:from>
    <xdr:ext cx="534377" cy="259045"/>
    <xdr:sp macro="" textlink="">
      <xdr:nvSpPr>
        <xdr:cNvPr id="598" name="教育費該当値テキスト"/>
        <xdr:cNvSpPr txBox="1"/>
      </xdr:nvSpPr>
      <xdr:spPr>
        <a:xfrm>
          <a:off x="16370300" y="89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71559</xdr:rowOff>
    </xdr:from>
    <xdr:to>
      <xdr:col>81</xdr:col>
      <xdr:colOff>101600</xdr:colOff>
      <xdr:row>52</xdr:row>
      <xdr:rowOff>1709</xdr:rowOff>
    </xdr:to>
    <xdr:sp macro="" textlink="">
      <xdr:nvSpPr>
        <xdr:cNvPr id="599" name="楕円 598"/>
        <xdr:cNvSpPr/>
      </xdr:nvSpPr>
      <xdr:spPr>
        <a:xfrm>
          <a:off x="15430500" y="88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18236</xdr:rowOff>
    </xdr:from>
    <xdr:ext cx="534377" cy="259045"/>
    <xdr:sp macro="" textlink="">
      <xdr:nvSpPr>
        <xdr:cNvPr id="600" name="テキスト ボックス 599"/>
        <xdr:cNvSpPr txBox="1"/>
      </xdr:nvSpPr>
      <xdr:spPr>
        <a:xfrm>
          <a:off x="15214111" y="85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71788</xdr:rowOff>
    </xdr:from>
    <xdr:to>
      <xdr:col>76</xdr:col>
      <xdr:colOff>165100</xdr:colOff>
      <xdr:row>54</xdr:row>
      <xdr:rowOff>1938</xdr:rowOff>
    </xdr:to>
    <xdr:sp macro="" textlink="">
      <xdr:nvSpPr>
        <xdr:cNvPr id="601" name="楕円 600"/>
        <xdr:cNvSpPr/>
      </xdr:nvSpPr>
      <xdr:spPr>
        <a:xfrm>
          <a:off x="14541500" y="91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18465</xdr:rowOff>
    </xdr:from>
    <xdr:ext cx="534377" cy="259045"/>
    <xdr:sp macro="" textlink="">
      <xdr:nvSpPr>
        <xdr:cNvPr id="602" name="テキスト ボックス 601"/>
        <xdr:cNvSpPr txBox="1"/>
      </xdr:nvSpPr>
      <xdr:spPr>
        <a:xfrm>
          <a:off x="14325111" y="89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87137</xdr:rowOff>
    </xdr:from>
    <xdr:to>
      <xdr:col>72</xdr:col>
      <xdr:colOff>38100</xdr:colOff>
      <xdr:row>51</xdr:row>
      <xdr:rowOff>17287</xdr:rowOff>
    </xdr:to>
    <xdr:sp macro="" textlink="">
      <xdr:nvSpPr>
        <xdr:cNvPr id="603" name="楕円 602"/>
        <xdr:cNvSpPr/>
      </xdr:nvSpPr>
      <xdr:spPr>
        <a:xfrm>
          <a:off x="13652500" y="8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33814</xdr:rowOff>
    </xdr:from>
    <xdr:ext cx="534377" cy="259045"/>
    <xdr:sp macro="" textlink="">
      <xdr:nvSpPr>
        <xdr:cNvPr id="604" name="テキスト ボックス 603"/>
        <xdr:cNvSpPr txBox="1"/>
      </xdr:nvSpPr>
      <xdr:spPr>
        <a:xfrm>
          <a:off x="13436111" y="84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124790</xdr:rowOff>
    </xdr:from>
    <xdr:to>
      <xdr:col>67</xdr:col>
      <xdr:colOff>101600</xdr:colOff>
      <xdr:row>53</xdr:row>
      <xdr:rowOff>54940</xdr:rowOff>
    </xdr:to>
    <xdr:sp macro="" textlink="">
      <xdr:nvSpPr>
        <xdr:cNvPr id="605" name="楕円 604"/>
        <xdr:cNvSpPr/>
      </xdr:nvSpPr>
      <xdr:spPr>
        <a:xfrm>
          <a:off x="12763500" y="90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71467</xdr:rowOff>
    </xdr:from>
    <xdr:ext cx="534377" cy="259045"/>
    <xdr:sp macro="" textlink="">
      <xdr:nvSpPr>
        <xdr:cNvPr id="606" name="テキスト ボックス 605"/>
        <xdr:cNvSpPr txBox="1"/>
      </xdr:nvSpPr>
      <xdr:spPr>
        <a:xfrm>
          <a:off x="12547111" y="88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6" name="テキスト ボックス 62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0" name="直線コネクタ 629"/>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3"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4" name="直線コネクタ 633"/>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85407</xdr:rowOff>
    </xdr:from>
    <xdr:to>
      <xdr:col>85</xdr:col>
      <xdr:colOff>127000</xdr:colOff>
      <xdr:row>76</xdr:row>
      <xdr:rowOff>37592</xdr:rowOff>
    </xdr:to>
    <xdr:cxnSp macro="">
      <xdr:nvCxnSpPr>
        <xdr:cNvPr id="635" name="直線コネクタ 634"/>
        <xdr:cNvCxnSpPr/>
      </xdr:nvCxnSpPr>
      <xdr:spPr>
        <a:xfrm flipV="1">
          <a:off x="15481300" y="12944157"/>
          <a:ext cx="838200" cy="1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36" name="災害復旧費平均値テキスト"/>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37" name="フローチャート: 判断 636"/>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105601</xdr:rowOff>
    </xdr:from>
    <xdr:to>
      <xdr:col>81</xdr:col>
      <xdr:colOff>50800</xdr:colOff>
      <xdr:row>76</xdr:row>
      <xdr:rowOff>37592</xdr:rowOff>
    </xdr:to>
    <xdr:cxnSp macro="">
      <xdr:nvCxnSpPr>
        <xdr:cNvPr id="638" name="直線コネクタ 637"/>
        <xdr:cNvCxnSpPr/>
      </xdr:nvCxnSpPr>
      <xdr:spPr>
        <a:xfrm>
          <a:off x="14592300" y="12792901"/>
          <a:ext cx="889000" cy="27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39" name="フローチャート: 判断 638"/>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40" name="テキスト ボックス 639"/>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105601</xdr:rowOff>
    </xdr:from>
    <xdr:to>
      <xdr:col>76</xdr:col>
      <xdr:colOff>114300</xdr:colOff>
      <xdr:row>75</xdr:row>
      <xdr:rowOff>161417</xdr:rowOff>
    </xdr:to>
    <xdr:cxnSp macro="">
      <xdr:nvCxnSpPr>
        <xdr:cNvPr id="641" name="直線コネクタ 640"/>
        <xdr:cNvCxnSpPr/>
      </xdr:nvCxnSpPr>
      <xdr:spPr>
        <a:xfrm flipV="1">
          <a:off x="13703300" y="12792901"/>
          <a:ext cx="889000" cy="2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2" name="フローチャート: 判断 641"/>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3" name="テキスト ボックス 642"/>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161417</xdr:rowOff>
    </xdr:from>
    <xdr:to>
      <xdr:col>71</xdr:col>
      <xdr:colOff>177800</xdr:colOff>
      <xdr:row>78</xdr:row>
      <xdr:rowOff>72644</xdr:rowOff>
    </xdr:to>
    <xdr:cxnSp macro="">
      <xdr:nvCxnSpPr>
        <xdr:cNvPr id="644" name="直線コネクタ 643"/>
        <xdr:cNvCxnSpPr/>
      </xdr:nvCxnSpPr>
      <xdr:spPr>
        <a:xfrm flipV="1">
          <a:off x="12814300" y="13020167"/>
          <a:ext cx="889000" cy="4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45" name="フローチャート: 判断 644"/>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36085</xdr:rowOff>
    </xdr:from>
    <xdr:ext cx="378565" cy="259045"/>
    <xdr:sp macro="" textlink="">
      <xdr:nvSpPr>
        <xdr:cNvPr id="646" name="テキスト ボックス 645"/>
        <xdr:cNvSpPr txBox="1"/>
      </xdr:nvSpPr>
      <xdr:spPr>
        <a:xfrm>
          <a:off x="13514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47" name="フローチャート: 判断 646"/>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48" name="テキスト ボックス 647"/>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34607</xdr:rowOff>
    </xdr:from>
    <xdr:to>
      <xdr:col>85</xdr:col>
      <xdr:colOff>177800</xdr:colOff>
      <xdr:row>75</xdr:row>
      <xdr:rowOff>136207</xdr:rowOff>
    </xdr:to>
    <xdr:sp macro="" textlink="">
      <xdr:nvSpPr>
        <xdr:cNvPr id="654" name="楕円 653"/>
        <xdr:cNvSpPr/>
      </xdr:nvSpPr>
      <xdr:spPr>
        <a:xfrm>
          <a:off x="162687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57484</xdr:rowOff>
    </xdr:from>
    <xdr:ext cx="469744" cy="259045"/>
    <xdr:sp macro="" textlink="">
      <xdr:nvSpPr>
        <xdr:cNvPr id="655" name="災害復旧費該当値テキスト"/>
        <xdr:cNvSpPr txBox="1"/>
      </xdr:nvSpPr>
      <xdr:spPr>
        <a:xfrm>
          <a:off x="16370300" y="1274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158242</xdr:rowOff>
    </xdr:from>
    <xdr:to>
      <xdr:col>81</xdr:col>
      <xdr:colOff>101600</xdr:colOff>
      <xdr:row>76</xdr:row>
      <xdr:rowOff>88392</xdr:rowOff>
    </xdr:to>
    <xdr:sp macro="" textlink="">
      <xdr:nvSpPr>
        <xdr:cNvPr id="656" name="楕円 655"/>
        <xdr:cNvSpPr/>
      </xdr:nvSpPr>
      <xdr:spPr>
        <a:xfrm>
          <a:off x="15430500" y="130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104919</xdr:rowOff>
    </xdr:from>
    <xdr:ext cx="469744" cy="259045"/>
    <xdr:sp macro="" textlink="">
      <xdr:nvSpPr>
        <xdr:cNvPr id="657" name="テキスト ボックス 656"/>
        <xdr:cNvSpPr txBox="1"/>
      </xdr:nvSpPr>
      <xdr:spPr>
        <a:xfrm>
          <a:off x="15246428" y="127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54801</xdr:rowOff>
    </xdr:from>
    <xdr:to>
      <xdr:col>76</xdr:col>
      <xdr:colOff>165100</xdr:colOff>
      <xdr:row>74</xdr:row>
      <xdr:rowOff>156401</xdr:rowOff>
    </xdr:to>
    <xdr:sp macro="" textlink="">
      <xdr:nvSpPr>
        <xdr:cNvPr id="658" name="楕円 657"/>
        <xdr:cNvSpPr/>
      </xdr:nvSpPr>
      <xdr:spPr>
        <a:xfrm>
          <a:off x="14541500" y="127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1478</xdr:rowOff>
    </xdr:from>
    <xdr:ext cx="469744" cy="259045"/>
    <xdr:sp macro="" textlink="">
      <xdr:nvSpPr>
        <xdr:cNvPr id="659" name="テキスト ボックス 658"/>
        <xdr:cNvSpPr txBox="1"/>
      </xdr:nvSpPr>
      <xdr:spPr>
        <a:xfrm>
          <a:off x="14357428" y="1251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110617</xdr:rowOff>
    </xdr:from>
    <xdr:to>
      <xdr:col>72</xdr:col>
      <xdr:colOff>38100</xdr:colOff>
      <xdr:row>76</xdr:row>
      <xdr:rowOff>40767</xdr:rowOff>
    </xdr:to>
    <xdr:sp macro="" textlink="">
      <xdr:nvSpPr>
        <xdr:cNvPr id="660" name="楕円 659"/>
        <xdr:cNvSpPr/>
      </xdr:nvSpPr>
      <xdr:spPr>
        <a:xfrm>
          <a:off x="13652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57294</xdr:rowOff>
    </xdr:from>
    <xdr:ext cx="469744" cy="259045"/>
    <xdr:sp macro="" textlink="">
      <xdr:nvSpPr>
        <xdr:cNvPr id="661" name="テキスト ボックス 660"/>
        <xdr:cNvSpPr txBox="1"/>
      </xdr:nvSpPr>
      <xdr:spPr>
        <a:xfrm>
          <a:off x="13468428" y="1274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21844</xdr:rowOff>
    </xdr:from>
    <xdr:to>
      <xdr:col>67</xdr:col>
      <xdr:colOff>101600</xdr:colOff>
      <xdr:row>78</xdr:row>
      <xdr:rowOff>123444</xdr:rowOff>
    </xdr:to>
    <xdr:sp macro="" textlink="">
      <xdr:nvSpPr>
        <xdr:cNvPr id="662" name="楕円 661"/>
        <xdr:cNvSpPr/>
      </xdr:nvSpPr>
      <xdr:spPr>
        <a:xfrm>
          <a:off x="12763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139971</xdr:rowOff>
    </xdr:from>
    <xdr:ext cx="378565" cy="259045"/>
    <xdr:sp macro="" textlink="">
      <xdr:nvSpPr>
        <xdr:cNvPr id="663" name="テキスト ボックス 662"/>
        <xdr:cNvSpPr txBox="1"/>
      </xdr:nvSpPr>
      <xdr:spPr>
        <a:xfrm>
          <a:off x="12625017" y="131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86" name="直線コネクタ 685"/>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87"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88" name="直線コネクタ 687"/>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89"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0" name="直線コネクタ 689"/>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19707</xdr:rowOff>
    </xdr:from>
    <xdr:to>
      <xdr:col>85</xdr:col>
      <xdr:colOff>127000</xdr:colOff>
      <xdr:row>93</xdr:row>
      <xdr:rowOff>56947</xdr:rowOff>
    </xdr:to>
    <xdr:cxnSp macro="">
      <xdr:nvCxnSpPr>
        <xdr:cNvPr id="691" name="直線コネクタ 690"/>
        <xdr:cNvCxnSpPr/>
      </xdr:nvCxnSpPr>
      <xdr:spPr>
        <a:xfrm flipV="1">
          <a:off x="15481300" y="15793107"/>
          <a:ext cx="838200" cy="20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2"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3" name="フローチャート: 判断 692"/>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44557</xdr:rowOff>
    </xdr:from>
    <xdr:to>
      <xdr:col>81</xdr:col>
      <xdr:colOff>50800</xdr:colOff>
      <xdr:row>93</xdr:row>
      <xdr:rowOff>56947</xdr:rowOff>
    </xdr:to>
    <xdr:cxnSp macro="">
      <xdr:nvCxnSpPr>
        <xdr:cNvPr id="694" name="直線コネクタ 693"/>
        <xdr:cNvCxnSpPr/>
      </xdr:nvCxnSpPr>
      <xdr:spPr>
        <a:xfrm>
          <a:off x="14592300" y="1598940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695" name="フローチャート: 判断 694"/>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696" name="テキスト ボックス 695"/>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44557</xdr:rowOff>
    </xdr:from>
    <xdr:to>
      <xdr:col>76</xdr:col>
      <xdr:colOff>114300</xdr:colOff>
      <xdr:row>93</xdr:row>
      <xdr:rowOff>65793</xdr:rowOff>
    </xdr:to>
    <xdr:cxnSp macro="">
      <xdr:nvCxnSpPr>
        <xdr:cNvPr id="697" name="直線コネクタ 696"/>
        <xdr:cNvCxnSpPr/>
      </xdr:nvCxnSpPr>
      <xdr:spPr>
        <a:xfrm flipV="1">
          <a:off x="13703300" y="15989407"/>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698" name="フローチャート: 判断 697"/>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699" name="テキスト ボックス 698"/>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17216</xdr:rowOff>
    </xdr:from>
    <xdr:to>
      <xdr:col>71</xdr:col>
      <xdr:colOff>177800</xdr:colOff>
      <xdr:row>93</xdr:row>
      <xdr:rowOff>65793</xdr:rowOff>
    </xdr:to>
    <xdr:cxnSp macro="">
      <xdr:nvCxnSpPr>
        <xdr:cNvPr id="700" name="直線コネクタ 699"/>
        <xdr:cNvCxnSpPr/>
      </xdr:nvCxnSpPr>
      <xdr:spPr>
        <a:xfrm>
          <a:off x="12814300" y="15790616"/>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1" name="フローチャート: 判断 700"/>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2" name="テキスト ボックス 701"/>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3" name="フローチャート: 判断 702"/>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4" name="テキスト ボックス 703"/>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140357</xdr:rowOff>
    </xdr:from>
    <xdr:to>
      <xdr:col>85</xdr:col>
      <xdr:colOff>177800</xdr:colOff>
      <xdr:row>92</xdr:row>
      <xdr:rowOff>70507</xdr:rowOff>
    </xdr:to>
    <xdr:sp macro="" textlink="">
      <xdr:nvSpPr>
        <xdr:cNvPr id="710" name="楕円 709"/>
        <xdr:cNvSpPr/>
      </xdr:nvSpPr>
      <xdr:spPr>
        <a:xfrm>
          <a:off x="16268700" y="157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93384</xdr:rowOff>
    </xdr:from>
    <xdr:ext cx="534377" cy="259045"/>
    <xdr:sp macro="" textlink="">
      <xdr:nvSpPr>
        <xdr:cNvPr id="711" name="公債費該当値テキスト"/>
        <xdr:cNvSpPr txBox="1"/>
      </xdr:nvSpPr>
      <xdr:spPr>
        <a:xfrm>
          <a:off x="16370300" y="156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6147</xdr:rowOff>
    </xdr:from>
    <xdr:to>
      <xdr:col>81</xdr:col>
      <xdr:colOff>101600</xdr:colOff>
      <xdr:row>93</xdr:row>
      <xdr:rowOff>107747</xdr:rowOff>
    </xdr:to>
    <xdr:sp macro="" textlink="">
      <xdr:nvSpPr>
        <xdr:cNvPr id="712" name="楕円 711"/>
        <xdr:cNvSpPr/>
      </xdr:nvSpPr>
      <xdr:spPr>
        <a:xfrm>
          <a:off x="15430500" y="159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124274</xdr:rowOff>
    </xdr:from>
    <xdr:ext cx="534377" cy="259045"/>
    <xdr:sp macro="" textlink="">
      <xdr:nvSpPr>
        <xdr:cNvPr id="713" name="テキスト ボックス 712"/>
        <xdr:cNvSpPr txBox="1"/>
      </xdr:nvSpPr>
      <xdr:spPr>
        <a:xfrm>
          <a:off x="15214111" y="157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165207</xdr:rowOff>
    </xdr:from>
    <xdr:to>
      <xdr:col>76</xdr:col>
      <xdr:colOff>165100</xdr:colOff>
      <xdr:row>93</xdr:row>
      <xdr:rowOff>95357</xdr:rowOff>
    </xdr:to>
    <xdr:sp macro="" textlink="">
      <xdr:nvSpPr>
        <xdr:cNvPr id="714" name="楕円 713"/>
        <xdr:cNvSpPr/>
      </xdr:nvSpPr>
      <xdr:spPr>
        <a:xfrm>
          <a:off x="14541500" y="15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111884</xdr:rowOff>
    </xdr:from>
    <xdr:ext cx="534377" cy="259045"/>
    <xdr:sp macro="" textlink="">
      <xdr:nvSpPr>
        <xdr:cNvPr id="715" name="テキスト ボックス 714"/>
        <xdr:cNvSpPr txBox="1"/>
      </xdr:nvSpPr>
      <xdr:spPr>
        <a:xfrm>
          <a:off x="14325111" y="157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14993</xdr:rowOff>
    </xdr:from>
    <xdr:to>
      <xdr:col>72</xdr:col>
      <xdr:colOff>38100</xdr:colOff>
      <xdr:row>93</xdr:row>
      <xdr:rowOff>116593</xdr:rowOff>
    </xdr:to>
    <xdr:sp macro="" textlink="">
      <xdr:nvSpPr>
        <xdr:cNvPr id="716" name="楕円 715"/>
        <xdr:cNvSpPr/>
      </xdr:nvSpPr>
      <xdr:spPr>
        <a:xfrm>
          <a:off x="13652500" y="159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133120</xdr:rowOff>
    </xdr:from>
    <xdr:ext cx="534377" cy="259045"/>
    <xdr:sp macro="" textlink="">
      <xdr:nvSpPr>
        <xdr:cNvPr id="717" name="テキスト ボックス 716"/>
        <xdr:cNvSpPr txBox="1"/>
      </xdr:nvSpPr>
      <xdr:spPr>
        <a:xfrm>
          <a:off x="13436111" y="157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137866</xdr:rowOff>
    </xdr:from>
    <xdr:to>
      <xdr:col>67</xdr:col>
      <xdr:colOff>101600</xdr:colOff>
      <xdr:row>92</xdr:row>
      <xdr:rowOff>68016</xdr:rowOff>
    </xdr:to>
    <xdr:sp macro="" textlink="">
      <xdr:nvSpPr>
        <xdr:cNvPr id="718" name="楕円 717"/>
        <xdr:cNvSpPr/>
      </xdr:nvSpPr>
      <xdr:spPr>
        <a:xfrm>
          <a:off x="12763500" y="157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84543</xdr:rowOff>
    </xdr:from>
    <xdr:ext cx="534377" cy="259045"/>
    <xdr:sp macro="" textlink="">
      <xdr:nvSpPr>
        <xdr:cNvPr id="719" name="テキスト ボックス 718"/>
        <xdr:cNvSpPr txBox="1"/>
      </xdr:nvSpPr>
      <xdr:spPr>
        <a:xfrm>
          <a:off x="12547111" y="155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45" name="直線コネクタ 744"/>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48"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49" name="直線コネクタ 748"/>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107043</xdr:rowOff>
    </xdr:from>
    <xdr:to>
      <xdr:col>116</xdr:col>
      <xdr:colOff>63500</xdr:colOff>
      <xdr:row>39</xdr:row>
      <xdr:rowOff>48804</xdr:rowOff>
    </xdr:to>
    <xdr:cxnSp macro="">
      <xdr:nvCxnSpPr>
        <xdr:cNvPr id="750" name="直線コネクタ 749"/>
        <xdr:cNvCxnSpPr/>
      </xdr:nvCxnSpPr>
      <xdr:spPr>
        <a:xfrm flipV="1">
          <a:off x="21323300" y="6622143"/>
          <a:ext cx="8382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114136</xdr:rowOff>
    </xdr:from>
    <xdr:ext cx="313932" cy="259045"/>
    <xdr:sp macro="" textlink="">
      <xdr:nvSpPr>
        <xdr:cNvPr id="751" name="諸支出金平均値テキスト"/>
        <xdr:cNvSpPr txBox="1"/>
      </xdr:nvSpPr>
      <xdr:spPr>
        <a:xfrm>
          <a:off x="22212300" y="6629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2" name="フローチャート: 判断 751"/>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109220</xdr:rowOff>
    </xdr:from>
    <xdr:to>
      <xdr:col>111</xdr:col>
      <xdr:colOff>177800</xdr:colOff>
      <xdr:row>39</xdr:row>
      <xdr:rowOff>48804</xdr:rowOff>
    </xdr:to>
    <xdr:cxnSp macro="">
      <xdr:nvCxnSpPr>
        <xdr:cNvPr id="753" name="直線コネクタ 752"/>
        <xdr:cNvCxnSpPr/>
      </xdr:nvCxnSpPr>
      <xdr:spPr>
        <a:xfrm>
          <a:off x="20434300" y="66243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4" name="フローチャート: 判断 753"/>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55" name="テキスト ボックス 754"/>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9616</xdr:rowOff>
    </xdr:from>
    <xdr:to>
      <xdr:col>107</xdr:col>
      <xdr:colOff>50800</xdr:colOff>
      <xdr:row>38</xdr:row>
      <xdr:rowOff>109220</xdr:rowOff>
    </xdr:to>
    <xdr:cxnSp macro="">
      <xdr:nvCxnSpPr>
        <xdr:cNvPr id="756" name="直線コネクタ 755"/>
        <xdr:cNvCxnSpPr/>
      </xdr:nvCxnSpPr>
      <xdr:spPr>
        <a:xfrm>
          <a:off x="19545300" y="6353266"/>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57" name="フローチャート: 判断 756"/>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79846</xdr:rowOff>
    </xdr:from>
    <xdr:ext cx="313932" cy="259045"/>
    <xdr:sp macro="" textlink="">
      <xdr:nvSpPr>
        <xdr:cNvPr id="758" name="テキスト ボックス 757"/>
        <xdr:cNvSpPr txBox="1"/>
      </xdr:nvSpPr>
      <xdr:spPr>
        <a:xfrm>
          <a:off x="20277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9616</xdr:rowOff>
    </xdr:from>
    <xdr:to>
      <xdr:col>102</xdr:col>
      <xdr:colOff>114300</xdr:colOff>
      <xdr:row>37</xdr:row>
      <xdr:rowOff>129358</xdr:rowOff>
    </xdr:to>
    <xdr:cxnSp macro="">
      <xdr:nvCxnSpPr>
        <xdr:cNvPr id="759" name="直線コネクタ 758"/>
        <xdr:cNvCxnSpPr/>
      </xdr:nvCxnSpPr>
      <xdr:spPr>
        <a:xfrm flipV="1">
          <a:off x="18656300" y="635326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0" name="フローチャート: 判断 759"/>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36303</xdr:rowOff>
    </xdr:from>
    <xdr:ext cx="313932" cy="259045"/>
    <xdr:sp macro="" textlink="">
      <xdr:nvSpPr>
        <xdr:cNvPr id="761" name="テキスト ボックス 760"/>
        <xdr:cNvSpPr txBox="1"/>
      </xdr:nvSpPr>
      <xdr:spPr>
        <a:xfrm>
          <a:off x="19388333" y="672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2" name="フローチャート: 判断 761"/>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106515</xdr:rowOff>
    </xdr:from>
    <xdr:ext cx="378565" cy="259045"/>
    <xdr:sp macro="" textlink="">
      <xdr:nvSpPr>
        <xdr:cNvPr id="763" name="テキスト ボックス 762"/>
        <xdr:cNvSpPr txBox="1"/>
      </xdr:nvSpPr>
      <xdr:spPr>
        <a:xfrm>
          <a:off x="18467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56243</xdr:rowOff>
    </xdr:from>
    <xdr:to>
      <xdr:col>116</xdr:col>
      <xdr:colOff>114300</xdr:colOff>
      <xdr:row>38</xdr:row>
      <xdr:rowOff>157843</xdr:rowOff>
    </xdr:to>
    <xdr:sp macro="" textlink="">
      <xdr:nvSpPr>
        <xdr:cNvPr id="769" name="楕円 768"/>
        <xdr:cNvSpPr/>
      </xdr:nvSpPr>
      <xdr:spPr>
        <a:xfrm>
          <a:off x="22110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79120</xdr:rowOff>
    </xdr:from>
    <xdr:ext cx="378565" cy="259045"/>
    <xdr:sp macro="" textlink="">
      <xdr:nvSpPr>
        <xdr:cNvPr id="770" name="諸支出金該当値テキスト"/>
        <xdr:cNvSpPr txBox="1"/>
      </xdr:nvSpPr>
      <xdr:spPr>
        <a:xfrm>
          <a:off x="22212300" y="642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169454</xdr:rowOff>
    </xdr:from>
    <xdr:to>
      <xdr:col>112</xdr:col>
      <xdr:colOff>38100</xdr:colOff>
      <xdr:row>39</xdr:row>
      <xdr:rowOff>99604</xdr:rowOff>
    </xdr:to>
    <xdr:sp macro="" textlink="">
      <xdr:nvSpPr>
        <xdr:cNvPr id="771" name="楕円 770"/>
        <xdr:cNvSpPr/>
      </xdr:nvSpPr>
      <xdr:spPr>
        <a:xfrm>
          <a:off x="21272500" y="66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90731</xdr:rowOff>
    </xdr:from>
    <xdr:ext cx="313932" cy="259045"/>
    <xdr:sp macro="" textlink="">
      <xdr:nvSpPr>
        <xdr:cNvPr id="772" name="テキスト ボックス 771"/>
        <xdr:cNvSpPr txBox="1"/>
      </xdr:nvSpPr>
      <xdr:spPr>
        <a:xfrm>
          <a:off x="21166333" y="677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58420</xdr:rowOff>
    </xdr:from>
    <xdr:to>
      <xdr:col>107</xdr:col>
      <xdr:colOff>101600</xdr:colOff>
      <xdr:row>38</xdr:row>
      <xdr:rowOff>160020</xdr:rowOff>
    </xdr:to>
    <xdr:sp macro="" textlink="">
      <xdr:nvSpPr>
        <xdr:cNvPr id="773" name="楕円 772"/>
        <xdr:cNvSpPr/>
      </xdr:nvSpPr>
      <xdr:spPr>
        <a:xfrm>
          <a:off x="2038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5097</xdr:rowOff>
    </xdr:from>
    <xdr:ext cx="378565" cy="259045"/>
    <xdr:sp macro="" textlink="">
      <xdr:nvSpPr>
        <xdr:cNvPr id="774" name="テキスト ボックス 773"/>
        <xdr:cNvSpPr txBox="1"/>
      </xdr:nvSpPr>
      <xdr:spPr>
        <a:xfrm>
          <a:off x="20245017" y="63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130266</xdr:rowOff>
    </xdr:from>
    <xdr:to>
      <xdr:col>102</xdr:col>
      <xdr:colOff>165100</xdr:colOff>
      <xdr:row>37</xdr:row>
      <xdr:rowOff>60416</xdr:rowOff>
    </xdr:to>
    <xdr:sp macro="" textlink="">
      <xdr:nvSpPr>
        <xdr:cNvPr id="775" name="楕円 774"/>
        <xdr:cNvSpPr/>
      </xdr:nvSpPr>
      <xdr:spPr>
        <a:xfrm>
          <a:off x="19494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76943</xdr:rowOff>
    </xdr:from>
    <xdr:ext cx="378565" cy="259045"/>
    <xdr:sp macro="" textlink="">
      <xdr:nvSpPr>
        <xdr:cNvPr id="776" name="テキスト ボックス 775"/>
        <xdr:cNvSpPr txBox="1"/>
      </xdr:nvSpPr>
      <xdr:spPr>
        <a:xfrm>
          <a:off x="19356017" y="607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78558</xdr:rowOff>
    </xdr:from>
    <xdr:to>
      <xdr:col>98</xdr:col>
      <xdr:colOff>38100</xdr:colOff>
      <xdr:row>38</xdr:row>
      <xdr:rowOff>8708</xdr:rowOff>
    </xdr:to>
    <xdr:sp macro="" textlink="">
      <xdr:nvSpPr>
        <xdr:cNvPr id="777" name="楕円 776"/>
        <xdr:cNvSpPr/>
      </xdr:nvSpPr>
      <xdr:spPr>
        <a:xfrm>
          <a:off x="18605500" y="64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25235</xdr:rowOff>
    </xdr:from>
    <xdr:ext cx="378565" cy="259045"/>
    <xdr:sp macro="" textlink="">
      <xdr:nvSpPr>
        <xdr:cNvPr id="778" name="テキスト ボックス 777"/>
        <xdr:cNvSpPr txBox="1"/>
      </xdr:nvSpPr>
      <xdr:spPr>
        <a:xfrm>
          <a:off x="18467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621,471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定額給付金事業の実施などにより、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大雪のため除雪費が増となったことなどにより、前年度比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71,137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上越地域消防局・上越消防署の建設が完了したことにより、常備消防費が減となったことなどから、前年度比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上越体操場ジムリーナの建設が完了したことなどにより、前年度比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クリーンセンター、水族博物館うみがたりの整備のために借り入れた市債の据置期間が終了し、元金の償還が始まったことなどに伴い、前年度比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70,249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財政調整基金は、前年度決算剰余金に基づく積立を行う一方で、豪雪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対応や新型コロナウイルス感染症対策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、累次の補正予算の編成過程で生じた財源不足を補うために、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相応額の取崩しを行ったことから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、残高が減となった。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字となった。要因としては、補正予算で措置した豪雪やコロナ対策予算の財源として、国の補助金や特別交付税が手当てされたことや、前年度決算剰余金の上振れ、このほか、普通建設事業費について、規模が縮小したことに加え、関連歳入の確保に努め、一般財源負担を抑制したことによるものと分析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年度以降、公営企業会計を含む全ての会計において実質赤字は生じていない。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なお、前年度比で黒字割合が増加した会計は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会計、減少した会計は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今後も引き続き、各会計において赤字決算とならないよう、健全な財政運営に努める。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9" t="s">
        <v>79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0" t="s">
        <v>81</v>
      </c>
      <c r="C3" s="651"/>
      <c r="D3" s="651"/>
      <c r="E3" s="652"/>
      <c r="F3" s="652"/>
      <c r="G3" s="652"/>
      <c r="H3" s="652"/>
      <c r="I3" s="652"/>
      <c r="J3" s="652"/>
      <c r="K3" s="652"/>
      <c r="L3" s="652" t="s">
        <v>82</v>
      </c>
      <c r="M3" s="652"/>
      <c r="N3" s="652"/>
      <c r="O3" s="652"/>
      <c r="P3" s="652"/>
      <c r="Q3" s="652"/>
      <c r="R3" s="655"/>
      <c r="S3" s="655"/>
      <c r="T3" s="655"/>
      <c r="U3" s="655"/>
      <c r="V3" s="656"/>
      <c r="W3" s="546" t="s">
        <v>83</v>
      </c>
      <c r="X3" s="547"/>
      <c r="Y3" s="547"/>
      <c r="Z3" s="547"/>
      <c r="AA3" s="547"/>
      <c r="AB3" s="651"/>
      <c r="AC3" s="655" t="s">
        <v>84</v>
      </c>
      <c r="AD3" s="547"/>
      <c r="AE3" s="547"/>
      <c r="AF3" s="547"/>
      <c r="AG3" s="547"/>
      <c r="AH3" s="547"/>
      <c r="AI3" s="547"/>
      <c r="AJ3" s="547"/>
      <c r="AK3" s="547"/>
      <c r="AL3" s="617"/>
      <c r="AM3" s="546" t="s">
        <v>85</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86</v>
      </c>
      <c r="BO3" s="547"/>
      <c r="BP3" s="547"/>
      <c r="BQ3" s="547"/>
      <c r="BR3" s="547"/>
      <c r="BS3" s="547"/>
      <c r="BT3" s="547"/>
      <c r="BU3" s="617"/>
      <c r="BV3" s="546" t="s">
        <v>87</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88</v>
      </c>
      <c r="CU3" s="547"/>
      <c r="CV3" s="547"/>
      <c r="CW3" s="547"/>
      <c r="CX3" s="547"/>
      <c r="CY3" s="547"/>
      <c r="CZ3" s="547"/>
      <c r="DA3" s="617"/>
      <c r="DB3" s="546" t="s">
        <v>89</v>
      </c>
      <c r="DC3" s="547"/>
      <c r="DD3" s="547"/>
      <c r="DE3" s="547"/>
      <c r="DF3" s="547"/>
      <c r="DG3" s="547"/>
      <c r="DH3" s="547"/>
      <c r="DI3" s="617"/>
      <c r="DJ3" s="185"/>
      <c r="DK3" s="185"/>
      <c r="DL3" s="185"/>
      <c r="DM3" s="185"/>
      <c r="DN3" s="185"/>
      <c r="DO3" s="185"/>
    </row>
    <row r="4" spans="1:119" ht="18.75" customHeight="1" x14ac:dyDescent="0.15">
      <c r="A4" s="186"/>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90</v>
      </c>
      <c r="AZ4" s="460"/>
      <c r="BA4" s="460"/>
      <c r="BB4" s="460"/>
      <c r="BC4" s="460"/>
      <c r="BD4" s="460"/>
      <c r="BE4" s="460"/>
      <c r="BF4" s="460"/>
      <c r="BG4" s="460"/>
      <c r="BH4" s="460"/>
      <c r="BI4" s="460"/>
      <c r="BJ4" s="460"/>
      <c r="BK4" s="460"/>
      <c r="BL4" s="460"/>
      <c r="BM4" s="461"/>
      <c r="BN4" s="462">
        <v>122450668</v>
      </c>
      <c r="BO4" s="463"/>
      <c r="BP4" s="463"/>
      <c r="BQ4" s="463"/>
      <c r="BR4" s="463"/>
      <c r="BS4" s="463"/>
      <c r="BT4" s="463"/>
      <c r="BU4" s="464"/>
      <c r="BV4" s="462">
        <v>102378761</v>
      </c>
      <c r="BW4" s="463"/>
      <c r="BX4" s="463"/>
      <c r="BY4" s="463"/>
      <c r="BZ4" s="463"/>
      <c r="CA4" s="463"/>
      <c r="CB4" s="463"/>
      <c r="CC4" s="464"/>
      <c r="CD4" s="643" t="s">
        <v>91</v>
      </c>
      <c r="CE4" s="644"/>
      <c r="CF4" s="644"/>
      <c r="CG4" s="644"/>
      <c r="CH4" s="644"/>
      <c r="CI4" s="644"/>
      <c r="CJ4" s="644"/>
      <c r="CK4" s="644"/>
      <c r="CL4" s="644"/>
      <c r="CM4" s="644"/>
      <c r="CN4" s="644"/>
      <c r="CO4" s="644"/>
      <c r="CP4" s="644"/>
      <c r="CQ4" s="644"/>
      <c r="CR4" s="644"/>
      <c r="CS4" s="645"/>
      <c r="CT4" s="646">
        <v>7.6</v>
      </c>
      <c r="CU4" s="647"/>
      <c r="CV4" s="647"/>
      <c r="CW4" s="647"/>
      <c r="CX4" s="647"/>
      <c r="CY4" s="647"/>
      <c r="CZ4" s="647"/>
      <c r="DA4" s="648"/>
      <c r="DB4" s="646">
        <v>6.8</v>
      </c>
      <c r="DC4" s="647"/>
      <c r="DD4" s="647"/>
      <c r="DE4" s="647"/>
      <c r="DF4" s="647"/>
      <c r="DG4" s="647"/>
      <c r="DH4" s="647"/>
      <c r="DI4" s="648"/>
      <c r="DJ4" s="185"/>
      <c r="DK4" s="185"/>
      <c r="DL4" s="185"/>
      <c r="DM4" s="185"/>
      <c r="DN4" s="185"/>
      <c r="DO4" s="185"/>
    </row>
    <row r="5" spans="1:119" ht="18.75" customHeight="1" x14ac:dyDescent="0.15">
      <c r="A5" s="186"/>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92</v>
      </c>
      <c r="AN5" s="441"/>
      <c r="AO5" s="441"/>
      <c r="AP5" s="441"/>
      <c r="AQ5" s="441"/>
      <c r="AR5" s="441"/>
      <c r="AS5" s="441"/>
      <c r="AT5" s="442"/>
      <c r="AU5" s="524" t="s">
        <v>93</v>
      </c>
      <c r="AV5" s="525"/>
      <c r="AW5" s="525"/>
      <c r="AX5" s="525"/>
      <c r="AY5" s="447" t="s">
        <v>94</v>
      </c>
      <c r="AZ5" s="448"/>
      <c r="BA5" s="448"/>
      <c r="BB5" s="448"/>
      <c r="BC5" s="448"/>
      <c r="BD5" s="448"/>
      <c r="BE5" s="448"/>
      <c r="BF5" s="448"/>
      <c r="BG5" s="448"/>
      <c r="BH5" s="448"/>
      <c r="BI5" s="448"/>
      <c r="BJ5" s="448"/>
      <c r="BK5" s="448"/>
      <c r="BL5" s="448"/>
      <c r="BM5" s="449"/>
      <c r="BN5" s="467">
        <v>117633219</v>
      </c>
      <c r="BO5" s="468"/>
      <c r="BP5" s="468"/>
      <c r="BQ5" s="468"/>
      <c r="BR5" s="468"/>
      <c r="BS5" s="468"/>
      <c r="BT5" s="468"/>
      <c r="BU5" s="469"/>
      <c r="BV5" s="467">
        <v>97972706</v>
      </c>
      <c r="BW5" s="468"/>
      <c r="BX5" s="468"/>
      <c r="BY5" s="468"/>
      <c r="BZ5" s="468"/>
      <c r="CA5" s="468"/>
      <c r="CB5" s="468"/>
      <c r="CC5" s="469"/>
      <c r="CD5" s="476" t="s">
        <v>95</v>
      </c>
      <c r="CE5" s="477"/>
      <c r="CF5" s="477"/>
      <c r="CG5" s="477"/>
      <c r="CH5" s="477"/>
      <c r="CI5" s="477"/>
      <c r="CJ5" s="477"/>
      <c r="CK5" s="477"/>
      <c r="CL5" s="477"/>
      <c r="CM5" s="477"/>
      <c r="CN5" s="477"/>
      <c r="CO5" s="477"/>
      <c r="CP5" s="477"/>
      <c r="CQ5" s="477"/>
      <c r="CR5" s="477"/>
      <c r="CS5" s="478"/>
      <c r="CT5" s="437">
        <v>92.2</v>
      </c>
      <c r="CU5" s="438"/>
      <c r="CV5" s="438"/>
      <c r="CW5" s="438"/>
      <c r="CX5" s="438"/>
      <c r="CY5" s="438"/>
      <c r="CZ5" s="438"/>
      <c r="DA5" s="439"/>
      <c r="DB5" s="437">
        <v>94.8</v>
      </c>
      <c r="DC5" s="438"/>
      <c r="DD5" s="438"/>
      <c r="DE5" s="438"/>
      <c r="DF5" s="438"/>
      <c r="DG5" s="438"/>
      <c r="DH5" s="438"/>
      <c r="DI5" s="439"/>
      <c r="DJ5" s="185"/>
      <c r="DK5" s="185"/>
      <c r="DL5" s="185"/>
      <c r="DM5" s="185"/>
      <c r="DN5" s="185"/>
      <c r="DO5" s="185"/>
    </row>
    <row r="6" spans="1:119" ht="18.75" customHeight="1" x14ac:dyDescent="0.15">
      <c r="A6" s="186"/>
      <c r="B6" s="623" t="s">
        <v>96</v>
      </c>
      <c r="C6" s="481"/>
      <c r="D6" s="481"/>
      <c r="E6" s="624"/>
      <c r="F6" s="624"/>
      <c r="G6" s="624"/>
      <c r="H6" s="624"/>
      <c r="I6" s="624"/>
      <c r="J6" s="624"/>
      <c r="K6" s="624"/>
      <c r="L6" s="624" t="s">
        <v>97</v>
      </c>
      <c r="M6" s="624"/>
      <c r="N6" s="624"/>
      <c r="O6" s="624"/>
      <c r="P6" s="624"/>
      <c r="Q6" s="624"/>
      <c r="R6" s="505"/>
      <c r="S6" s="505"/>
      <c r="T6" s="505"/>
      <c r="U6" s="505"/>
      <c r="V6" s="630"/>
      <c r="W6" s="558" t="s">
        <v>98</v>
      </c>
      <c r="X6" s="480"/>
      <c r="Y6" s="480"/>
      <c r="Z6" s="480"/>
      <c r="AA6" s="480"/>
      <c r="AB6" s="481"/>
      <c r="AC6" s="635" t="s">
        <v>99</v>
      </c>
      <c r="AD6" s="636"/>
      <c r="AE6" s="636"/>
      <c r="AF6" s="636"/>
      <c r="AG6" s="636"/>
      <c r="AH6" s="636"/>
      <c r="AI6" s="636"/>
      <c r="AJ6" s="636"/>
      <c r="AK6" s="636"/>
      <c r="AL6" s="637"/>
      <c r="AM6" s="536" t="s">
        <v>100</v>
      </c>
      <c r="AN6" s="441"/>
      <c r="AO6" s="441"/>
      <c r="AP6" s="441"/>
      <c r="AQ6" s="441"/>
      <c r="AR6" s="441"/>
      <c r="AS6" s="441"/>
      <c r="AT6" s="442"/>
      <c r="AU6" s="524" t="s">
        <v>93</v>
      </c>
      <c r="AV6" s="525"/>
      <c r="AW6" s="525"/>
      <c r="AX6" s="525"/>
      <c r="AY6" s="447" t="s">
        <v>101</v>
      </c>
      <c r="AZ6" s="448"/>
      <c r="BA6" s="448"/>
      <c r="BB6" s="448"/>
      <c r="BC6" s="448"/>
      <c r="BD6" s="448"/>
      <c r="BE6" s="448"/>
      <c r="BF6" s="448"/>
      <c r="BG6" s="448"/>
      <c r="BH6" s="448"/>
      <c r="BI6" s="448"/>
      <c r="BJ6" s="448"/>
      <c r="BK6" s="448"/>
      <c r="BL6" s="448"/>
      <c r="BM6" s="449"/>
      <c r="BN6" s="467">
        <v>4817449</v>
      </c>
      <c r="BO6" s="468"/>
      <c r="BP6" s="468"/>
      <c r="BQ6" s="468"/>
      <c r="BR6" s="468"/>
      <c r="BS6" s="468"/>
      <c r="BT6" s="468"/>
      <c r="BU6" s="469"/>
      <c r="BV6" s="467">
        <v>4406055</v>
      </c>
      <c r="BW6" s="468"/>
      <c r="BX6" s="468"/>
      <c r="BY6" s="468"/>
      <c r="BZ6" s="468"/>
      <c r="CA6" s="468"/>
      <c r="CB6" s="468"/>
      <c r="CC6" s="469"/>
      <c r="CD6" s="476" t="s">
        <v>102</v>
      </c>
      <c r="CE6" s="477"/>
      <c r="CF6" s="477"/>
      <c r="CG6" s="477"/>
      <c r="CH6" s="477"/>
      <c r="CI6" s="477"/>
      <c r="CJ6" s="477"/>
      <c r="CK6" s="477"/>
      <c r="CL6" s="477"/>
      <c r="CM6" s="477"/>
      <c r="CN6" s="477"/>
      <c r="CO6" s="477"/>
      <c r="CP6" s="477"/>
      <c r="CQ6" s="477"/>
      <c r="CR6" s="477"/>
      <c r="CS6" s="478"/>
      <c r="CT6" s="620">
        <v>98.3</v>
      </c>
      <c r="CU6" s="621"/>
      <c r="CV6" s="621"/>
      <c r="CW6" s="621"/>
      <c r="CX6" s="621"/>
      <c r="CY6" s="621"/>
      <c r="CZ6" s="621"/>
      <c r="DA6" s="622"/>
      <c r="DB6" s="620">
        <v>100.2</v>
      </c>
      <c r="DC6" s="621"/>
      <c r="DD6" s="621"/>
      <c r="DE6" s="621"/>
      <c r="DF6" s="621"/>
      <c r="DG6" s="621"/>
      <c r="DH6" s="621"/>
      <c r="DI6" s="622"/>
      <c r="DJ6" s="185"/>
      <c r="DK6" s="185"/>
      <c r="DL6" s="185"/>
      <c r="DM6" s="185"/>
      <c r="DN6" s="185"/>
      <c r="DO6" s="185"/>
    </row>
    <row r="7" spans="1:119" ht="18.75" customHeight="1" x14ac:dyDescent="0.15">
      <c r="A7" s="186"/>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103</v>
      </c>
      <c r="AN7" s="441"/>
      <c r="AO7" s="441"/>
      <c r="AP7" s="441"/>
      <c r="AQ7" s="441"/>
      <c r="AR7" s="441"/>
      <c r="AS7" s="441"/>
      <c r="AT7" s="442"/>
      <c r="AU7" s="524" t="s">
        <v>93</v>
      </c>
      <c r="AV7" s="525"/>
      <c r="AW7" s="525"/>
      <c r="AX7" s="525"/>
      <c r="AY7" s="447" t="s">
        <v>104</v>
      </c>
      <c r="AZ7" s="448"/>
      <c r="BA7" s="448"/>
      <c r="BB7" s="448"/>
      <c r="BC7" s="448"/>
      <c r="BD7" s="448"/>
      <c r="BE7" s="448"/>
      <c r="BF7" s="448"/>
      <c r="BG7" s="448"/>
      <c r="BH7" s="448"/>
      <c r="BI7" s="448"/>
      <c r="BJ7" s="448"/>
      <c r="BK7" s="448"/>
      <c r="BL7" s="448"/>
      <c r="BM7" s="449"/>
      <c r="BN7" s="467">
        <v>470157</v>
      </c>
      <c r="BO7" s="468"/>
      <c r="BP7" s="468"/>
      <c r="BQ7" s="468"/>
      <c r="BR7" s="468"/>
      <c r="BS7" s="468"/>
      <c r="BT7" s="468"/>
      <c r="BU7" s="469"/>
      <c r="BV7" s="467">
        <v>594720</v>
      </c>
      <c r="BW7" s="468"/>
      <c r="BX7" s="468"/>
      <c r="BY7" s="468"/>
      <c r="BZ7" s="468"/>
      <c r="CA7" s="468"/>
      <c r="CB7" s="468"/>
      <c r="CC7" s="469"/>
      <c r="CD7" s="476" t="s">
        <v>105</v>
      </c>
      <c r="CE7" s="477"/>
      <c r="CF7" s="477"/>
      <c r="CG7" s="477"/>
      <c r="CH7" s="477"/>
      <c r="CI7" s="477"/>
      <c r="CJ7" s="477"/>
      <c r="CK7" s="477"/>
      <c r="CL7" s="477"/>
      <c r="CM7" s="477"/>
      <c r="CN7" s="477"/>
      <c r="CO7" s="477"/>
      <c r="CP7" s="477"/>
      <c r="CQ7" s="477"/>
      <c r="CR7" s="477"/>
      <c r="CS7" s="478"/>
      <c r="CT7" s="467">
        <v>57113046</v>
      </c>
      <c r="CU7" s="468"/>
      <c r="CV7" s="468"/>
      <c r="CW7" s="468"/>
      <c r="CX7" s="468"/>
      <c r="CY7" s="468"/>
      <c r="CZ7" s="468"/>
      <c r="DA7" s="469"/>
      <c r="DB7" s="467">
        <v>55972957</v>
      </c>
      <c r="DC7" s="468"/>
      <c r="DD7" s="468"/>
      <c r="DE7" s="468"/>
      <c r="DF7" s="468"/>
      <c r="DG7" s="468"/>
      <c r="DH7" s="468"/>
      <c r="DI7" s="469"/>
      <c r="DJ7" s="185"/>
      <c r="DK7" s="185"/>
      <c r="DL7" s="185"/>
      <c r="DM7" s="185"/>
      <c r="DN7" s="185"/>
      <c r="DO7" s="185"/>
    </row>
    <row r="8" spans="1:119" ht="18.75" customHeight="1" thickBot="1" x14ac:dyDescent="0.2">
      <c r="A8" s="186"/>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106</v>
      </c>
      <c r="AN8" s="441"/>
      <c r="AO8" s="441"/>
      <c r="AP8" s="441"/>
      <c r="AQ8" s="441"/>
      <c r="AR8" s="441"/>
      <c r="AS8" s="441"/>
      <c r="AT8" s="442"/>
      <c r="AU8" s="524" t="s">
        <v>107</v>
      </c>
      <c r="AV8" s="525"/>
      <c r="AW8" s="525"/>
      <c r="AX8" s="525"/>
      <c r="AY8" s="447" t="s">
        <v>108</v>
      </c>
      <c r="AZ8" s="448"/>
      <c r="BA8" s="448"/>
      <c r="BB8" s="448"/>
      <c r="BC8" s="448"/>
      <c r="BD8" s="448"/>
      <c r="BE8" s="448"/>
      <c r="BF8" s="448"/>
      <c r="BG8" s="448"/>
      <c r="BH8" s="448"/>
      <c r="BI8" s="448"/>
      <c r="BJ8" s="448"/>
      <c r="BK8" s="448"/>
      <c r="BL8" s="448"/>
      <c r="BM8" s="449"/>
      <c r="BN8" s="467">
        <v>4347292</v>
      </c>
      <c r="BO8" s="468"/>
      <c r="BP8" s="468"/>
      <c r="BQ8" s="468"/>
      <c r="BR8" s="468"/>
      <c r="BS8" s="468"/>
      <c r="BT8" s="468"/>
      <c r="BU8" s="469"/>
      <c r="BV8" s="467">
        <v>3811335</v>
      </c>
      <c r="BW8" s="468"/>
      <c r="BX8" s="468"/>
      <c r="BY8" s="468"/>
      <c r="BZ8" s="468"/>
      <c r="CA8" s="468"/>
      <c r="CB8" s="468"/>
      <c r="CC8" s="469"/>
      <c r="CD8" s="476" t="s">
        <v>109</v>
      </c>
      <c r="CE8" s="477"/>
      <c r="CF8" s="477"/>
      <c r="CG8" s="477"/>
      <c r="CH8" s="477"/>
      <c r="CI8" s="477"/>
      <c r="CJ8" s="477"/>
      <c r="CK8" s="477"/>
      <c r="CL8" s="477"/>
      <c r="CM8" s="477"/>
      <c r="CN8" s="477"/>
      <c r="CO8" s="477"/>
      <c r="CP8" s="477"/>
      <c r="CQ8" s="477"/>
      <c r="CR8" s="477"/>
      <c r="CS8" s="478"/>
      <c r="CT8" s="580">
        <v>0.62</v>
      </c>
      <c r="CU8" s="581"/>
      <c r="CV8" s="581"/>
      <c r="CW8" s="581"/>
      <c r="CX8" s="581"/>
      <c r="CY8" s="581"/>
      <c r="CZ8" s="581"/>
      <c r="DA8" s="582"/>
      <c r="DB8" s="580">
        <v>0.62</v>
      </c>
      <c r="DC8" s="581"/>
      <c r="DD8" s="581"/>
      <c r="DE8" s="581"/>
      <c r="DF8" s="581"/>
      <c r="DG8" s="581"/>
      <c r="DH8" s="581"/>
      <c r="DI8" s="582"/>
      <c r="DJ8" s="185"/>
      <c r="DK8" s="185"/>
      <c r="DL8" s="185"/>
      <c r="DM8" s="185"/>
      <c r="DN8" s="185"/>
      <c r="DO8" s="185"/>
    </row>
    <row r="9" spans="1:119" ht="18.75" customHeight="1" thickBot="1" x14ac:dyDescent="0.2">
      <c r="A9" s="186"/>
      <c r="B9" s="609" t="s">
        <v>110</v>
      </c>
      <c r="C9" s="610"/>
      <c r="D9" s="610"/>
      <c r="E9" s="610"/>
      <c r="F9" s="610"/>
      <c r="G9" s="610"/>
      <c r="H9" s="610"/>
      <c r="I9" s="610"/>
      <c r="J9" s="610"/>
      <c r="K9" s="530"/>
      <c r="L9" s="611" t="s">
        <v>111</v>
      </c>
      <c r="M9" s="612"/>
      <c r="N9" s="612"/>
      <c r="O9" s="612"/>
      <c r="P9" s="612"/>
      <c r="Q9" s="613"/>
      <c r="R9" s="614">
        <v>188047</v>
      </c>
      <c r="S9" s="615"/>
      <c r="T9" s="615"/>
      <c r="U9" s="615"/>
      <c r="V9" s="616"/>
      <c r="W9" s="546" t="s">
        <v>112</v>
      </c>
      <c r="X9" s="547"/>
      <c r="Y9" s="547"/>
      <c r="Z9" s="547"/>
      <c r="AA9" s="547"/>
      <c r="AB9" s="547"/>
      <c r="AC9" s="547"/>
      <c r="AD9" s="547"/>
      <c r="AE9" s="547"/>
      <c r="AF9" s="547"/>
      <c r="AG9" s="547"/>
      <c r="AH9" s="547"/>
      <c r="AI9" s="547"/>
      <c r="AJ9" s="547"/>
      <c r="AK9" s="547"/>
      <c r="AL9" s="617"/>
      <c r="AM9" s="536" t="s">
        <v>113</v>
      </c>
      <c r="AN9" s="441"/>
      <c r="AO9" s="441"/>
      <c r="AP9" s="441"/>
      <c r="AQ9" s="441"/>
      <c r="AR9" s="441"/>
      <c r="AS9" s="441"/>
      <c r="AT9" s="442"/>
      <c r="AU9" s="524" t="s">
        <v>93</v>
      </c>
      <c r="AV9" s="525"/>
      <c r="AW9" s="525"/>
      <c r="AX9" s="525"/>
      <c r="AY9" s="447" t="s">
        <v>114</v>
      </c>
      <c r="AZ9" s="448"/>
      <c r="BA9" s="448"/>
      <c r="BB9" s="448"/>
      <c r="BC9" s="448"/>
      <c r="BD9" s="448"/>
      <c r="BE9" s="448"/>
      <c r="BF9" s="448"/>
      <c r="BG9" s="448"/>
      <c r="BH9" s="448"/>
      <c r="BI9" s="448"/>
      <c r="BJ9" s="448"/>
      <c r="BK9" s="448"/>
      <c r="BL9" s="448"/>
      <c r="BM9" s="449"/>
      <c r="BN9" s="467">
        <v>535957</v>
      </c>
      <c r="BO9" s="468"/>
      <c r="BP9" s="468"/>
      <c r="BQ9" s="468"/>
      <c r="BR9" s="468"/>
      <c r="BS9" s="468"/>
      <c r="BT9" s="468"/>
      <c r="BU9" s="469"/>
      <c r="BV9" s="467">
        <v>740095</v>
      </c>
      <c r="BW9" s="468"/>
      <c r="BX9" s="468"/>
      <c r="BY9" s="468"/>
      <c r="BZ9" s="468"/>
      <c r="CA9" s="468"/>
      <c r="CB9" s="468"/>
      <c r="CC9" s="469"/>
      <c r="CD9" s="476" t="s">
        <v>115</v>
      </c>
      <c r="CE9" s="477"/>
      <c r="CF9" s="477"/>
      <c r="CG9" s="477"/>
      <c r="CH9" s="477"/>
      <c r="CI9" s="477"/>
      <c r="CJ9" s="477"/>
      <c r="CK9" s="477"/>
      <c r="CL9" s="477"/>
      <c r="CM9" s="477"/>
      <c r="CN9" s="477"/>
      <c r="CO9" s="477"/>
      <c r="CP9" s="477"/>
      <c r="CQ9" s="477"/>
      <c r="CR9" s="477"/>
      <c r="CS9" s="478"/>
      <c r="CT9" s="437">
        <v>17.899999999999999</v>
      </c>
      <c r="CU9" s="438"/>
      <c r="CV9" s="438"/>
      <c r="CW9" s="438"/>
      <c r="CX9" s="438"/>
      <c r="CY9" s="438"/>
      <c r="CZ9" s="438"/>
      <c r="DA9" s="439"/>
      <c r="DB9" s="437">
        <v>16.7</v>
      </c>
      <c r="DC9" s="438"/>
      <c r="DD9" s="438"/>
      <c r="DE9" s="438"/>
      <c r="DF9" s="438"/>
      <c r="DG9" s="438"/>
      <c r="DH9" s="438"/>
      <c r="DI9" s="439"/>
      <c r="DJ9" s="185"/>
      <c r="DK9" s="185"/>
      <c r="DL9" s="185"/>
      <c r="DM9" s="185"/>
      <c r="DN9" s="185"/>
      <c r="DO9" s="185"/>
    </row>
    <row r="10" spans="1:119" ht="18.75" customHeight="1" thickBot="1" x14ac:dyDescent="0.2">
      <c r="A10" s="186"/>
      <c r="B10" s="609"/>
      <c r="C10" s="610"/>
      <c r="D10" s="610"/>
      <c r="E10" s="610"/>
      <c r="F10" s="610"/>
      <c r="G10" s="610"/>
      <c r="H10" s="610"/>
      <c r="I10" s="610"/>
      <c r="J10" s="610"/>
      <c r="K10" s="530"/>
      <c r="L10" s="440" t="s">
        <v>116</v>
      </c>
      <c r="M10" s="441"/>
      <c r="N10" s="441"/>
      <c r="O10" s="441"/>
      <c r="P10" s="441"/>
      <c r="Q10" s="442"/>
      <c r="R10" s="443">
        <v>196987</v>
      </c>
      <c r="S10" s="444"/>
      <c r="T10" s="444"/>
      <c r="U10" s="444"/>
      <c r="V10" s="446"/>
      <c r="W10" s="618"/>
      <c r="X10" s="429"/>
      <c r="Y10" s="429"/>
      <c r="Z10" s="429"/>
      <c r="AA10" s="429"/>
      <c r="AB10" s="429"/>
      <c r="AC10" s="429"/>
      <c r="AD10" s="429"/>
      <c r="AE10" s="429"/>
      <c r="AF10" s="429"/>
      <c r="AG10" s="429"/>
      <c r="AH10" s="429"/>
      <c r="AI10" s="429"/>
      <c r="AJ10" s="429"/>
      <c r="AK10" s="429"/>
      <c r="AL10" s="619"/>
      <c r="AM10" s="536" t="s">
        <v>117</v>
      </c>
      <c r="AN10" s="441"/>
      <c r="AO10" s="441"/>
      <c r="AP10" s="441"/>
      <c r="AQ10" s="441"/>
      <c r="AR10" s="441"/>
      <c r="AS10" s="441"/>
      <c r="AT10" s="442"/>
      <c r="AU10" s="524" t="s">
        <v>118</v>
      </c>
      <c r="AV10" s="525"/>
      <c r="AW10" s="525"/>
      <c r="AX10" s="525"/>
      <c r="AY10" s="447" t="s">
        <v>119</v>
      </c>
      <c r="AZ10" s="448"/>
      <c r="BA10" s="448"/>
      <c r="BB10" s="448"/>
      <c r="BC10" s="448"/>
      <c r="BD10" s="448"/>
      <c r="BE10" s="448"/>
      <c r="BF10" s="448"/>
      <c r="BG10" s="448"/>
      <c r="BH10" s="448"/>
      <c r="BI10" s="448"/>
      <c r="BJ10" s="448"/>
      <c r="BK10" s="448"/>
      <c r="BL10" s="448"/>
      <c r="BM10" s="449"/>
      <c r="BN10" s="467">
        <v>1906674</v>
      </c>
      <c r="BO10" s="468"/>
      <c r="BP10" s="468"/>
      <c r="BQ10" s="468"/>
      <c r="BR10" s="468"/>
      <c r="BS10" s="468"/>
      <c r="BT10" s="468"/>
      <c r="BU10" s="469"/>
      <c r="BV10" s="467">
        <v>2493106</v>
      </c>
      <c r="BW10" s="468"/>
      <c r="BX10" s="468"/>
      <c r="BY10" s="468"/>
      <c r="BZ10" s="468"/>
      <c r="CA10" s="468"/>
      <c r="CB10" s="468"/>
      <c r="CC10" s="46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9"/>
      <c r="C11" s="610"/>
      <c r="D11" s="610"/>
      <c r="E11" s="610"/>
      <c r="F11" s="610"/>
      <c r="G11" s="610"/>
      <c r="H11" s="610"/>
      <c r="I11" s="610"/>
      <c r="J11" s="610"/>
      <c r="K11" s="530"/>
      <c r="L11" s="513" t="s">
        <v>121</v>
      </c>
      <c r="M11" s="514"/>
      <c r="N11" s="514"/>
      <c r="O11" s="514"/>
      <c r="P11" s="514"/>
      <c r="Q11" s="515"/>
      <c r="R11" s="606" t="s">
        <v>122</v>
      </c>
      <c r="S11" s="607"/>
      <c r="T11" s="607"/>
      <c r="U11" s="607"/>
      <c r="V11" s="608"/>
      <c r="W11" s="618"/>
      <c r="X11" s="429"/>
      <c r="Y11" s="429"/>
      <c r="Z11" s="429"/>
      <c r="AA11" s="429"/>
      <c r="AB11" s="429"/>
      <c r="AC11" s="429"/>
      <c r="AD11" s="429"/>
      <c r="AE11" s="429"/>
      <c r="AF11" s="429"/>
      <c r="AG11" s="429"/>
      <c r="AH11" s="429"/>
      <c r="AI11" s="429"/>
      <c r="AJ11" s="429"/>
      <c r="AK11" s="429"/>
      <c r="AL11" s="619"/>
      <c r="AM11" s="536" t="s">
        <v>123</v>
      </c>
      <c r="AN11" s="441"/>
      <c r="AO11" s="441"/>
      <c r="AP11" s="441"/>
      <c r="AQ11" s="441"/>
      <c r="AR11" s="441"/>
      <c r="AS11" s="441"/>
      <c r="AT11" s="442"/>
      <c r="AU11" s="524" t="s">
        <v>118</v>
      </c>
      <c r="AV11" s="525"/>
      <c r="AW11" s="525"/>
      <c r="AX11" s="525"/>
      <c r="AY11" s="447" t="s">
        <v>124</v>
      </c>
      <c r="AZ11" s="448"/>
      <c r="BA11" s="448"/>
      <c r="BB11" s="448"/>
      <c r="BC11" s="448"/>
      <c r="BD11" s="448"/>
      <c r="BE11" s="448"/>
      <c r="BF11" s="448"/>
      <c r="BG11" s="448"/>
      <c r="BH11" s="448"/>
      <c r="BI11" s="448"/>
      <c r="BJ11" s="448"/>
      <c r="BK11" s="448"/>
      <c r="BL11" s="448"/>
      <c r="BM11" s="449"/>
      <c r="BN11" s="467">
        <v>1435900</v>
      </c>
      <c r="BO11" s="468"/>
      <c r="BP11" s="468"/>
      <c r="BQ11" s="468"/>
      <c r="BR11" s="468"/>
      <c r="BS11" s="468"/>
      <c r="BT11" s="468"/>
      <c r="BU11" s="469"/>
      <c r="BV11" s="467">
        <v>5300</v>
      </c>
      <c r="BW11" s="468"/>
      <c r="BX11" s="468"/>
      <c r="BY11" s="468"/>
      <c r="BZ11" s="468"/>
      <c r="CA11" s="468"/>
      <c r="CB11" s="468"/>
      <c r="CC11" s="469"/>
      <c r="CD11" s="476" t="s">
        <v>125</v>
      </c>
      <c r="CE11" s="477"/>
      <c r="CF11" s="477"/>
      <c r="CG11" s="477"/>
      <c r="CH11" s="477"/>
      <c r="CI11" s="477"/>
      <c r="CJ11" s="477"/>
      <c r="CK11" s="477"/>
      <c r="CL11" s="477"/>
      <c r="CM11" s="477"/>
      <c r="CN11" s="477"/>
      <c r="CO11" s="477"/>
      <c r="CP11" s="477"/>
      <c r="CQ11" s="477"/>
      <c r="CR11" s="477"/>
      <c r="CS11" s="478"/>
      <c r="CT11" s="580" t="s">
        <v>126</v>
      </c>
      <c r="CU11" s="581"/>
      <c r="CV11" s="581"/>
      <c r="CW11" s="581"/>
      <c r="CX11" s="581"/>
      <c r="CY11" s="581"/>
      <c r="CZ11" s="581"/>
      <c r="DA11" s="582"/>
      <c r="DB11" s="580" t="s">
        <v>126</v>
      </c>
      <c r="DC11" s="581"/>
      <c r="DD11" s="581"/>
      <c r="DE11" s="581"/>
      <c r="DF11" s="581"/>
      <c r="DG11" s="581"/>
      <c r="DH11" s="581"/>
      <c r="DI11" s="582"/>
      <c r="DJ11" s="185"/>
      <c r="DK11" s="185"/>
      <c r="DL11" s="185"/>
      <c r="DM11" s="185"/>
      <c r="DN11" s="185"/>
      <c r="DO11" s="185"/>
    </row>
    <row r="12" spans="1:119" ht="18.75" customHeight="1" x14ac:dyDescent="0.15">
      <c r="A12" s="186"/>
      <c r="B12" s="583" t="s">
        <v>127</v>
      </c>
      <c r="C12" s="584"/>
      <c r="D12" s="584"/>
      <c r="E12" s="584"/>
      <c r="F12" s="584"/>
      <c r="G12" s="584"/>
      <c r="H12" s="584"/>
      <c r="I12" s="584"/>
      <c r="J12" s="584"/>
      <c r="K12" s="585"/>
      <c r="L12" s="592" t="s">
        <v>128</v>
      </c>
      <c r="M12" s="593"/>
      <c r="N12" s="593"/>
      <c r="O12" s="593"/>
      <c r="P12" s="593"/>
      <c r="Q12" s="594"/>
      <c r="R12" s="595">
        <v>189282</v>
      </c>
      <c r="S12" s="596"/>
      <c r="T12" s="596"/>
      <c r="U12" s="596"/>
      <c r="V12" s="597"/>
      <c r="W12" s="598" t="s">
        <v>1</v>
      </c>
      <c r="X12" s="525"/>
      <c r="Y12" s="525"/>
      <c r="Z12" s="525"/>
      <c r="AA12" s="525"/>
      <c r="AB12" s="599"/>
      <c r="AC12" s="600" t="s">
        <v>129</v>
      </c>
      <c r="AD12" s="601"/>
      <c r="AE12" s="601"/>
      <c r="AF12" s="601"/>
      <c r="AG12" s="602"/>
      <c r="AH12" s="600" t="s">
        <v>130</v>
      </c>
      <c r="AI12" s="601"/>
      <c r="AJ12" s="601"/>
      <c r="AK12" s="601"/>
      <c r="AL12" s="603"/>
      <c r="AM12" s="536" t="s">
        <v>131</v>
      </c>
      <c r="AN12" s="441"/>
      <c r="AO12" s="441"/>
      <c r="AP12" s="441"/>
      <c r="AQ12" s="441"/>
      <c r="AR12" s="441"/>
      <c r="AS12" s="441"/>
      <c r="AT12" s="442"/>
      <c r="AU12" s="524" t="s">
        <v>107</v>
      </c>
      <c r="AV12" s="525"/>
      <c r="AW12" s="525"/>
      <c r="AX12" s="525"/>
      <c r="AY12" s="447" t="s">
        <v>132</v>
      </c>
      <c r="AZ12" s="448"/>
      <c r="BA12" s="448"/>
      <c r="BB12" s="448"/>
      <c r="BC12" s="448"/>
      <c r="BD12" s="448"/>
      <c r="BE12" s="448"/>
      <c r="BF12" s="448"/>
      <c r="BG12" s="448"/>
      <c r="BH12" s="448"/>
      <c r="BI12" s="448"/>
      <c r="BJ12" s="448"/>
      <c r="BK12" s="448"/>
      <c r="BL12" s="448"/>
      <c r="BM12" s="449"/>
      <c r="BN12" s="467">
        <v>3129918</v>
      </c>
      <c r="BO12" s="468"/>
      <c r="BP12" s="468"/>
      <c r="BQ12" s="468"/>
      <c r="BR12" s="468"/>
      <c r="BS12" s="468"/>
      <c r="BT12" s="468"/>
      <c r="BU12" s="469"/>
      <c r="BV12" s="467">
        <v>2857389</v>
      </c>
      <c r="BW12" s="468"/>
      <c r="BX12" s="468"/>
      <c r="BY12" s="468"/>
      <c r="BZ12" s="468"/>
      <c r="CA12" s="468"/>
      <c r="CB12" s="468"/>
      <c r="CC12" s="469"/>
      <c r="CD12" s="476" t="s">
        <v>133</v>
      </c>
      <c r="CE12" s="477"/>
      <c r="CF12" s="477"/>
      <c r="CG12" s="477"/>
      <c r="CH12" s="477"/>
      <c r="CI12" s="477"/>
      <c r="CJ12" s="477"/>
      <c r="CK12" s="477"/>
      <c r="CL12" s="477"/>
      <c r="CM12" s="477"/>
      <c r="CN12" s="477"/>
      <c r="CO12" s="477"/>
      <c r="CP12" s="477"/>
      <c r="CQ12" s="477"/>
      <c r="CR12" s="477"/>
      <c r="CS12" s="478"/>
      <c r="CT12" s="580" t="s">
        <v>134</v>
      </c>
      <c r="CU12" s="581"/>
      <c r="CV12" s="581"/>
      <c r="CW12" s="581"/>
      <c r="CX12" s="581"/>
      <c r="CY12" s="581"/>
      <c r="CZ12" s="581"/>
      <c r="DA12" s="582"/>
      <c r="DB12" s="580" t="s">
        <v>126</v>
      </c>
      <c r="DC12" s="581"/>
      <c r="DD12" s="581"/>
      <c r="DE12" s="581"/>
      <c r="DF12" s="581"/>
      <c r="DG12" s="581"/>
      <c r="DH12" s="581"/>
      <c r="DI12" s="582"/>
      <c r="DJ12" s="185"/>
      <c r="DK12" s="185"/>
      <c r="DL12" s="185"/>
      <c r="DM12" s="185"/>
      <c r="DN12" s="185"/>
      <c r="DO12" s="185"/>
    </row>
    <row r="13" spans="1:119" ht="18.75" customHeight="1" x14ac:dyDescent="0.15">
      <c r="A13" s="186"/>
      <c r="B13" s="586"/>
      <c r="C13" s="587"/>
      <c r="D13" s="587"/>
      <c r="E13" s="587"/>
      <c r="F13" s="587"/>
      <c r="G13" s="587"/>
      <c r="H13" s="587"/>
      <c r="I13" s="587"/>
      <c r="J13" s="587"/>
      <c r="K13" s="588"/>
      <c r="L13" s="196"/>
      <c r="M13" s="567" t="s">
        <v>135</v>
      </c>
      <c r="N13" s="568"/>
      <c r="O13" s="568"/>
      <c r="P13" s="568"/>
      <c r="Q13" s="569"/>
      <c r="R13" s="570">
        <v>187535</v>
      </c>
      <c r="S13" s="571"/>
      <c r="T13" s="571"/>
      <c r="U13" s="571"/>
      <c r="V13" s="572"/>
      <c r="W13" s="558" t="s">
        <v>136</v>
      </c>
      <c r="X13" s="480"/>
      <c r="Y13" s="480"/>
      <c r="Z13" s="480"/>
      <c r="AA13" s="480"/>
      <c r="AB13" s="481"/>
      <c r="AC13" s="443">
        <v>4832</v>
      </c>
      <c r="AD13" s="444"/>
      <c r="AE13" s="444"/>
      <c r="AF13" s="444"/>
      <c r="AG13" s="445"/>
      <c r="AH13" s="443">
        <v>5271</v>
      </c>
      <c r="AI13" s="444"/>
      <c r="AJ13" s="444"/>
      <c r="AK13" s="444"/>
      <c r="AL13" s="446"/>
      <c r="AM13" s="536" t="s">
        <v>137</v>
      </c>
      <c r="AN13" s="441"/>
      <c r="AO13" s="441"/>
      <c r="AP13" s="441"/>
      <c r="AQ13" s="441"/>
      <c r="AR13" s="441"/>
      <c r="AS13" s="441"/>
      <c r="AT13" s="442"/>
      <c r="AU13" s="524" t="s">
        <v>118</v>
      </c>
      <c r="AV13" s="525"/>
      <c r="AW13" s="525"/>
      <c r="AX13" s="525"/>
      <c r="AY13" s="447" t="s">
        <v>138</v>
      </c>
      <c r="AZ13" s="448"/>
      <c r="BA13" s="448"/>
      <c r="BB13" s="448"/>
      <c r="BC13" s="448"/>
      <c r="BD13" s="448"/>
      <c r="BE13" s="448"/>
      <c r="BF13" s="448"/>
      <c r="BG13" s="448"/>
      <c r="BH13" s="448"/>
      <c r="BI13" s="448"/>
      <c r="BJ13" s="448"/>
      <c r="BK13" s="448"/>
      <c r="BL13" s="448"/>
      <c r="BM13" s="449"/>
      <c r="BN13" s="467">
        <v>748613</v>
      </c>
      <c r="BO13" s="468"/>
      <c r="BP13" s="468"/>
      <c r="BQ13" s="468"/>
      <c r="BR13" s="468"/>
      <c r="BS13" s="468"/>
      <c r="BT13" s="468"/>
      <c r="BU13" s="469"/>
      <c r="BV13" s="467">
        <v>381112</v>
      </c>
      <c r="BW13" s="468"/>
      <c r="BX13" s="468"/>
      <c r="BY13" s="468"/>
      <c r="BZ13" s="468"/>
      <c r="CA13" s="468"/>
      <c r="CB13" s="468"/>
      <c r="CC13" s="469"/>
      <c r="CD13" s="476" t="s">
        <v>139</v>
      </c>
      <c r="CE13" s="477"/>
      <c r="CF13" s="477"/>
      <c r="CG13" s="477"/>
      <c r="CH13" s="477"/>
      <c r="CI13" s="477"/>
      <c r="CJ13" s="477"/>
      <c r="CK13" s="477"/>
      <c r="CL13" s="477"/>
      <c r="CM13" s="477"/>
      <c r="CN13" s="477"/>
      <c r="CO13" s="477"/>
      <c r="CP13" s="477"/>
      <c r="CQ13" s="477"/>
      <c r="CR13" s="477"/>
      <c r="CS13" s="478"/>
      <c r="CT13" s="437">
        <v>11.3</v>
      </c>
      <c r="CU13" s="438"/>
      <c r="CV13" s="438"/>
      <c r="CW13" s="438"/>
      <c r="CX13" s="438"/>
      <c r="CY13" s="438"/>
      <c r="CZ13" s="438"/>
      <c r="DA13" s="439"/>
      <c r="DB13" s="437">
        <v>11.8</v>
      </c>
      <c r="DC13" s="438"/>
      <c r="DD13" s="438"/>
      <c r="DE13" s="438"/>
      <c r="DF13" s="438"/>
      <c r="DG13" s="438"/>
      <c r="DH13" s="438"/>
      <c r="DI13" s="439"/>
      <c r="DJ13" s="185"/>
      <c r="DK13" s="185"/>
      <c r="DL13" s="185"/>
      <c r="DM13" s="185"/>
      <c r="DN13" s="185"/>
      <c r="DO13" s="185"/>
    </row>
    <row r="14" spans="1:119" ht="18.75" customHeight="1" thickBot="1" x14ac:dyDescent="0.2">
      <c r="A14" s="186"/>
      <c r="B14" s="586"/>
      <c r="C14" s="587"/>
      <c r="D14" s="587"/>
      <c r="E14" s="587"/>
      <c r="F14" s="587"/>
      <c r="G14" s="587"/>
      <c r="H14" s="587"/>
      <c r="I14" s="587"/>
      <c r="J14" s="587"/>
      <c r="K14" s="588"/>
      <c r="L14" s="560" t="s">
        <v>140</v>
      </c>
      <c r="M14" s="604"/>
      <c r="N14" s="604"/>
      <c r="O14" s="604"/>
      <c r="P14" s="604"/>
      <c r="Q14" s="605"/>
      <c r="R14" s="570">
        <v>191197</v>
      </c>
      <c r="S14" s="571"/>
      <c r="T14" s="571"/>
      <c r="U14" s="571"/>
      <c r="V14" s="572"/>
      <c r="W14" s="573"/>
      <c r="X14" s="483"/>
      <c r="Y14" s="483"/>
      <c r="Z14" s="483"/>
      <c r="AA14" s="483"/>
      <c r="AB14" s="484"/>
      <c r="AC14" s="563">
        <v>5.0999999999999996</v>
      </c>
      <c r="AD14" s="564"/>
      <c r="AE14" s="564"/>
      <c r="AF14" s="564"/>
      <c r="AG14" s="565"/>
      <c r="AH14" s="563">
        <v>5.4</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141</v>
      </c>
      <c r="CE14" s="474"/>
      <c r="CF14" s="474"/>
      <c r="CG14" s="474"/>
      <c r="CH14" s="474"/>
      <c r="CI14" s="474"/>
      <c r="CJ14" s="474"/>
      <c r="CK14" s="474"/>
      <c r="CL14" s="474"/>
      <c r="CM14" s="474"/>
      <c r="CN14" s="474"/>
      <c r="CO14" s="474"/>
      <c r="CP14" s="474"/>
      <c r="CQ14" s="474"/>
      <c r="CR14" s="474"/>
      <c r="CS14" s="475"/>
      <c r="CT14" s="574">
        <v>80.5</v>
      </c>
      <c r="CU14" s="575"/>
      <c r="CV14" s="575"/>
      <c r="CW14" s="575"/>
      <c r="CX14" s="575"/>
      <c r="CY14" s="575"/>
      <c r="CZ14" s="575"/>
      <c r="DA14" s="576"/>
      <c r="DB14" s="574">
        <v>91.5</v>
      </c>
      <c r="DC14" s="575"/>
      <c r="DD14" s="575"/>
      <c r="DE14" s="575"/>
      <c r="DF14" s="575"/>
      <c r="DG14" s="575"/>
      <c r="DH14" s="575"/>
      <c r="DI14" s="576"/>
      <c r="DJ14" s="185"/>
      <c r="DK14" s="185"/>
      <c r="DL14" s="185"/>
      <c r="DM14" s="185"/>
      <c r="DN14" s="185"/>
      <c r="DO14" s="185"/>
    </row>
    <row r="15" spans="1:119" ht="18.75" customHeight="1" x14ac:dyDescent="0.15">
      <c r="A15" s="186"/>
      <c r="B15" s="586"/>
      <c r="C15" s="587"/>
      <c r="D15" s="587"/>
      <c r="E15" s="587"/>
      <c r="F15" s="587"/>
      <c r="G15" s="587"/>
      <c r="H15" s="587"/>
      <c r="I15" s="587"/>
      <c r="J15" s="587"/>
      <c r="K15" s="588"/>
      <c r="L15" s="196"/>
      <c r="M15" s="567" t="s">
        <v>142</v>
      </c>
      <c r="N15" s="568"/>
      <c r="O15" s="568"/>
      <c r="P15" s="568"/>
      <c r="Q15" s="569"/>
      <c r="R15" s="570">
        <v>189520</v>
      </c>
      <c r="S15" s="571"/>
      <c r="T15" s="571"/>
      <c r="U15" s="571"/>
      <c r="V15" s="572"/>
      <c r="W15" s="558" t="s">
        <v>143</v>
      </c>
      <c r="X15" s="480"/>
      <c r="Y15" s="480"/>
      <c r="Z15" s="480"/>
      <c r="AA15" s="480"/>
      <c r="AB15" s="481"/>
      <c r="AC15" s="443">
        <v>28015</v>
      </c>
      <c r="AD15" s="444"/>
      <c r="AE15" s="444"/>
      <c r="AF15" s="444"/>
      <c r="AG15" s="445"/>
      <c r="AH15" s="443">
        <v>29807</v>
      </c>
      <c r="AI15" s="444"/>
      <c r="AJ15" s="444"/>
      <c r="AK15" s="444"/>
      <c r="AL15" s="446"/>
      <c r="AM15" s="536"/>
      <c r="AN15" s="441"/>
      <c r="AO15" s="441"/>
      <c r="AP15" s="441"/>
      <c r="AQ15" s="441"/>
      <c r="AR15" s="441"/>
      <c r="AS15" s="441"/>
      <c r="AT15" s="442"/>
      <c r="AU15" s="524"/>
      <c r="AV15" s="525"/>
      <c r="AW15" s="525"/>
      <c r="AX15" s="525"/>
      <c r="AY15" s="459" t="s">
        <v>144</v>
      </c>
      <c r="AZ15" s="460"/>
      <c r="BA15" s="460"/>
      <c r="BB15" s="460"/>
      <c r="BC15" s="460"/>
      <c r="BD15" s="460"/>
      <c r="BE15" s="460"/>
      <c r="BF15" s="460"/>
      <c r="BG15" s="460"/>
      <c r="BH15" s="460"/>
      <c r="BI15" s="460"/>
      <c r="BJ15" s="460"/>
      <c r="BK15" s="460"/>
      <c r="BL15" s="460"/>
      <c r="BM15" s="461"/>
      <c r="BN15" s="462">
        <v>27860664</v>
      </c>
      <c r="BO15" s="463"/>
      <c r="BP15" s="463"/>
      <c r="BQ15" s="463"/>
      <c r="BR15" s="463"/>
      <c r="BS15" s="463"/>
      <c r="BT15" s="463"/>
      <c r="BU15" s="464"/>
      <c r="BV15" s="462">
        <v>26986482</v>
      </c>
      <c r="BW15" s="463"/>
      <c r="BX15" s="463"/>
      <c r="BY15" s="463"/>
      <c r="BZ15" s="463"/>
      <c r="CA15" s="463"/>
      <c r="CB15" s="463"/>
      <c r="CC15" s="464"/>
      <c r="CD15" s="577" t="s">
        <v>145</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6"/>
      <c r="C16" s="587"/>
      <c r="D16" s="587"/>
      <c r="E16" s="587"/>
      <c r="F16" s="587"/>
      <c r="G16" s="587"/>
      <c r="H16" s="587"/>
      <c r="I16" s="587"/>
      <c r="J16" s="587"/>
      <c r="K16" s="588"/>
      <c r="L16" s="560" t="s">
        <v>146</v>
      </c>
      <c r="M16" s="561"/>
      <c r="N16" s="561"/>
      <c r="O16" s="561"/>
      <c r="P16" s="561"/>
      <c r="Q16" s="562"/>
      <c r="R16" s="555" t="s">
        <v>147</v>
      </c>
      <c r="S16" s="556"/>
      <c r="T16" s="556"/>
      <c r="U16" s="556"/>
      <c r="V16" s="557"/>
      <c r="W16" s="573"/>
      <c r="X16" s="483"/>
      <c r="Y16" s="483"/>
      <c r="Z16" s="483"/>
      <c r="AA16" s="483"/>
      <c r="AB16" s="484"/>
      <c r="AC16" s="563">
        <v>29.5</v>
      </c>
      <c r="AD16" s="564"/>
      <c r="AE16" s="564"/>
      <c r="AF16" s="564"/>
      <c r="AG16" s="565"/>
      <c r="AH16" s="563">
        <v>30.8</v>
      </c>
      <c r="AI16" s="564"/>
      <c r="AJ16" s="564"/>
      <c r="AK16" s="564"/>
      <c r="AL16" s="566"/>
      <c r="AM16" s="536"/>
      <c r="AN16" s="441"/>
      <c r="AO16" s="441"/>
      <c r="AP16" s="441"/>
      <c r="AQ16" s="441"/>
      <c r="AR16" s="441"/>
      <c r="AS16" s="441"/>
      <c r="AT16" s="442"/>
      <c r="AU16" s="524"/>
      <c r="AV16" s="525"/>
      <c r="AW16" s="525"/>
      <c r="AX16" s="525"/>
      <c r="AY16" s="447" t="s">
        <v>148</v>
      </c>
      <c r="AZ16" s="448"/>
      <c r="BA16" s="448"/>
      <c r="BB16" s="448"/>
      <c r="BC16" s="448"/>
      <c r="BD16" s="448"/>
      <c r="BE16" s="448"/>
      <c r="BF16" s="448"/>
      <c r="BG16" s="448"/>
      <c r="BH16" s="448"/>
      <c r="BI16" s="448"/>
      <c r="BJ16" s="448"/>
      <c r="BK16" s="448"/>
      <c r="BL16" s="448"/>
      <c r="BM16" s="449"/>
      <c r="BN16" s="467">
        <v>45976858</v>
      </c>
      <c r="BO16" s="468"/>
      <c r="BP16" s="468"/>
      <c r="BQ16" s="468"/>
      <c r="BR16" s="468"/>
      <c r="BS16" s="468"/>
      <c r="BT16" s="468"/>
      <c r="BU16" s="469"/>
      <c r="BV16" s="467">
        <v>44131375</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
      <c r="A17" s="186"/>
      <c r="B17" s="589"/>
      <c r="C17" s="590"/>
      <c r="D17" s="590"/>
      <c r="E17" s="590"/>
      <c r="F17" s="590"/>
      <c r="G17" s="590"/>
      <c r="H17" s="590"/>
      <c r="I17" s="590"/>
      <c r="J17" s="590"/>
      <c r="K17" s="591"/>
      <c r="L17" s="201"/>
      <c r="M17" s="552" t="s">
        <v>149</v>
      </c>
      <c r="N17" s="553"/>
      <c r="O17" s="553"/>
      <c r="P17" s="553"/>
      <c r="Q17" s="554"/>
      <c r="R17" s="555" t="s">
        <v>147</v>
      </c>
      <c r="S17" s="556"/>
      <c r="T17" s="556"/>
      <c r="U17" s="556"/>
      <c r="V17" s="557"/>
      <c r="W17" s="558" t="s">
        <v>150</v>
      </c>
      <c r="X17" s="480"/>
      <c r="Y17" s="480"/>
      <c r="Z17" s="480"/>
      <c r="AA17" s="480"/>
      <c r="AB17" s="481"/>
      <c r="AC17" s="443">
        <v>62276</v>
      </c>
      <c r="AD17" s="444"/>
      <c r="AE17" s="444"/>
      <c r="AF17" s="444"/>
      <c r="AG17" s="445"/>
      <c r="AH17" s="443">
        <v>61771</v>
      </c>
      <c r="AI17" s="444"/>
      <c r="AJ17" s="444"/>
      <c r="AK17" s="444"/>
      <c r="AL17" s="446"/>
      <c r="AM17" s="536"/>
      <c r="AN17" s="441"/>
      <c r="AO17" s="441"/>
      <c r="AP17" s="441"/>
      <c r="AQ17" s="441"/>
      <c r="AR17" s="441"/>
      <c r="AS17" s="441"/>
      <c r="AT17" s="442"/>
      <c r="AU17" s="524"/>
      <c r="AV17" s="525"/>
      <c r="AW17" s="525"/>
      <c r="AX17" s="525"/>
      <c r="AY17" s="447" t="s">
        <v>151</v>
      </c>
      <c r="AZ17" s="448"/>
      <c r="BA17" s="448"/>
      <c r="BB17" s="448"/>
      <c r="BC17" s="448"/>
      <c r="BD17" s="448"/>
      <c r="BE17" s="448"/>
      <c r="BF17" s="448"/>
      <c r="BG17" s="448"/>
      <c r="BH17" s="448"/>
      <c r="BI17" s="448"/>
      <c r="BJ17" s="448"/>
      <c r="BK17" s="448"/>
      <c r="BL17" s="448"/>
      <c r="BM17" s="449"/>
      <c r="BN17" s="467">
        <v>35406903</v>
      </c>
      <c r="BO17" s="468"/>
      <c r="BP17" s="468"/>
      <c r="BQ17" s="468"/>
      <c r="BR17" s="468"/>
      <c r="BS17" s="468"/>
      <c r="BT17" s="468"/>
      <c r="BU17" s="469"/>
      <c r="BV17" s="467">
        <v>34514564</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
      <c r="A18" s="186"/>
      <c r="B18" s="529" t="s">
        <v>152</v>
      </c>
      <c r="C18" s="530"/>
      <c r="D18" s="530"/>
      <c r="E18" s="531"/>
      <c r="F18" s="531"/>
      <c r="G18" s="531"/>
      <c r="H18" s="531"/>
      <c r="I18" s="531"/>
      <c r="J18" s="531"/>
      <c r="K18" s="531"/>
      <c r="L18" s="532">
        <v>973.89</v>
      </c>
      <c r="M18" s="532"/>
      <c r="N18" s="532"/>
      <c r="O18" s="532"/>
      <c r="P18" s="532"/>
      <c r="Q18" s="532"/>
      <c r="R18" s="533"/>
      <c r="S18" s="533"/>
      <c r="T18" s="533"/>
      <c r="U18" s="533"/>
      <c r="V18" s="534"/>
      <c r="W18" s="548"/>
      <c r="X18" s="549"/>
      <c r="Y18" s="549"/>
      <c r="Z18" s="549"/>
      <c r="AA18" s="549"/>
      <c r="AB18" s="559"/>
      <c r="AC18" s="431">
        <v>65.5</v>
      </c>
      <c r="AD18" s="432"/>
      <c r="AE18" s="432"/>
      <c r="AF18" s="432"/>
      <c r="AG18" s="535"/>
      <c r="AH18" s="431">
        <v>63.8</v>
      </c>
      <c r="AI18" s="432"/>
      <c r="AJ18" s="432"/>
      <c r="AK18" s="432"/>
      <c r="AL18" s="433"/>
      <c r="AM18" s="536"/>
      <c r="AN18" s="441"/>
      <c r="AO18" s="441"/>
      <c r="AP18" s="441"/>
      <c r="AQ18" s="441"/>
      <c r="AR18" s="441"/>
      <c r="AS18" s="441"/>
      <c r="AT18" s="442"/>
      <c r="AU18" s="524"/>
      <c r="AV18" s="525"/>
      <c r="AW18" s="525"/>
      <c r="AX18" s="525"/>
      <c r="AY18" s="447" t="s">
        <v>153</v>
      </c>
      <c r="AZ18" s="448"/>
      <c r="BA18" s="448"/>
      <c r="BB18" s="448"/>
      <c r="BC18" s="448"/>
      <c r="BD18" s="448"/>
      <c r="BE18" s="448"/>
      <c r="BF18" s="448"/>
      <c r="BG18" s="448"/>
      <c r="BH18" s="448"/>
      <c r="BI18" s="448"/>
      <c r="BJ18" s="448"/>
      <c r="BK18" s="448"/>
      <c r="BL18" s="448"/>
      <c r="BM18" s="449"/>
      <c r="BN18" s="467">
        <v>53669187</v>
      </c>
      <c r="BO18" s="468"/>
      <c r="BP18" s="468"/>
      <c r="BQ18" s="468"/>
      <c r="BR18" s="468"/>
      <c r="BS18" s="468"/>
      <c r="BT18" s="468"/>
      <c r="BU18" s="469"/>
      <c r="BV18" s="467">
        <v>54437356</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
      <c r="A19" s="186"/>
      <c r="B19" s="529" t="s">
        <v>154</v>
      </c>
      <c r="C19" s="530"/>
      <c r="D19" s="530"/>
      <c r="E19" s="531"/>
      <c r="F19" s="531"/>
      <c r="G19" s="531"/>
      <c r="H19" s="531"/>
      <c r="I19" s="531"/>
      <c r="J19" s="531"/>
      <c r="K19" s="531"/>
      <c r="L19" s="537">
        <v>193</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155</v>
      </c>
      <c r="AZ19" s="448"/>
      <c r="BA19" s="448"/>
      <c r="BB19" s="448"/>
      <c r="BC19" s="448"/>
      <c r="BD19" s="448"/>
      <c r="BE19" s="448"/>
      <c r="BF19" s="448"/>
      <c r="BG19" s="448"/>
      <c r="BH19" s="448"/>
      <c r="BI19" s="448"/>
      <c r="BJ19" s="448"/>
      <c r="BK19" s="448"/>
      <c r="BL19" s="448"/>
      <c r="BM19" s="449"/>
      <c r="BN19" s="467">
        <v>73581184</v>
      </c>
      <c r="BO19" s="468"/>
      <c r="BP19" s="468"/>
      <c r="BQ19" s="468"/>
      <c r="BR19" s="468"/>
      <c r="BS19" s="468"/>
      <c r="BT19" s="468"/>
      <c r="BU19" s="469"/>
      <c r="BV19" s="467">
        <v>68911837</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
      <c r="A20" s="186"/>
      <c r="B20" s="529" t="s">
        <v>156</v>
      </c>
      <c r="C20" s="530"/>
      <c r="D20" s="530"/>
      <c r="E20" s="531"/>
      <c r="F20" s="531"/>
      <c r="G20" s="531"/>
      <c r="H20" s="531"/>
      <c r="I20" s="531"/>
      <c r="J20" s="531"/>
      <c r="K20" s="531"/>
      <c r="L20" s="537">
        <v>72850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15">
      <c r="A21" s="186"/>
      <c r="B21" s="526" t="s">
        <v>157</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
      <c r="A22" s="186"/>
      <c r="B22" s="496" t="s">
        <v>158</v>
      </c>
      <c r="C22" s="497"/>
      <c r="D22" s="498"/>
      <c r="E22" s="505" t="s">
        <v>1</v>
      </c>
      <c r="F22" s="480"/>
      <c r="G22" s="480"/>
      <c r="H22" s="480"/>
      <c r="I22" s="480"/>
      <c r="J22" s="480"/>
      <c r="K22" s="481"/>
      <c r="L22" s="505" t="s">
        <v>159</v>
      </c>
      <c r="M22" s="480"/>
      <c r="N22" s="480"/>
      <c r="O22" s="480"/>
      <c r="P22" s="481"/>
      <c r="Q22" s="490" t="s">
        <v>160</v>
      </c>
      <c r="R22" s="491"/>
      <c r="S22" s="491"/>
      <c r="T22" s="491"/>
      <c r="U22" s="491"/>
      <c r="V22" s="506"/>
      <c r="W22" s="508" t="s">
        <v>161</v>
      </c>
      <c r="X22" s="497"/>
      <c r="Y22" s="498"/>
      <c r="Z22" s="505" t="s">
        <v>1</v>
      </c>
      <c r="AA22" s="480"/>
      <c r="AB22" s="480"/>
      <c r="AC22" s="480"/>
      <c r="AD22" s="480"/>
      <c r="AE22" s="480"/>
      <c r="AF22" s="480"/>
      <c r="AG22" s="481"/>
      <c r="AH22" s="479" t="s">
        <v>162</v>
      </c>
      <c r="AI22" s="480"/>
      <c r="AJ22" s="480"/>
      <c r="AK22" s="480"/>
      <c r="AL22" s="481"/>
      <c r="AM22" s="479" t="s">
        <v>163</v>
      </c>
      <c r="AN22" s="485"/>
      <c r="AO22" s="485"/>
      <c r="AP22" s="485"/>
      <c r="AQ22" s="485"/>
      <c r="AR22" s="486"/>
      <c r="AS22" s="490" t="s">
        <v>160</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15">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164</v>
      </c>
      <c r="AZ23" s="460"/>
      <c r="BA23" s="460"/>
      <c r="BB23" s="460"/>
      <c r="BC23" s="460"/>
      <c r="BD23" s="460"/>
      <c r="BE23" s="460"/>
      <c r="BF23" s="460"/>
      <c r="BG23" s="460"/>
      <c r="BH23" s="460"/>
      <c r="BI23" s="460"/>
      <c r="BJ23" s="460"/>
      <c r="BK23" s="460"/>
      <c r="BL23" s="460"/>
      <c r="BM23" s="461"/>
      <c r="BN23" s="467">
        <v>124863273</v>
      </c>
      <c r="BO23" s="468"/>
      <c r="BP23" s="468"/>
      <c r="BQ23" s="468"/>
      <c r="BR23" s="468"/>
      <c r="BS23" s="468"/>
      <c r="BT23" s="468"/>
      <c r="BU23" s="469"/>
      <c r="BV23" s="467">
        <v>129924777</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
      <c r="A24" s="186"/>
      <c r="B24" s="499"/>
      <c r="C24" s="500"/>
      <c r="D24" s="501"/>
      <c r="E24" s="440" t="s">
        <v>165</v>
      </c>
      <c r="F24" s="441"/>
      <c r="G24" s="441"/>
      <c r="H24" s="441"/>
      <c r="I24" s="441"/>
      <c r="J24" s="441"/>
      <c r="K24" s="442"/>
      <c r="L24" s="443">
        <v>1</v>
      </c>
      <c r="M24" s="444"/>
      <c r="N24" s="444"/>
      <c r="O24" s="444"/>
      <c r="P24" s="445"/>
      <c r="Q24" s="443">
        <v>8697</v>
      </c>
      <c r="R24" s="444"/>
      <c r="S24" s="444"/>
      <c r="T24" s="444"/>
      <c r="U24" s="444"/>
      <c r="V24" s="445"/>
      <c r="W24" s="509"/>
      <c r="X24" s="500"/>
      <c r="Y24" s="501"/>
      <c r="Z24" s="440" t="s">
        <v>166</v>
      </c>
      <c r="AA24" s="441"/>
      <c r="AB24" s="441"/>
      <c r="AC24" s="441"/>
      <c r="AD24" s="441"/>
      <c r="AE24" s="441"/>
      <c r="AF24" s="441"/>
      <c r="AG24" s="442"/>
      <c r="AH24" s="443">
        <v>1564</v>
      </c>
      <c r="AI24" s="444"/>
      <c r="AJ24" s="444"/>
      <c r="AK24" s="444"/>
      <c r="AL24" s="445"/>
      <c r="AM24" s="443">
        <v>4900012</v>
      </c>
      <c r="AN24" s="444"/>
      <c r="AO24" s="444"/>
      <c r="AP24" s="444"/>
      <c r="AQ24" s="444"/>
      <c r="AR24" s="445"/>
      <c r="AS24" s="443">
        <v>3133</v>
      </c>
      <c r="AT24" s="444"/>
      <c r="AU24" s="444"/>
      <c r="AV24" s="444"/>
      <c r="AW24" s="444"/>
      <c r="AX24" s="446"/>
      <c r="AY24" s="434" t="s">
        <v>167</v>
      </c>
      <c r="AZ24" s="435"/>
      <c r="BA24" s="435"/>
      <c r="BB24" s="435"/>
      <c r="BC24" s="435"/>
      <c r="BD24" s="435"/>
      <c r="BE24" s="435"/>
      <c r="BF24" s="435"/>
      <c r="BG24" s="435"/>
      <c r="BH24" s="435"/>
      <c r="BI24" s="435"/>
      <c r="BJ24" s="435"/>
      <c r="BK24" s="435"/>
      <c r="BL24" s="435"/>
      <c r="BM24" s="436"/>
      <c r="BN24" s="467">
        <v>67761030</v>
      </c>
      <c r="BO24" s="468"/>
      <c r="BP24" s="468"/>
      <c r="BQ24" s="468"/>
      <c r="BR24" s="468"/>
      <c r="BS24" s="468"/>
      <c r="BT24" s="468"/>
      <c r="BU24" s="469"/>
      <c r="BV24" s="467">
        <v>68799007</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15">
      <c r="A25" s="186"/>
      <c r="B25" s="499"/>
      <c r="C25" s="500"/>
      <c r="D25" s="501"/>
      <c r="E25" s="440" t="s">
        <v>168</v>
      </c>
      <c r="F25" s="441"/>
      <c r="G25" s="441"/>
      <c r="H25" s="441"/>
      <c r="I25" s="441"/>
      <c r="J25" s="441"/>
      <c r="K25" s="442"/>
      <c r="L25" s="443">
        <v>2</v>
      </c>
      <c r="M25" s="444"/>
      <c r="N25" s="444"/>
      <c r="O25" s="444"/>
      <c r="P25" s="445"/>
      <c r="Q25" s="443">
        <v>6563</v>
      </c>
      <c r="R25" s="444"/>
      <c r="S25" s="444"/>
      <c r="T25" s="444"/>
      <c r="U25" s="444"/>
      <c r="V25" s="445"/>
      <c r="W25" s="509"/>
      <c r="X25" s="500"/>
      <c r="Y25" s="501"/>
      <c r="Z25" s="440" t="s">
        <v>169</v>
      </c>
      <c r="AA25" s="441"/>
      <c r="AB25" s="441"/>
      <c r="AC25" s="441"/>
      <c r="AD25" s="441"/>
      <c r="AE25" s="441"/>
      <c r="AF25" s="441"/>
      <c r="AG25" s="442"/>
      <c r="AH25" s="443" t="s">
        <v>126</v>
      </c>
      <c r="AI25" s="444"/>
      <c r="AJ25" s="444"/>
      <c r="AK25" s="444"/>
      <c r="AL25" s="445"/>
      <c r="AM25" s="443" t="s">
        <v>170</v>
      </c>
      <c r="AN25" s="444"/>
      <c r="AO25" s="444"/>
      <c r="AP25" s="444"/>
      <c r="AQ25" s="444"/>
      <c r="AR25" s="445"/>
      <c r="AS25" s="443" t="s">
        <v>126</v>
      </c>
      <c r="AT25" s="444"/>
      <c r="AU25" s="444"/>
      <c r="AV25" s="444"/>
      <c r="AW25" s="444"/>
      <c r="AX25" s="446"/>
      <c r="AY25" s="459" t="s">
        <v>171</v>
      </c>
      <c r="AZ25" s="460"/>
      <c r="BA25" s="460"/>
      <c r="BB25" s="460"/>
      <c r="BC25" s="460"/>
      <c r="BD25" s="460"/>
      <c r="BE25" s="460"/>
      <c r="BF25" s="460"/>
      <c r="BG25" s="460"/>
      <c r="BH25" s="460"/>
      <c r="BI25" s="460"/>
      <c r="BJ25" s="460"/>
      <c r="BK25" s="460"/>
      <c r="BL25" s="460"/>
      <c r="BM25" s="461"/>
      <c r="BN25" s="462">
        <v>16275107</v>
      </c>
      <c r="BO25" s="463"/>
      <c r="BP25" s="463"/>
      <c r="BQ25" s="463"/>
      <c r="BR25" s="463"/>
      <c r="BS25" s="463"/>
      <c r="BT25" s="463"/>
      <c r="BU25" s="464"/>
      <c r="BV25" s="462">
        <v>16489838</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15">
      <c r="A26" s="186"/>
      <c r="B26" s="499"/>
      <c r="C26" s="500"/>
      <c r="D26" s="501"/>
      <c r="E26" s="440" t="s">
        <v>172</v>
      </c>
      <c r="F26" s="441"/>
      <c r="G26" s="441"/>
      <c r="H26" s="441"/>
      <c r="I26" s="441"/>
      <c r="J26" s="441"/>
      <c r="K26" s="442"/>
      <c r="L26" s="443">
        <v>1</v>
      </c>
      <c r="M26" s="444"/>
      <c r="N26" s="444"/>
      <c r="O26" s="444"/>
      <c r="P26" s="445"/>
      <c r="Q26" s="443">
        <v>6307</v>
      </c>
      <c r="R26" s="444"/>
      <c r="S26" s="444"/>
      <c r="T26" s="444"/>
      <c r="U26" s="444"/>
      <c r="V26" s="445"/>
      <c r="W26" s="509"/>
      <c r="X26" s="500"/>
      <c r="Y26" s="501"/>
      <c r="Z26" s="440" t="s">
        <v>173</v>
      </c>
      <c r="AA26" s="522"/>
      <c r="AB26" s="522"/>
      <c r="AC26" s="522"/>
      <c r="AD26" s="522"/>
      <c r="AE26" s="522"/>
      <c r="AF26" s="522"/>
      <c r="AG26" s="523"/>
      <c r="AH26" s="443">
        <v>111</v>
      </c>
      <c r="AI26" s="444"/>
      <c r="AJ26" s="444"/>
      <c r="AK26" s="444"/>
      <c r="AL26" s="445"/>
      <c r="AM26" s="443">
        <v>316794</v>
      </c>
      <c r="AN26" s="444"/>
      <c r="AO26" s="444"/>
      <c r="AP26" s="444"/>
      <c r="AQ26" s="444"/>
      <c r="AR26" s="445"/>
      <c r="AS26" s="443">
        <v>2854</v>
      </c>
      <c r="AT26" s="444"/>
      <c r="AU26" s="444"/>
      <c r="AV26" s="444"/>
      <c r="AW26" s="444"/>
      <c r="AX26" s="446"/>
      <c r="AY26" s="476" t="s">
        <v>174</v>
      </c>
      <c r="AZ26" s="477"/>
      <c r="BA26" s="477"/>
      <c r="BB26" s="477"/>
      <c r="BC26" s="477"/>
      <c r="BD26" s="477"/>
      <c r="BE26" s="477"/>
      <c r="BF26" s="477"/>
      <c r="BG26" s="477"/>
      <c r="BH26" s="477"/>
      <c r="BI26" s="477"/>
      <c r="BJ26" s="477"/>
      <c r="BK26" s="477"/>
      <c r="BL26" s="477"/>
      <c r="BM26" s="478"/>
      <c r="BN26" s="467" t="s">
        <v>126</v>
      </c>
      <c r="BO26" s="468"/>
      <c r="BP26" s="468"/>
      <c r="BQ26" s="468"/>
      <c r="BR26" s="468"/>
      <c r="BS26" s="468"/>
      <c r="BT26" s="468"/>
      <c r="BU26" s="469"/>
      <c r="BV26" s="467" t="s">
        <v>126</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6"/>
      <c r="B27" s="499"/>
      <c r="C27" s="500"/>
      <c r="D27" s="501"/>
      <c r="E27" s="440" t="s">
        <v>175</v>
      </c>
      <c r="F27" s="441"/>
      <c r="G27" s="441"/>
      <c r="H27" s="441"/>
      <c r="I27" s="441"/>
      <c r="J27" s="441"/>
      <c r="K27" s="442"/>
      <c r="L27" s="443">
        <v>1</v>
      </c>
      <c r="M27" s="444"/>
      <c r="N27" s="444"/>
      <c r="O27" s="444"/>
      <c r="P27" s="445"/>
      <c r="Q27" s="443">
        <v>5294</v>
      </c>
      <c r="R27" s="444"/>
      <c r="S27" s="444"/>
      <c r="T27" s="444"/>
      <c r="U27" s="444"/>
      <c r="V27" s="445"/>
      <c r="W27" s="509"/>
      <c r="X27" s="500"/>
      <c r="Y27" s="501"/>
      <c r="Z27" s="440" t="s">
        <v>176</v>
      </c>
      <c r="AA27" s="441"/>
      <c r="AB27" s="441"/>
      <c r="AC27" s="441"/>
      <c r="AD27" s="441"/>
      <c r="AE27" s="441"/>
      <c r="AF27" s="441"/>
      <c r="AG27" s="442"/>
      <c r="AH27" s="443">
        <v>18</v>
      </c>
      <c r="AI27" s="444"/>
      <c r="AJ27" s="444"/>
      <c r="AK27" s="444"/>
      <c r="AL27" s="445"/>
      <c r="AM27" s="443">
        <v>72130</v>
      </c>
      <c r="AN27" s="444"/>
      <c r="AO27" s="444"/>
      <c r="AP27" s="444"/>
      <c r="AQ27" s="444"/>
      <c r="AR27" s="445"/>
      <c r="AS27" s="443">
        <v>4007</v>
      </c>
      <c r="AT27" s="444"/>
      <c r="AU27" s="444"/>
      <c r="AV27" s="444"/>
      <c r="AW27" s="444"/>
      <c r="AX27" s="446"/>
      <c r="AY27" s="473" t="s">
        <v>177</v>
      </c>
      <c r="AZ27" s="474"/>
      <c r="BA27" s="474"/>
      <c r="BB27" s="474"/>
      <c r="BC27" s="474"/>
      <c r="BD27" s="474"/>
      <c r="BE27" s="474"/>
      <c r="BF27" s="474"/>
      <c r="BG27" s="474"/>
      <c r="BH27" s="474"/>
      <c r="BI27" s="474"/>
      <c r="BJ27" s="474"/>
      <c r="BK27" s="474"/>
      <c r="BL27" s="474"/>
      <c r="BM27" s="475"/>
      <c r="BN27" s="470" t="s">
        <v>170</v>
      </c>
      <c r="BO27" s="471"/>
      <c r="BP27" s="471"/>
      <c r="BQ27" s="471"/>
      <c r="BR27" s="471"/>
      <c r="BS27" s="471"/>
      <c r="BT27" s="471"/>
      <c r="BU27" s="472"/>
      <c r="BV27" s="470" t="s">
        <v>126</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15">
      <c r="A28" s="186"/>
      <c r="B28" s="499"/>
      <c r="C28" s="500"/>
      <c r="D28" s="501"/>
      <c r="E28" s="440" t="s">
        <v>178</v>
      </c>
      <c r="F28" s="441"/>
      <c r="G28" s="441"/>
      <c r="H28" s="441"/>
      <c r="I28" s="441"/>
      <c r="J28" s="441"/>
      <c r="K28" s="442"/>
      <c r="L28" s="443">
        <v>1</v>
      </c>
      <c r="M28" s="444"/>
      <c r="N28" s="444"/>
      <c r="O28" s="444"/>
      <c r="P28" s="445"/>
      <c r="Q28" s="443">
        <v>4684</v>
      </c>
      <c r="R28" s="444"/>
      <c r="S28" s="444"/>
      <c r="T28" s="444"/>
      <c r="U28" s="444"/>
      <c r="V28" s="445"/>
      <c r="W28" s="509"/>
      <c r="X28" s="500"/>
      <c r="Y28" s="501"/>
      <c r="Z28" s="440" t="s">
        <v>179</v>
      </c>
      <c r="AA28" s="441"/>
      <c r="AB28" s="441"/>
      <c r="AC28" s="441"/>
      <c r="AD28" s="441"/>
      <c r="AE28" s="441"/>
      <c r="AF28" s="441"/>
      <c r="AG28" s="442"/>
      <c r="AH28" s="443" t="s">
        <v>170</v>
      </c>
      <c r="AI28" s="444"/>
      <c r="AJ28" s="444"/>
      <c r="AK28" s="444"/>
      <c r="AL28" s="445"/>
      <c r="AM28" s="443" t="s">
        <v>170</v>
      </c>
      <c r="AN28" s="444"/>
      <c r="AO28" s="444"/>
      <c r="AP28" s="444"/>
      <c r="AQ28" s="444"/>
      <c r="AR28" s="445"/>
      <c r="AS28" s="443" t="s">
        <v>126</v>
      </c>
      <c r="AT28" s="444"/>
      <c r="AU28" s="444"/>
      <c r="AV28" s="444"/>
      <c r="AW28" s="444"/>
      <c r="AX28" s="446"/>
      <c r="AY28" s="450" t="s">
        <v>180</v>
      </c>
      <c r="AZ28" s="451"/>
      <c r="BA28" s="451"/>
      <c r="BB28" s="452"/>
      <c r="BC28" s="459" t="s">
        <v>47</v>
      </c>
      <c r="BD28" s="460"/>
      <c r="BE28" s="460"/>
      <c r="BF28" s="460"/>
      <c r="BG28" s="460"/>
      <c r="BH28" s="460"/>
      <c r="BI28" s="460"/>
      <c r="BJ28" s="460"/>
      <c r="BK28" s="460"/>
      <c r="BL28" s="460"/>
      <c r="BM28" s="461"/>
      <c r="BN28" s="462">
        <v>8832516</v>
      </c>
      <c r="BO28" s="463"/>
      <c r="BP28" s="463"/>
      <c r="BQ28" s="463"/>
      <c r="BR28" s="463"/>
      <c r="BS28" s="463"/>
      <c r="BT28" s="463"/>
      <c r="BU28" s="464"/>
      <c r="BV28" s="462">
        <v>10055760</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15">
      <c r="A29" s="186"/>
      <c r="B29" s="499"/>
      <c r="C29" s="500"/>
      <c r="D29" s="501"/>
      <c r="E29" s="440" t="s">
        <v>181</v>
      </c>
      <c r="F29" s="441"/>
      <c r="G29" s="441"/>
      <c r="H29" s="441"/>
      <c r="I29" s="441"/>
      <c r="J29" s="441"/>
      <c r="K29" s="442"/>
      <c r="L29" s="443">
        <v>30</v>
      </c>
      <c r="M29" s="444"/>
      <c r="N29" s="444"/>
      <c r="O29" s="444"/>
      <c r="P29" s="445"/>
      <c r="Q29" s="443">
        <v>4408</v>
      </c>
      <c r="R29" s="444"/>
      <c r="S29" s="444"/>
      <c r="T29" s="444"/>
      <c r="U29" s="444"/>
      <c r="V29" s="445"/>
      <c r="W29" s="510"/>
      <c r="X29" s="511"/>
      <c r="Y29" s="512"/>
      <c r="Z29" s="440" t="s">
        <v>182</v>
      </c>
      <c r="AA29" s="441"/>
      <c r="AB29" s="441"/>
      <c r="AC29" s="441"/>
      <c r="AD29" s="441"/>
      <c r="AE29" s="441"/>
      <c r="AF29" s="441"/>
      <c r="AG29" s="442"/>
      <c r="AH29" s="443">
        <v>1582</v>
      </c>
      <c r="AI29" s="444"/>
      <c r="AJ29" s="444"/>
      <c r="AK29" s="444"/>
      <c r="AL29" s="445"/>
      <c r="AM29" s="443">
        <v>4972142</v>
      </c>
      <c r="AN29" s="444"/>
      <c r="AO29" s="444"/>
      <c r="AP29" s="444"/>
      <c r="AQ29" s="444"/>
      <c r="AR29" s="445"/>
      <c r="AS29" s="443">
        <v>3143</v>
      </c>
      <c r="AT29" s="444"/>
      <c r="AU29" s="444"/>
      <c r="AV29" s="444"/>
      <c r="AW29" s="444"/>
      <c r="AX29" s="446"/>
      <c r="AY29" s="453"/>
      <c r="AZ29" s="454"/>
      <c r="BA29" s="454"/>
      <c r="BB29" s="455"/>
      <c r="BC29" s="447" t="s">
        <v>183</v>
      </c>
      <c r="BD29" s="448"/>
      <c r="BE29" s="448"/>
      <c r="BF29" s="448"/>
      <c r="BG29" s="448"/>
      <c r="BH29" s="448"/>
      <c r="BI29" s="448"/>
      <c r="BJ29" s="448"/>
      <c r="BK29" s="448"/>
      <c r="BL29" s="448"/>
      <c r="BM29" s="449"/>
      <c r="BN29" s="467">
        <v>28217</v>
      </c>
      <c r="BO29" s="468"/>
      <c r="BP29" s="468"/>
      <c r="BQ29" s="468"/>
      <c r="BR29" s="468"/>
      <c r="BS29" s="468"/>
      <c r="BT29" s="468"/>
      <c r="BU29" s="469"/>
      <c r="BV29" s="467">
        <v>133138</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184</v>
      </c>
      <c r="X30" s="520"/>
      <c r="Y30" s="520"/>
      <c r="Z30" s="520"/>
      <c r="AA30" s="520"/>
      <c r="AB30" s="520"/>
      <c r="AC30" s="520"/>
      <c r="AD30" s="520"/>
      <c r="AE30" s="520"/>
      <c r="AF30" s="520"/>
      <c r="AG30" s="521"/>
      <c r="AH30" s="431">
        <v>98.6</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49</v>
      </c>
      <c r="BD30" s="435"/>
      <c r="BE30" s="435"/>
      <c r="BF30" s="435"/>
      <c r="BG30" s="435"/>
      <c r="BH30" s="435"/>
      <c r="BI30" s="435"/>
      <c r="BJ30" s="435"/>
      <c r="BK30" s="435"/>
      <c r="BL30" s="435"/>
      <c r="BM30" s="436"/>
      <c r="BN30" s="470">
        <v>7339710</v>
      </c>
      <c r="BO30" s="471"/>
      <c r="BP30" s="471"/>
      <c r="BQ30" s="471"/>
      <c r="BR30" s="471"/>
      <c r="BS30" s="471"/>
      <c r="BT30" s="471"/>
      <c r="BU30" s="472"/>
      <c r="BV30" s="470">
        <v>7463651</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0" t="s">
        <v>191</v>
      </c>
      <c r="D33" s="430"/>
      <c r="E33" s="429" t="s">
        <v>192</v>
      </c>
      <c r="F33" s="429"/>
      <c r="G33" s="429"/>
      <c r="H33" s="429"/>
      <c r="I33" s="429"/>
      <c r="J33" s="429"/>
      <c r="K33" s="429"/>
      <c r="L33" s="429"/>
      <c r="M33" s="429"/>
      <c r="N33" s="429"/>
      <c r="O33" s="429"/>
      <c r="P33" s="429"/>
      <c r="Q33" s="429"/>
      <c r="R33" s="429"/>
      <c r="S33" s="429"/>
      <c r="T33" s="215"/>
      <c r="U33" s="430" t="s">
        <v>191</v>
      </c>
      <c r="V33" s="430"/>
      <c r="W33" s="429" t="s">
        <v>192</v>
      </c>
      <c r="X33" s="429"/>
      <c r="Y33" s="429"/>
      <c r="Z33" s="429"/>
      <c r="AA33" s="429"/>
      <c r="AB33" s="429"/>
      <c r="AC33" s="429"/>
      <c r="AD33" s="429"/>
      <c r="AE33" s="429"/>
      <c r="AF33" s="429"/>
      <c r="AG33" s="429"/>
      <c r="AH33" s="429"/>
      <c r="AI33" s="429"/>
      <c r="AJ33" s="429"/>
      <c r="AK33" s="429"/>
      <c r="AL33" s="215"/>
      <c r="AM33" s="430" t="s">
        <v>191</v>
      </c>
      <c r="AN33" s="430"/>
      <c r="AO33" s="429" t="s">
        <v>192</v>
      </c>
      <c r="AP33" s="429"/>
      <c r="AQ33" s="429"/>
      <c r="AR33" s="429"/>
      <c r="AS33" s="429"/>
      <c r="AT33" s="429"/>
      <c r="AU33" s="429"/>
      <c r="AV33" s="429"/>
      <c r="AW33" s="429"/>
      <c r="AX33" s="429"/>
      <c r="AY33" s="429"/>
      <c r="AZ33" s="429"/>
      <c r="BA33" s="429"/>
      <c r="BB33" s="429"/>
      <c r="BC33" s="429"/>
      <c r="BD33" s="216"/>
      <c r="BE33" s="429" t="s">
        <v>193</v>
      </c>
      <c r="BF33" s="429"/>
      <c r="BG33" s="429" t="s">
        <v>194</v>
      </c>
      <c r="BH33" s="429"/>
      <c r="BI33" s="429"/>
      <c r="BJ33" s="429"/>
      <c r="BK33" s="429"/>
      <c r="BL33" s="429"/>
      <c r="BM33" s="429"/>
      <c r="BN33" s="429"/>
      <c r="BO33" s="429"/>
      <c r="BP33" s="429"/>
      <c r="BQ33" s="429"/>
      <c r="BR33" s="429"/>
      <c r="BS33" s="429"/>
      <c r="BT33" s="429"/>
      <c r="BU33" s="429"/>
      <c r="BV33" s="216"/>
      <c r="BW33" s="430" t="s">
        <v>193</v>
      </c>
      <c r="BX33" s="430"/>
      <c r="BY33" s="429" t="s">
        <v>195</v>
      </c>
      <c r="BZ33" s="429"/>
      <c r="CA33" s="429"/>
      <c r="CB33" s="429"/>
      <c r="CC33" s="429"/>
      <c r="CD33" s="429"/>
      <c r="CE33" s="429"/>
      <c r="CF33" s="429"/>
      <c r="CG33" s="429"/>
      <c r="CH33" s="429"/>
      <c r="CI33" s="429"/>
      <c r="CJ33" s="429"/>
      <c r="CK33" s="429"/>
      <c r="CL33" s="429"/>
      <c r="CM33" s="429"/>
      <c r="CN33" s="215"/>
      <c r="CO33" s="430" t="s">
        <v>196</v>
      </c>
      <c r="CP33" s="430"/>
      <c r="CQ33" s="429" t="s">
        <v>197</v>
      </c>
      <c r="CR33" s="429"/>
      <c r="CS33" s="429"/>
      <c r="CT33" s="429"/>
      <c r="CU33" s="429"/>
      <c r="CV33" s="429"/>
      <c r="CW33" s="429"/>
      <c r="CX33" s="429"/>
      <c r="CY33" s="429"/>
      <c r="CZ33" s="429"/>
      <c r="DA33" s="429"/>
      <c r="DB33" s="429"/>
      <c r="DC33" s="429"/>
      <c r="DD33" s="429"/>
      <c r="DE33" s="429"/>
      <c r="DF33" s="215"/>
      <c r="DG33" s="428" t="s">
        <v>198</v>
      </c>
      <c r="DH33" s="428"/>
      <c r="DI33" s="217"/>
      <c r="DJ33" s="185"/>
      <c r="DK33" s="185"/>
      <c r="DL33" s="185"/>
      <c r="DM33" s="185"/>
      <c r="DN33" s="185"/>
      <c r="DO33" s="185"/>
    </row>
    <row r="34" spans="1:119" ht="32.25" customHeight="1" x14ac:dyDescent="0.15">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2</v>
      </c>
      <c r="V34" s="426"/>
      <c r="W34" s="425" t="str">
        <f>IF('各会計、関係団体の財政状況及び健全化判断比率'!B28="","",'各会計、関係団体の財政状況及び健全化判断比率'!B28)</f>
        <v>上越市国民健康保険特別会計</v>
      </c>
      <c r="X34" s="425"/>
      <c r="Y34" s="425"/>
      <c r="Z34" s="425"/>
      <c r="AA34" s="425"/>
      <c r="AB34" s="425"/>
      <c r="AC34" s="425"/>
      <c r="AD34" s="425"/>
      <c r="AE34" s="425"/>
      <c r="AF34" s="425"/>
      <c r="AG34" s="425"/>
      <c r="AH34" s="425"/>
      <c r="AI34" s="425"/>
      <c r="AJ34" s="425"/>
      <c r="AK34" s="425"/>
      <c r="AL34" s="213"/>
      <c r="AM34" s="426">
        <f>IF(AO34="","",MAX(C34:D43,U34:V43)+1)</f>
        <v>6</v>
      </c>
      <c r="AN34" s="426"/>
      <c r="AO34" s="425" t="str">
        <f>IF('各会計、関係団体の財政状況及び健全化判断比率'!B32="","",'各会計、関係団体の財政状況及び健全化判断比率'!B32)</f>
        <v>上越市病院事業会計</v>
      </c>
      <c r="AP34" s="425"/>
      <c r="AQ34" s="425"/>
      <c r="AR34" s="425"/>
      <c r="AS34" s="425"/>
      <c r="AT34" s="425"/>
      <c r="AU34" s="425"/>
      <c r="AV34" s="425"/>
      <c r="AW34" s="425"/>
      <c r="AX34" s="425"/>
      <c r="AY34" s="425"/>
      <c r="AZ34" s="425"/>
      <c r="BA34" s="425"/>
      <c r="BB34" s="425"/>
      <c r="BC34" s="425"/>
      <c r="BD34" s="213"/>
      <c r="BE34" s="426">
        <f>IF(BG34="","",MAX(C34:D43,U34:V43,AM34:AN43)+1)</f>
        <v>11</v>
      </c>
      <c r="BF34" s="426"/>
      <c r="BG34" s="425" t="str">
        <f>IF('各会計、関係団体の財政状況及び健全化判断比率'!B37="","",'各会計、関係団体の財政状況及び健全化判断比率'!B37)</f>
        <v>上越市地球環境特別会計</v>
      </c>
      <c r="BH34" s="425"/>
      <c r="BI34" s="425"/>
      <c r="BJ34" s="425"/>
      <c r="BK34" s="425"/>
      <c r="BL34" s="425"/>
      <c r="BM34" s="425"/>
      <c r="BN34" s="425"/>
      <c r="BO34" s="425"/>
      <c r="BP34" s="425"/>
      <c r="BQ34" s="425"/>
      <c r="BR34" s="425"/>
      <c r="BS34" s="425"/>
      <c r="BT34" s="425"/>
      <c r="BU34" s="425"/>
      <c r="BV34" s="213"/>
      <c r="BW34" s="426">
        <f>IF(BY34="","",MAX(C34:D43,U34:V43,AM34:AN43,BE34:BF43)+1)</f>
        <v>12</v>
      </c>
      <c r="BX34" s="426"/>
      <c r="BY34" s="425" t="str">
        <f>IF('各会計、関係団体の財政状況及び健全化判断比率'!B68="","",'各会計、関係団体の財政状況及び健全化判断比率'!B68)</f>
        <v>上越地域消防事務組合</v>
      </c>
      <c r="BZ34" s="425"/>
      <c r="CA34" s="425"/>
      <c r="CB34" s="425"/>
      <c r="CC34" s="425"/>
      <c r="CD34" s="425"/>
      <c r="CE34" s="425"/>
      <c r="CF34" s="425"/>
      <c r="CG34" s="425"/>
      <c r="CH34" s="425"/>
      <c r="CI34" s="425"/>
      <c r="CJ34" s="425"/>
      <c r="CK34" s="425"/>
      <c r="CL34" s="425"/>
      <c r="CM34" s="425"/>
      <c r="CN34" s="213"/>
      <c r="CO34" s="426">
        <f>IF(CQ34="","",MAX(C34:D43,U34:V43,AM34:AN43,BE34:BF43,BW34:BX43)+1)</f>
        <v>22</v>
      </c>
      <c r="CP34" s="426"/>
      <c r="CQ34" s="425" t="str">
        <f>IF('各会計、関係団体の財政状況及び健全化判断比率'!BS7="","",'各会計、関係団体の財政状況及び健全化判断比率'!BS7)</f>
        <v>上越勤労者福祉サービスセンター</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15">
      <c r="A35" s="186"/>
      <c r="B35" s="212"/>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3"/>
      <c r="U35" s="426">
        <f>IF(W35="","",U34+1)</f>
        <v>3</v>
      </c>
      <c r="V35" s="426"/>
      <c r="W35" s="425" t="str">
        <f>IF('各会計、関係団体の財政状況及び健全化判断比率'!B29="","",'各会計、関係団体の財政状況及び健全化判断比率'!B29)</f>
        <v>上越市診療所特別会計</v>
      </c>
      <c r="X35" s="425"/>
      <c r="Y35" s="425"/>
      <c r="Z35" s="425"/>
      <c r="AA35" s="425"/>
      <c r="AB35" s="425"/>
      <c r="AC35" s="425"/>
      <c r="AD35" s="425"/>
      <c r="AE35" s="425"/>
      <c r="AF35" s="425"/>
      <c r="AG35" s="425"/>
      <c r="AH35" s="425"/>
      <c r="AI35" s="425"/>
      <c r="AJ35" s="425"/>
      <c r="AK35" s="425"/>
      <c r="AL35" s="213"/>
      <c r="AM35" s="426">
        <f t="shared" ref="AM35:AM43" si="0">IF(AO35="","",AM34+1)</f>
        <v>7</v>
      </c>
      <c r="AN35" s="426"/>
      <c r="AO35" s="425" t="str">
        <f>IF('各会計、関係団体の財政状況及び健全化判断比率'!B33="","",'各会計、関係団体の財政状況及び健全化判断比率'!B33)</f>
        <v>上越市ガス事業会計</v>
      </c>
      <c r="AP35" s="425"/>
      <c r="AQ35" s="425"/>
      <c r="AR35" s="425"/>
      <c r="AS35" s="425"/>
      <c r="AT35" s="425"/>
      <c r="AU35" s="425"/>
      <c r="AV35" s="425"/>
      <c r="AW35" s="425"/>
      <c r="AX35" s="425"/>
      <c r="AY35" s="425"/>
      <c r="AZ35" s="425"/>
      <c r="BA35" s="425"/>
      <c r="BB35" s="425"/>
      <c r="BC35" s="425"/>
      <c r="BD35" s="213"/>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3"/>
      <c r="BW35" s="426">
        <f t="shared" ref="BW35:BW43" si="2">IF(BY35="","",BW34+1)</f>
        <v>13</v>
      </c>
      <c r="BX35" s="426"/>
      <c r="BY35" s="425" t="str">
        <f>IF('各会計、関係団体の財政状況及び健全化判断比率'!B69="","",'各会計、関係団体の財政状況及び健全化判断比率'!B69)</f>
        <v>上越広域伝染病院組合</v>
      </c>
      <c r="BZ35" s="425"/>
      <c r="CA35" s="425"/>
      <c r="CB35" s="425"/>
      <c r="CC35" s="425"/>
      <c r="CD35" s="425"/>
      <c r="CE35" s="425"/>
      <c r="CF35" s="425"/>
      <c r="CG35" s="425"/>
      <c r="CH35" s="425"/>
      <c r="CI35" s="425"/>
      <c r="CJ35" s="425"/>
      <c r="CK35" s="425"/>
      <c r="CL35" s="425"/>
      <c r="CM35" s="425"/>
      <c r="CN35" s="213"/>
      <c r="CO35" s="426">
        <f t="shared" ref="CO35:CO43" si="3">IF(CQ35="","",CO34+1)</f>
        <v>23</v>
      </c>
      <c r="CP35" s="426"/>
      <c r="CQ35" s="425" t="str">
        <f>IF('各会計、関係団体の財政状況及び健全化判断比率'!BS8="","",'各会計、関係団体の財政状況及び健全化判断比率'!BS8)</f>
        <v>エフエム上越</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x14ac:dyDescent="0.15">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4</v>
      </c>
      <c r="V36" s="426"/>
      <c r="W36" s="425" t="str">
        <f>IF('各会計、関係団体の財政状況及び健全化判断比率'!B30="","",'各会計、関係団体の財政状況及び健全化判断比率'!B30)</f>
        <v>上越市介護保険特別会計</v>
      </c>
      <c r="X36" s="425"/>
      <c r="Y36" s="425"/>
      <c r="Z36" s="425"/>
      <c r="AA36" s="425"/>
      <c r="AB36" s="425"/>
      <c r="AC36" s="425"/>
      <c r="AD36" s="425"/>
      <c r="AE36" s="425"/>
      <c r="AF36" s="425"/>
      <c r="AG36" s="425"/>
      <c r="AH36" s="425"/>
      <c r="AI36" s="425"/>
      <c r="AJ36" s="425"/>
      <c r="AK36" s="425"/>
      <c r="AL36" s="213"/>
      <c r="AM36" s="426">
        <f t="shared" si="0"/>
        <v>8</v>
      </c>
      <c r="AN36" s="426"/>
      <c r="AO36" s="425" t="str">
        <f>IF('各会計、関係団体の財政状況及び健全化判断比率'!B34="","",'各会計、関係団体の財政状況及び健全化判断比率'!B34)</f>
        <v>上越市水道事業会計</v>
      </c>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14</v>
      </c>
      <c r="BX36" s="426"/>
      <c r="BY36" s="425" t="str">
        <f>IF('各会計、関係団体の財政状況及び健全化判断比率'!B70="","",'各会計、関係団体の財政状況及び健全化判断比率'!B70)</f>
        <v>新潟県市町村総合事務組合
　【一般会計】</v>
      </c>
      <c r="BZ36" s="425"/>
      <c r="CA36" s="425"/>
      <c r="CB36" s="425"/>
      <c r="CC36" s="425"/>
      <c r="CD36" s="425"/>
      <c r="CE36" s="425"/>
      <c r="CF36" s="425"/>
      <c r="CG36" s="425"/>
      <c r="CH36" s="425"/>
      <c r="CI36" s="425"/>
      <c r="CJ36" s="425"/>
      <c r="CK36" s="425"/>
      <c r="CL36" s="425"/>
      <c r="CM36" s="425"/>
      <c r="CN36" s="213"/>
      <c r="CO36" s="426">
        <f t="shared" si="3"/>
        <v>24</v>
      </c>
      <c r="CP36" s="426"/>
      <c r="CQ36" s="425" t="str">
        <f>IF('各会計、関係団体の財政状況及び健全化判断比率'!BS9="","",'各会計、関係団体の財政状況及び健全化判断比率'!BS9)</f>
        <v>マリーナ上越</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15">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f t="shared" si="4"/>
        <v>5</v>
      </c>
      <c r="V37" s="426"/>
      <c r="W37" s="425" t="str">
        <f>IF('各会計、関係団体の財政状況及び健全化判断比率'!B31="","",'各会計、関係団体の財政状況及び健全化判断比率'!B31)</f>
        <v>上越市後期高齢者医療特別会計</v>
      </c>
      <c r="X37" s="425"/>
      <c r="Y37" s="425"/>
      <c r="Z37" s="425"/>
      <c r="AA37" s="425"/>
      <c r="AB37" s="425"/>
      <c r="AC37" s="425"/>
      <c r="AD37" s="425"/>
      <c r="AE37" s="425"/>
      <c r="AF37" s="425"/>
      <c r="AG37" s="425"/>
      <c r="AH37" s="425"/>
      <c r="AI37" s="425"/>
      <c r="AJ37" s="425"/>
      <c r="AK37" s="425"/>
      <c r="AL37" s="213"/>
      <c r="AM37" s="426">
        <f t="shared" si="0"/>
        <v>9</v>
      </c>
      <c r="AN37" s="426"/>
      <c r="AO37" s="425" t="str">
        <f>IF('各会計、関係団体の財政状況及び健全化判断比率'!B35="","",'各会計、関係団体の財政状況及び健全化判断比率'!B35)</f>
        <v>上越市工業用水道事業会計</v>
      </c>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15</v>
      </c>
      <c r="BX37" s="426"/>
      <c r="BY37" s="425" t="str">
        <f>IF('各会計、関係団体の財政状況及び健全化判断比率'!B71="","",'各会計、関係団体の財政状況及び健全化判断比率'!B71)</f>
        <v>新潟県市町村総合事務組合
　【職員退職手当支給事業特別会計】</v>
      </c>
      <c r="BZ37" s="425"/>
      <c r="CA37" s="425"/>
      <c r="CB37" s="425"/>
      <c r="CC37" s="425"/>
      <c r="CD37" s="425"/>
      <c r="CE37" s="425"/>
      <c r="CF37" s="425"/>
      <c r="CG37" s="425"/>
      <c r="CH37" s="425"/>
      <c r="CI37" s="425"/>
      <c r="CJ37" s="425"/>
      <c r="CK37" s="425"/>
      <c r="CL37" s="425"/>
      <c r="CM37" s="425"/>
      <c r="CN37" s="213"/>
      <c r="CO37" s="426">
        <f t="shared" si="3"/>
        <v>25</v>
      </c>
      <c r="CP37" s="426"/>
      <c r="CQ37" s="425" t="str">
        <f>IF('各会計、関係団体の財政状況及び健全化判断比率'!BS10="","",'各会計、関係団体の財政状況及び健全化判断比率'!BS10)</f>
        <v>リフレ上越山里振興</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v>
      </c>
      <c r="DH37" s="427"/>
      <c r="DI37" s="217"/>
      <c r="DJ37" s="185"/>
      <c r="DK37" s="185"/>
      <c r="DL37" s="185"/>
      <c r="DM37" s="185"/>
      <c r="DN37" s="185"/>
      <c r="DO37" s="185"/>
    </row>
    <row r="38" spans="1:119" ht="32.25" customHeight="1" x14ac:dyDescent="0.15">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f t="shared" si="0"/>
        <v>10</v>
      </c>
      <c r="AN38" s="426"/>
      <c r="AO38" s="425" t="str">
        <f>IF('各会計、関係団体の財政状況及び健全化判断比率'!B36="","",'各会計、関係団体の財政状況及び健全化判断比率'!B36)</f>
        <v>上越市下水道事業会計</v>
      </c>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16</v>
      </c>
      <c r="BX38" s="426"/>
      <c r="BY38" s="425" t="str">
        <f>IF('各会計、関係団体の財政状況及び健全化判断比率'!B72="","",'各会計、関係団体の財政状況及び健全化判断比率'!B72)</f>
        <v>新潟県市町村総合事務組合
　【消防団員等公務災害補償事業特別会計】</v>
      </c>
      <c r="BZ38" s="425"/>
      <c r="CA38" s="425"/>
      <c r="CB38" s="425"/>
      <c r="CC38" s="425"/>
      <c r="CD38" s="425"/>
      <c r="CE38" s="425"/>
      <c r="CF38" s="425"/>
      <c r="CG38" s="425"/>
      <c r="CH38" s="425"/>
      <c r="CI38" s="425"/>
      <c r="CJ38" s="425"/>
      <c r="CK38" s="425"/>
      <c r="CL38" s="425"/>
      <c r="CM38" s="425"/>
      <c r="CN38" s="213"/>
      <c r="CO38" s="426">
        <f t="shared" si="3"/>
        <v>26</v>
      </c>
      <c r="CP38" s="426"/>
      <c r="CQ38" s="425" t="str">
        <f>IF('各会計、関係団体の財政状況及び健全化判断比率'!BS11="","",'各会計、関係団体の財政状況及び健全化判断比率'!BS11)</f>
        <v>雪だるま財団</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15">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17</v>
      </c>
      <c r="BX39" s="426"/>
      <c r="BY39" s="425" t="str">
        <f>IF('各会計、関係団体の財政状況及び健全化判断比率'!B73="","",'各会計、関係団体の財政状況及び健全化判断比率'!B73)</f>
        <v>新潟県市町村総合事務組合
　【消防賞じゅつ金支給事業特別会計】</v>
      </c>
      <c r="BZ39" s="425"/>
      <c r="CA39" s="425"/>
      <c r="CB39" s="425"/>
      <c r="CC39" s="425"/>
      <c r="CD39" s="425"/>
      <c r="CE39" s="425"/>
      <c r="CF39" s="425"/>
      <c r="CG39" s="425"/>
      <c r="CH39" s="425"/>
      <c r="CI39" s="425"/>
      <c r="CJ39" s="425"/>
      <c r="CK39" s="425"/>
      <c r="CL39" s="425"/>
      <c r="CM39" s="425"/>
      <c r="CN39" s="213"/>
      <c r="CO39" s="426">
        <f t="shared" si="3"/>
        <v>27</v>
      </c>
      <c r="CP39" s="426"/>
      <c r="CQ39" s="425" t="str">
        <f>IF('各会計、関係団体の財政状況及び健全化判断比率'!BS12="","",'各会計、関係団体の財政状況及び健全化判断比率'!BS12)</f>
        <v>東頸バス</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15">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18</v>
      </c>
      <c r="BX40" s="426"/>
      <c r="BY40" s="425" t="str">
        <f>IF('各会計、関係団体の財政状況及び健全化判断比率'!B74="","",'各会計、関係団体の財政状況及び健全化判断比率'!B74)</f>
        <v>新潟県市町村総合事務組合
　【非常勤職員公務災害補償等特別会計】</v>
      </c>
      <c r="BZ40" s="425"/>
      <c r="CA40" s="425"/>
      <c r="CB40" s="425"/>
      <c r="CC40" s="425"/>
      <c r="CD40" s="425"/>
      <c r="CE40" s="425"/>
      <c r="CF40" s="425"/>
      <c r="CG40" s="425"/>
      <c r="CH40" s="425"/>
      <c r="CI40" s="425"/>
      <c r="CJ40" s="425"/>
      <c r="CK40" s="425"/>
      <c r="CL40" s="425"/>
      <c r="CM40" s="425"/>
      <c r="CN40" s="213"/>
      <c r="CO40" s="426">
        <f t="shared" si="3"/>
        <v>28</v>
      </c>
      <c r="CP40" s="426"/>
      <c r="CQ40" s="425" t="str">
        <f>IF('各会計、関係団体の財政状況及び健全化判断比率'!BS13="","",'各会計、関係団体の財政状況及び健全化判断比率'!BS13)</f>
        <v>浦川原農業振興公社</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15">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f t="shared" si="2"/>
        <v>19</v>
      </c>
      <c r="BX41" s="426"/>
      <c r="BY41" s="425" t="str">
        <f>IF('各会計、関係団体の財政状況及び健全化判断比率'!B75="","",'各会計、関係団体の財政状況及び健全化判断比率'!B75)</f>
        <v>新潟県市町村総合事務組合
　【交通災害共済事業特別会計】</v>
      </c>
      <c r="BZ41" s="425"/>
      <c r="CA41" s="425"/>
      <c r="CB41" s="425"/>
      <c r="CC41" s="425"/>
      <c r="CD41" s="425"/>
      <c r="CE41" s="425"/>
      <c r="CF41" s="425"/>
      <c r="CG41" s="425"/>
      <c r="CH41" s="425"/>
      <c r="CI41" s="425"/>
      <c r="CJ41" s="425"/>
      <c r="CK41" s="425"/>
      <c r="CL41" s="425"/>
      <c r="CM41" s="425"/>
      <c r="CN41" s="213"/>
      <c r="CO41" s="426">
        <f t="shared" si="3"/>
        <v>29</v>
      </c>
      <c r="CP41" s="426"/>
      <c r="CQ41" s="425" t="str">
        <f>IF('各会計、関係団体の財政状況及び健全化判断比率'!BS14="","",'各会計、関係団体の財政状況及び健全化判断比率'!BS14)</f>
        <v>大島農業振興公社</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15">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f t="shared" si="2"/>
        <v>20</v>
      </c>
      <c r="BX42" s="426"/>
      <c r="BY42" s="425" t="str">
        <f>IF('各会計、関係団体の財政状況及び健全化判断比率'!B76="","",'各会計、関係団体の財政状況及び健全化判断比率'!B76)</f>
        <v>新潟県後期高齢者医療広域連合
　【一般会計】</v>
      </c>
      <c r="BZ42" s="425"/>
      <c r="CA42" s="425"/>
      <c r="CB42" s="425"/>
      <c r="CC42" s="425"/>
      <c r="CD42" s="425"/>
      <c r="CE42" s="425"/>
      <c r="CF42" s="425"/>
      <c r="CG42" s="425"/>
      <c r="CH42" s="425"/>
      <c r="CI42" s="425"/>
      <c r="CJ42" s="425"/>
      <c r="CK42" s="425"/>
      <c r="CL42" s="425"/>
      <c r="CM42" s="425"/>
      <c r="CN42" s="213"/>
      <c r="CO42" s="426">
        <f t="shared" si="3"/>
        <v>30</v>
      </c>
      <c r="CP42" s="426"/>
      <c r="CQ42" s="425" t="str">
        <f>IF('各会計、関係団体の財政状況及び健全化判断比率'!BS15="","",'各会計、関係団体の財政状況及び健全化判断比率'!BS15)</f>
        <v>やまざくら</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15">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f t="shared" si="2"/>
        <v>21</v>
      </c>
      <c r="BX43" s="426"/>
      <c r="BY43" s="425" t="str">
        <f>IF('各会計、関係団体の財政状況及び健全化判断比率'!B77="","",'各会計、関係団体の財政状況及び健全化判断比率'!B77)</f>
        <v>新潟県後期高齢者医療広域連合
　【後期高齢者医療特別会計】</v>
      </c>
      <c r="BZ43" s="425"/>
      <c r="CA43" s="425"/>
      <c r="CB43" s="425"/>
      <c r="CC43" s="425"/>
      <c r="CD43" s="425"/>
      <c r="CE43" s="425"/>
      <c r="CF43" s="425"/>
      <c r="CG43" s="425"/>
      <c r="CH43" s="425"/>
      <c r="CI43" s="425"/>
      <c r="CJ43" s="425"/>
      <c r="CK43" s="425"/>
      <c r="CL43" s="425"/>
      <c r="CM43" s="425"/>
      <c r="CN43" s="213"/>
      <c r="CO43" s="426">
        <f t="shared" si="3"/>
        <v>31</v>
      </c>
      <c r="CP43" s="426"/>
      <c r="CQ43" s="425" t="str">
        <f>IF('各会計、関係団体の財政状況及び健全化判断比率'!BS16="","",'各会計、関係団体の財政状況及び健全化判断比率'!BS16)</f>
        <v>牧農林業振興公社</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sheetData>
  <sheetProtection algorithmName="SHA-512" hashValue="3O+vOj7mdLV2j11MzVc4pOfwK0folgD94GpepMGk+ciB6GDYKQ1v+/GVxvqFr70ZS1hRdDxUtAGZWtmFBV5lYg==" saltValue="MWJL2wd+/wTzSwqPZG8z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13.44</v>
      </c>
      <c r="G34" s="33">
        <v>16.329999999999998</v>
      </c>
      <c r="H34" s="33">
        <v>17.7</v>
      </c>
      <c r="I34" s="33">
        <v>19</v>
      </c>
      <c r="J34" s="34">
        <v>19.04</v>
      </c>
      <c r="K34" s="22"/>
      <c r="L34" s="22"/>
      <c r="M34" s="22"/>
      <c r="N34" s="22"/>
      <c r="O34" s="22"/>
      <c r="P34" s="22"/>
    </row>
    <row r="35" spans="1:16" ht="39" customHeight="1" x14ac:dyDescent="0.15">
      <c r="A35" s="22"/>
      <c r="B35" s="35"/>
      <c r="C35" s="1242" t="s">
        <v>564</v>
      </c>
      <c r="D35" s="1243"/>
      <c r="E35" s="1244"/>
      <c r="F35" s="36">
        <v>3.19</v>
      </c>
      <c r="G35" s="37">
        <v>5.67</v>
      </c>
      <c r="H35" s="37">
        <v>5.33</v>
      </c>
      <c r="I35" s="37">
        <v>6.8</v>
      </c>
      <c r="J35" s="38">
        <v>7.61</v>
      </c>
      <c r="K35" s="22"/>
      <c r="L35" s="22"/>
      <c r="M35" s="22"/>
      <c r="N35" s="22"/>
      <c r="O35" s="22"/>
      <c r="P35" s="22"/>
    </row>
    <row r="36" spans="1:16" ht="39" customHeight="1" x14ac:dyDescent="0.15">
      <c r="A36" s="22"/>
      <c r="B36" s="35"/>
      <c r="C36" s="1242" t="s">
        <v>565</v>
      </c>
      <c r="D36" s="1243"/>
      <c r="E36" s="1244"/>
      <c r="F36" s="36">
        <v>4.5</v>
      </c>
      <c r="G36" s="37">
        <v>4.72</v>
      </c>
      <c r="H36" s="37">
        <v>4.88</v>
      </c>
      <c r="I36" s="37">
        <v>5.22</v>
      </c>
      <c r="J36" s="38">
        <v>4.83</v>
      </c>
      <c r="K36" s="22"/>
      <c r="L36" s="22"/>
      <c r="M36" s="22"/>
      <c r="N36" s="22"/>
      <c r="O36" s="22"/>
      <c r="P36" s="22"/>
    </row>
    <row r="37" spans="1:16" ht="39" customHeight="1" x14ac:dyDescent="0.15">
      <c r="A37" s="22"/>
      <c r="B37" s="35"/>
      <c r="C37" s="1242" t="s">
        <v>566</v>
      </c>
      <c r="D37" s="1243"/>
      <c r="E37" s="1244"/>
      <c r="F37" s="36">
        <v>2.78</v>
      </c>
      <c r="G37" s="37">
        <v>2.61</v>
      </c>
      <c r="H37" s="37">
        <v>2.66</v>
      </c>
      <c r="I37" s="37">
        <v>2.56</v>
      </c>
      <c r="J37" s="38">
        <v>2.1800000000000002</v>
      </c>
      <c r="K37" s="22"/>
      <c r="L37" s="22"/>
      <c r="M37" s="22"/>
      <c r="N37" s="22"/>
      <c r="O37" s="22"/>
      <c r="P37" s="22"/>
    </row>
    <row r="38" spans="1:16" ht="39" customHeight="1" x14ac:dyDescent="0.15">
      <c r="A38" s="22"/>
      <c r="B38" s="35"/>
      <c r="C38" s="1242" t="s">
        <v>567</v>
      </c>
      <c r="D38" s="1243"/>
      <c r="E38" s="1244"/>
      <c r="F38" s="36">
        <v>0.49</v>
      </c>
      <c r="G38" s="37">
        <v>0.12</v>
      </c>
      <c r="H38" s="37">
        <v>0.34</v>
      </c>
      <c r="I38" s="37">
        <v>0.16</v>
      </c>
      <c r="J38" s="38">
        <v>0.56000000000000005</v>
      </c>
      <c r="K38" s="22"/>
      <c r="L38" s="22"/>
      <c r="M38" s="22"/>
      <c r="N38" s="22"/>
      <c r="O38" s="22"/>
      <c r="P38" s="22"/>
    </row>
    <row r="39" spans="1:16" ht="39" customHeight="1" x14ac:dyDescent="0.15">
      <c r="A39" s="22"/>
      <c r="B39" s="35"/>
      <c r="C39" s="1242" t="s">
        <v>568</v>
      </c>
      <c r="D39" s="1243"/>
      <c r="E39" s="1244"/>
      <c r="F39" s="36" t="s">
        <v>514</v>
      </c>
      <c r="G39" s="37" t="s">
        <v>514</v>
      </c>
      <c r="H39" s="37" t="s">
        <v>514</v>
      </c>
      <c r="I39" s="37" t="s">
        <v>514</v>
      </c>
      <c r="J39" s="38">
        <v>0.33</v>
      </c>
      <c r="K39" s="22"/>
      <c r="L39" s="22"/>
      <c r="M39" s="22"/>
      <c r="N39" s="22"/>
      <c r="O39" s="22"/>
      <c r="P39" s="22"/>
    </row>
    <row r="40" spans="1:16" ht="39" customHeight="1" x14ac:dyDescent="0.15">
      <c r="A40" s="22"/>
      <c r="B40" s="35"/>
      <c r="C40" s="1242" t="s">
        <v>569</v>
      </c>
      <c r="D40" s="1243"/>
      <c r="E40" s="1244"/>
      <c r="F40" s="36">
        <v>0.49</v>
      </c>
      <c r="G40" s="37">
        <v>1.04</v>
      </c>
      <c r="H40" s="37">
        <v>0.52</v>
      </c>
      <c r="I40" s="37">
        <v>0.32</v>
      </c>
      <c r="J40" s="38">
        <v>0.24</v>
      </c>
      <c r="K40" s="22"/>
      <c r="L40" s="22"/>
      <c r="M40" s="22"/>
      <c r="N40" s="22"/>
      <c r="O40" s="22"/>
      <c r="P40" s="22"/>
    </row>
    <row r="41" spans="1:16" ht="39" customHeight="1" x14ac:dyDescent="0.15">
      <c r="A41" s="22"/>
      <c r="B41" s="35"/>
      <c r="C41" s="1242" t="s">
        <v>570</v>
      </c>
      <c r="D41" s="1243"/>
      <c r="E41" s="1244"/>
      <c r="F41" s="36">
        <v>0.15</v>
      </c>
      <c r="G41" s="37">
        <v>0.16</v>
      </c>
      <c r="H41" s="37">
        <v>0.17</v>
      </c>
      <c r="I41" s="37">
        <v>0.17</v>
      </c>
      <c r="J41" s="38">
        <v>0.18</v>
      </c>
      <c r="K41" s="22"/>
      <c r="L41" s="22"/>
      <c r="M41" s="22"/>
      <c r="N41" s="22"/>
      <c r="O41" s="22"/>
      <c r="P41" s="22"/>
    </row>
    <row r="42" spans="1:16" ht="39" customHeight="1" x14ac:dyDescent="0.15">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572</v>
      </c>
      <c r="D43" s="1246"/>
      <c r="E43" s="1247"/>
      <c r="F43" s="41">
        <v>1.49</v>
      </c>
      <c r="G43" s="42">
        <v>0.13</v>
      </c>
      <c r="H43" s="42">
        <v>0.12</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sfhZyP/QfKFSDuOpUen/wQ0tYN6fYRk+pnN8SMAS2JM5p7sY56GSBRXI70vEIlfC8ETQjv4IuW9Q+rO8n8zPw==" saltValue="Pdb5AJkkhQEzeyifVEqu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12225</v>
      </c>
      <c r="L45" s="60">
        <v>11515</v>
      </c>
      <c r="M45" s="60">
        <v>11723</v>
      </c>
      <c r="N45" s="60">
        <v>11674</v>
      </c>
      <c r="O45" s="61">
        <v>11878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14</v>
      </c>
      <c r="F48" s="1252"/>
      <c r="G48" s="1252"/>
      <c r="H48" s="1252"/>
      <c r="I48" s="1252"/>
      <c r="J48" s="1253"/>
      <c r="K48" s="63">
        <v>3910</v>
      </c>
      <c r="L48" s="64">
        <v>4191</v>
      </c>
      <c r="M48" s="64">
        <v>4264</v>
      </c>
      <c r="N48" s="64">
        <v>4510</v>
      </c>
      <c r="O48" s="65">
        <v>3882</v>
      </c>
      <c r="P48" s="48"/>
      <c r="Q48" s="48"/>
      <c r="R48" s="48"/>
      <c r="S48" s="48"/>
      <c r="T48" s="48"/>
      <c r="U48" s="48"/>
    </row>
    <row r="49" spans="1:21" ht="30.75" customHeight="1" x14ac:dyDescent="0.15">
      <c r="A49" s="48"/>
      <c r="B49" s="1270"/>
      <c r="C49" s="1271"/>
      <c r="D49" s="62"/>
      <c r="E49" s="1252" t="s">
        <v>15</v>
      </c>
      <c r="F49" s="1252"/>
      <c r="G49" s="1252"/>
      <c r="H49" s="1252"/>
      <c r="I49" s="1252"/>
      <c r="J49" s="1253"/>
      <c r="K49" s="63">
        <v>119</v>
      </c>
      <c r="L49" s="64">
        <v>125</v>
      </c>
      <c r="M49" s="64">
        <v>137</v>
      </c>
      <c r="N49" s="64">
        <v>165</v>
      </c>
      <c r="O49" s="65">
        <v>185</v>
      </c>
      <c r="P49" s="48"/>
      <c r="Q49" s="48"/>
      <c r="R49" s="48"/>
      <c r="S49" s="48"/>
      <c r="T49" s="48"/>
      <c r="U49" s="48"/>
    </row>
    <row r="50" spans="1:21" ht="30.75" customHeight="1" x14ac:dyDescent="0.15">
      <c r="A50" s="48"/>
      <c r="B50" s="1270"/>
      <c r="C50" s="1271"/>
      <c r="D50" s="62"/>
      <c r="E50" s="1252" t="s">
        <v>16</v>
      </c>
      <c r="F50" s="1252"/>
      <c r="G50" s="1252"/>
      <c r="H50" s="1252"/>
      <c r="I50" s="1252"/>
      <c r="J50" s="1253"/>
      <c r="K50" s="63">
        <v>309</v>
      </c>
      <c r="L50" s="64">
        <v>285</v>
      </c>
      <c r="M50" s="64">
        <v>284</v>
      </c>
      <c r="N50" s="64">
        <v>241</v>
      </c>
      <c r="O50" s="65">
        <v>221</v>
      </c>
      <c r="P50" s="48"/>
      <c r="Q50" s="48"/>
      <c r="R50" s="48"/>
      <c r="S50" s="48"/>
      <c r="T50" s="48"/>
      <c r="U50" s="48"/>
    </row>
    <row r="51" spans="1:21" ht="30.75" customHeight="1" x14ac:dyDescent="0.15">
      <c r="A51" s="48"/>
      <c r="B51" s="1272"/>
      <c r="C51" s="1273"/>
      <c r="D51" s="66"/>
      <c r="E51" s="1252" t="s">
        <v>17</v>
      </c>
      <c r="F51" s="1252"/>
      <c r="G51" s="1252"/>
      <c r="H51" s="1252"/>
      <c r="I51" s="1252"/>
      <c r="J51" s="1253"/>
      <c r="K51" s="63">
        <v>1</v>
      </c>
      <c r="L51" s="64">
        <v>1</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10460</v>
      </c>
      <c r="L52" s="64">
        <v>10606</v>
      </c>
      <c r="M52" s="64">
        <v>10923</v>
      </c>
      <c r="N52" s="64">
        <v>11129</v>
      </c>
      <c r="O52" s="65">
        <v>11252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6104</v>
      </c>
      <c r="L53" s="69">
        <v>5511</v>
      </c>
      <c r="M53" s="69">
        <v>5485</v>
      </c>
      <c r="N53" s="69">
        <v>5461</v>
      </c>
      <c r="O53" s="70">
        <v>4914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514</v>
      </c>
      <c r="L57" s="84" t="s">
        <v>514</v>
      </c>
      <c r="M57" s="84" t="s">
        <v>514</v>
      </c>
      <c r="N57" s="84" t="s">
        <v>514</v>
      </c>
      <c r="O57" s="85" t="s">
        <v>514</v>
      </c>
    </row>
    <row r="58" spans="1:21" ht="31.5" customHeight="1" thickBot="1" x14ac:dyDescent="0.2">
      <c r="B58" s="1260"/>
      <c r="C58" s="1261"/>
      <c r="D58" s="1265" t="s">
        <v>26</v>
      </c>
      <c r="E58" s="1266"/>
      <c r="F58" s="1266"/>
      <c r="G58" s="1266"/>
      <c r="H58" s="1266"/>
      <c r="I58" s="1266"/>
      <c r="J58" s="1267"/>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CEQrwya/JP5il3vO0Rkz20nqMBgwzeYgqo+jdzU6qi8hlcjmI0AyYh/mTGPHIdBcb/BQk81MDSfrh4noPlw==" saltValue="ODuOX4NrMsDNfv0A49qM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41" sqref="L41: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88" t="s">
        <v>29</v>
      </c>
      <c r="C41" s="1289"/>
      <c r="D41" s="102"/>
      <c r="E41" s="1290" t="s">
        <v>30</v>
      </c>
      <c r="F41" s="1290"/>
      <c r="G41" s="1290"/>
      <c r="H41" s="1291"/>
      <c r="I41" s="103">
        <v>121075</v>
      </c>
      <c r="J41" s="104">
        <v>129647</v>
      </c>
      <c r="K41" s="104">
        <v>128754</v>
      </c>
      <c r="L41" s="104">
        <v>129975</v>
      </c>
      <c r="M41" s="105">
        <v>124896</v>
      </c>
    </row>
    <row r="42" spans="2:13" ht="27.75" customHeight="1" x14ac:dyDescent="0.15">
      <c r="B42" s="1278"/>
      <c r="C42" s="1279"/>
      <c r="D42" s="106"/>
      <c r="E42" s="1282" t="s">
        <v>31</v>
      </c>
      <c r="F42" s="1282"/>
      <c r="G42" s="1282"/>
      <c r="H42" s="1283"/>
      <c r="I42" s="107">
        <v>1309</v>
      </c>
      <c r="J42" s="108">
        <v>1063</v>
      </c>
      <c r="K42" s="108">
        <v>808</v>
      </c>
      <c r="L42" s="108">
        <v>745</v>
      </c>
      <c r="M42" s="109">
        <v>399</v>
      </c>
    </row>
    <row r="43" spans="2:13" ht="27.75" customHeight="1" x14ac:dyDescent="0.15">
      <c r="B43" s="1278"/>
      <c r="C43" s="1279"/>
      <c r="D43" s="106"/>
      <c r="E43" s="1282" t="s">
        <v>32</v>
      </c>
      <c r="F43" s="1282"/>
      <c r="G43" s="1282"/>
      <c r="H43" s="1283"/>
      <c r="I43" s="107">
        <v>71696</v>
      </c>
      <c r="J43" s="108">
        <v>68211</v>
      </c>
      <c r="K43" s="108">
        <v>66155</v>
      </c>
      <c r="L43" s="108">
        <v>66634</v>
      </c>
      <c r="M43" s="109">
        <v>63462</v>
      </c>
    </row>
    <row r="44" spans="2:13" ht="27.75" customHeight="1" x14ac:dyDescent="0.15">
      <c r="B44" s="1278"/>
      <c r="C44" s="1279"/>
      <c r="D44" s="106"/>
      <c r="E44" s="1282" t="s">
        <v>33</v>
      </c>
      <c r="F44" s="1282"/>
      <c r="G44" s="1282"/>
      <c r="H44" s="1283"/>
      <c r="I44" s="107">
        <v>774</v>
      </c>
      <c r="J44" s="108">
        <v>756</v>
      </c>
      <c r="K44" s="108">
        <v>795</v>
      </c>
      <c r="L44" s="108">
        <v>864</v>
      </c>
      <c r="M44" s="109">
        <v>772</v>
      </c>
    </row>
    <row r="45" spans="2:13" ht="27.75" customHeight="1" x14ac:dyDescent="0.15">
      <c r="B45" s="1278"/>
      <c r="C45" s="1279"/>
      <c r="D45" s="106"/>
      <c r="E45" s="1282" t="s">
        <v>34</v>
      </c>
      <c r="F45" s="1282"/>
      <c r="G45" s="1282"/>
      <c r="H45" s="1283"/>
      <c r="I45" s="107">
        <v>13150</v>
      </c>
      <c r="J45" s="108">
        <v>12734</v>
      </c>
      <c r="K45" s="108">
        <v>11769</v>
      </c>
      <c r="L45" s="108">
        <v>11718</v>
      </c>
      <c r="M45" s="109">
        <v>11851</v>
      </c>
    </row>
    <row r="46" spans="2:13" ht="27.75" customHeight="1" x14ac:dyDescent="0.15">
      <c r="B46" s="1278"/>
      <c r="C46" s="1279"/>
      <c r="D46" s="110"/>
      <c r="E46" s="1282" t="s">
        <v>35</v>
      </c>
      <c r="F46" s="1282"/>
      <c r="G46" s="1282"/>
      <c r="H46" s="1283"/>
      <c r="I46" s="107">
        <v>78</v>
      </c>
      <c r="J46" s="108">
        <v>65</v>
      </c>
      <c r="K46" s="108">
        <v>57</v>
      </c>
      <c r="L46" s="108">
        <v>16</v>
      </c>
      <c r="M46" s="109">
        <v>40</v>
      </c>
    </row>
    <row r="47" spans="2:13" ht="27.75" customHeight="1" x14ac:dyDescent="0.15">
      <c r="B47" s="1278"/>
      <c r="C47" s="1279"/>
      <c r="D47" s="111"/>
      <c r="E47" s="1292" t="s">
        <v>36</v>
      </c>
      <c r="F47" s="1293"/>
      <c r="G47" s="1293"/>
      <c r="H47" s="1294"/>
      <c r="I47" s="107" t="s">
        <v>514</v>
      </c>
      <c r="J47" s="108" t="s">
        <v>514</v>
      </c>
      <c r="K47" s="108" t="s">
        <v>514</v>
      </c>
      <c r="L47" s="108" t="s">
        <v>514</v>
      </c>
      <c r="M47" s="109" t="s">
        <v>514</v>
      </c>
    </row>
    <row r="48" spans="2:13" ht="27.75" customHeight="1" x14ac:dyDescent="0.15">
      <c r="B48" s="1278"/>
      <c r="C48" s="1279"/>
      <c r="D48" s="106"/>
      <c r="E48" s="1282" t="s">
        <v>37</v>
      </c>
      <c r="F48" s="1282"/>
      <c r="G48" s="1282"/>
      <c r="H48" s="1283"/>
      <c r="I48" s="107" t="s">
        <v>514</v>
      </c>
      <c r="J48" s="108" t="s">
        <v>514</v>
      </c>
      <c r="K48" s="108" t="s">
        <v>514</v>
      </c>
      <c r="L48" s="108" t="s">
        <v>514</v>
      </c>
      <c r="M48" s="109" t="s">
        <v>514</v>
      </c>
    </row>
    <row r="49" spans="2:13" ht="27.75" customHeight="1" x14ac:dyDescent="0.15">
      <c r="B49" s="1280"/>
      <c r="C49" s="1281"/>
      <c r="D49" s="106"/>
      <c r="E49" s="1282" t="s">
        <v>38</v>
      </c>
      <c r="F49" s="1282"/>
      <c r="G49" s="1282"/>
      <c r="H49" s="1283"/>
      <c r="I49" s="107" t="s">
        <v>514</v>
      </c>
      <c r="J49" s="108" t="s">
        <v>514</v>
      </c>
      <c r="K49" s="108" t="s">
        <v>514</v>
      </c>
      <c r="L49" s="108" t="s">
        <v>514</v>
      </c>
      <c r="M49" s="109" t="s">
        <v>514</v>
      </c>
    </row>
    <row r="50" spans="2:13" ht="27.75" customHeight="1" x14ac:dyDescent="0.15">
      <c r="B50" s="1276" t="s">
        <v>39</v>
      </c>
      <c r="C50" s="1277"/>
      <c r="D50" s="112"/>
      <c r="E50" s="1282" t="s">
        <v>40</v>
      </c>
      <c r="F50" s="1282"/>
      <c r="G50" s="1282"/>
      <c r="H50" s="1283"/>
      <c r="I50" s="107">
        <v>18188</v>
      </c>
      <c r="J50" s="108">
        <v>15443</v>
      </c>
      <c r="K50" s="108">
        <v>15397</v>
      </c>
      <c r="L50" s="108">
        <v>15163</v>
      </c>
      <c r="M50" s="109">
        <v>13481</v>
      </c>
    </row>
    <row r="51" spans="2:13" ht="27.75" customHeight="1" x14ac:dyDescent="0.15">
      <c r="B51" s="1278"/>
      <c r="C51" s="1279"/>
      <c r="D51" s="106"/>
      <c r="E51" s="1282" t="s">
        <v>41</v>
      </c>
      <c r="F51" s="1282"/>
      <c r="G51" s="1282"/>
      <c r="H51" s="1283"/>
      <c r="I51" s="107">
        <v>19033</v>
      </c>
      <c r="J51" s="108">
        <v>17920</v>
      </c>
      <c r="K51" s="108">
        <v>16835</v>
      </c>
      <c r="L51" s="108">
        <v>15869</v>
      </c>
      <c r="M51" s="109">
        <v>15238</v>
      </c>
    </row>
    <row r="52" spans="2:13" ht="27.75" customHeight="1" x14ac:dyDescent="0.15">
      <c r="B52" s="1280"/>
      <c r="C52" s="1281"/>
      <c r="D52" s="106"/>
      <c r="E52" s="1282" t="s">
        <v>42</v>
      </c>
      <c r="F52" s="1282"/>
      <c r="G52" s="1282"/>
      <c r="H52" s="1283"/>
      <c r="I52" s="107">
        <v>129742</v>
      </c>
      <c r="J52" s="108">
        <v>136328</v>
      </c>
      <c r="K52" s="108">
        <v>136438</v>
      </c>
      <c r="L52" s="108">
        <v>136838</v>
      </c>
      <c r="M52" s="109">
        <v>134875</v>
      </c>
    </row>
    <row r="53" spans="2:13" ht="27.75" customHeight="1" thickBot="1" x14ac:dyDescent="0.2">
      <c r="B53" s="1284" t="s">
        <v>43</v>
      </c>
      <c r="C53" s="1285"/>
      <c r="D53" s="113"/>
      <c r="E53" s="1286" t="s">
        <v>44</v>
      </c>
      <c r="F53" s="1286"/>
      <c r="G53" s="1286"/>
      <c r="H53" s="1287"/>
      <c r="I53" s="114">
        <v>41118</v>
      </c>
      <c r="J53" s="115">
        <v>42784</v>
      </c>
      <c r="K53" s="115">
        <v>39667</v>
      </c>
      <c r="L53" s="115">
        <v>42084</v>
      </c>
      <c r="M53" s="116">
        <v>37825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3biWUKGhmM+Ko80SLGEQeK5EyQpjg4Gj4wSCMOQK3tD6AwnVvMN1O65Ufn8KvKYtCgMSexQzb7L3XhUtVnDcg==" saltValue="Q7yV1tbqZ5bGQ/fke9Bn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0" t="s">
        <v>47</v>
      </c>
      <c r="D55" s="1300"/>
      <c r="E55" s="1301"/>
      <c r="F55" s="128">
        <v>10420</v>
      </c>
      <c r="G55" s="128">
        <v>10056</v>
      </c>
      <c r="H55" s="129">
        <v>8833</v>
      </c>
    </row>
    <row r="56" spans="2:8" ht="52.5" customHeight="1" x14ac:dyDescent="0.15">
      <c r="B56" s="130"/>
      <c r="C56" s="1302" t="s">
        <v>48</v>
      </c>
      <c r="D56" s="1302"/>
      <c r="E56" s="1303"/>
      <c r="F56" s="131">
        <v>100</v>
      </c>
      <c r="G56" s="131">
        <v>133</v>
      </c>
      <c r="H56" s="132">
        <v>28</v>
      </c>
    </row>
    <row r="57" spans="2:8" ht="53.25" customHeight="1" x14ac:dyDescent="0.15">
      <c r="B57" s="130"/>
      <c r="C57" s="1304" t="s">
        <v>49</v>
      </c>
      <c r="D57" s="1304"/>
      <c r="E57" s="1305"/>
      <c r="F57" s="133">
        <v>7237</v>
      </c>
      <c r="G57" s="133">
        <v>7464</v>
      </c>
      <c r="H57" s="134">
        <v>7340</v>
      </c>
    </row>
    <row r="58" spans="2:8" ht="45.75" customHeight="1" x14ac:dyDescent="0.15">
      <c r="B58" s="135"/>
      <c r="C58" s="1295" t="s">
        <v>606</v>
      </c>
      <c r="D58" s="1296"/>
      <c r="E58" s="1297"/>
      <c r="F58" s="136">
        <v>4000</v>
      </c>
      <c r="G58" s="136">
        <v>4000</v>
      </c>
      <c r="H58" s="137">
        <v>4000</v>
      </c>
    </row>
    <row r="59" spans="2:8" ht="45.75" customHeight="1" x14ac:dyDescent="0.15">
      <c r="B59" s="135"/>
      <c r="C59" s="1295" t="s">
        <v>607</v>
      </c>
      <c r="D59" s="1296"/>
      <c r="E59" s="1297"/>
      <c r="F59" s="136">
        <v>2277</v>
      </c>
      <c r="G59" s="136">
        <v>2277</v>
      </c>
      <c r="H59" s="137">
        <v>2277</v>
      </c>
    </row>
    <row r="60" spans="2:8" ht="45.75" customHeight="1" x14ac:dyDescent="0.15">
      <c r="B60" s="135"/>
      <c r="C60" s="1295" t="s">
        <v>608</v>
      </c>
      <c r="D60" s="1296"/>
      <c r="E60" s="1297"/>
      <c r="F60" s="136">
        <v>429</v>
      </c>
      <c r="G60" s="136">
        <v>445</v>
      </c>
      <c r="H60" s="137">
        <v>446</v>
      </c>
    </row>
    <row r="61" spans="2:8" ht="45.75" customHeight="1" x14ac:dyDescent="0.15">
      <c r="B61" s="135"/>
      <c r="C61" s="1295" t="s">
        <v>610</v>
      </c>
      <c r="D61" s="1296"/>
      <c r="E61" s="1297"/>
      <c r="F61" s="136">
        <v>72</v>
      </c>
      <c r="G61" s="136">
        <v>413</v>
      </c>
      <c r="H61" s="137">
        <v>359</v>
      </c>
    </row>
    <row r="62" spans="2:8" ht="45.75" customHeight="1" thickBot="1" x14ac:dyDescent="0.2">
      <c r="B62" s="138"/>
      <c r="C62" s="1295" t="s">
        <v>609</v>
      </c>
      <c r="D62" s="1296"/>
      <c r="E62" s="1297"/>
      <c r="F62" s="136">
        <v>299</v>
      </c>
      <c r="G62" s="136">
        <v>211</v>
      </c>
      <c r="H62" s="139">
        <v>158</v>
      </c>
    </row>
    <row r="63" spans="2:8" ht="52.5" customHeight="1" thickBot="1" x14ac:dyDescent="0.2">
      <c r="B63" s="140"/>
      <c r="C63" s="1298" t="s">
        <v>50</v>
      </c>
      <c r="D63" s="1298"/>
      <c r="E63" s="1299"/>
      <c r="F63" s="141">
        <v>17757</v>
      </c>
      <c r="G63" s="141">
        <v>17653</v>
      </c>
      <c r="H63" s="142">
        <v>16200</v>
      </c>
    </row>
    <row r="64" spans="2:8" ht="15" customHeight="1" x14ac:dyDescent="0.15"/>
  </sheetData>
  <sheetProtection algorithmName="SHA-512" hashValue="wVlmPJt7z707vc2rKfruBtU3wxFxg6azMRm5lfw0lDw6HCnaY070ThHNcEWtYFJXfdyWnl0Aysa8fx52JC6Y4A==" saltValue="f9UxZkSWW8bMoWeBjm4j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BJ70" sqref="BJ70"/>
    </sheetView>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619</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620</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18" t="s">
        <v>621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622</v>
      </c>
    </row>
    <row r="50" spans="1:109" x14ac:dyDescent="0.15">
      <c r="B50" s="396"/>
      <c r="G50" s="1312"/>
      <c r="H50" s="1312"/>
      <c r="I50" s="1312"/>
      <c r="J50" s="1312"/>
      <c r="K50" s="406"/>
      <c r="L50" s="406"/>
      <c r="M50" s="407"/>
      <c r="N50" s="40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6"/>
      <c r="G51" s="1314"/>
      <c r="H51" s="1314"/>
      <c r="I51" s="1327"/>
      <c r="J51" s="1327"/>
      <c r="K51" s="1313"/>
      <c r="L51" s="1313"/>
      <c r="M51" s="1313"/>
      <c r="N51" s="1313"/>
      <c r="AM51" s="405"/>
      <c r="AN51" s="1309" t="s">
        <v>623</v>
      </c>
      <c r="AO51" s="1309"/>
      <c r="AP51" s="1309"/>
      <c r="AQ51" s="1309"/>
      <c r="AR51" s="1309"/>
      <c r="AS51" s="1309"/>
      <c r="AT51" s="1309"/>
      <c r="AU51" s="1309"/>
      <c r="AV51" s="1309"/>
      <c r="AW51" s="1309"/>
      <c r="AX51" s="1309"/>
      <c r="AY51" s="1309"/>
      <c r="AZ51" s="1309"/>
      <c r="BA51" s="1309"/>
      <c r="BB51" s="1309" t="s">
        <v>625</v>
      </c>
      <c r="BC51" s="1309"/>
      <c r="BD51" s="1309"/>
      <c r="BE51" s="1309"/>
      <c r="BF51" s="1309"/>
      <c r="BG51" s="1309"/>
      <c r="BH51" s="1309"/>
      <c r="BI51" s="1309"/>
      <c r="BJ51" s="1309"/>
      <c r="BK51" s="1309"/>
      <c r="BL51" s="1309"/>
      <c r="BM51" s="1309"/>
      <c r="BN51" s="1309"/>
      <c r="BO51" s="1309"/>
      <c r="BP51" s="1306">
        <v>85.6</v>
      </c>
      <c r="BQ51" s="1306"/>
      <c r="BR51" s="1306"/>
      <c r="BS51" s="1306"/>
      <c r="BT51" s="1306"/>
      <c r="BU51" s="1306"/>
      <c r="BV51" s="1306"/>
      <c r="BW51" s="1306"/>
      <c r="BX51" s="1306">
        <v>91.1</v>
      </c>
      <c r="BY51" s="1306"/>
      <c r="BZ51" s="1306"/>
      <c r="CA51" s="1306"/>
      <c r="CB51" s="1306"/>
      <c r="CC51" s="1306"/>
      <c r="CD51" s="1306"/>
      <c r="CE51" s="1306"/>
      <c r="CF51" s="1306">
        <v>85.2</v>
      </c>
      <c r="CG51" s="1306"/>
      <c r="CH51" s="1306"/>
      <c r="CI51" s="1306"/>
      <c r="CJ51" s="1306"/>
      <c r="CK51" s="1306"/>
      <c r="CL51" s="1306"/>
      <c r="CM51" s="1306"/>
      <c r="CN51" s="1306">
        <v>91.5</v>
      </c>
      <c r="CO51" s="1306"/>
      <c r="CP51" s="1306"/>
      <c r="CQ51" s="1306"/>
      <c r="CR51" s="1306"/>
      <c r="CS51" s="1306"/>
      <c r="CT51" s="1306"/>
      <c r="CU51" s="1306"/>
      <c r="CV51" s="1306">
        <v>80.5</v>
      </c>
      <c r="CW51" s="1306"/>
      <c r="CX51" s="1306"/>
      <c r="CY51" s="1306"/>
      <c r="CZ51" s="1306"/>
      <c r="DA51" s="1306"/>
      <c r="DB51" s="1306"/>
      <c r="DC51" s="1306"/>
    </row>
    <row r="52" spans="1:109" x14ac:dyDescent="0.15">
      <c r="B52" s="396"/>
      <c r="G52" s="1314"/>
      <c r="H52" s="1314"/>
      <c r="I52" s="1327"/>
      <c r="J52" s="1327"/>
      <c r="K52" s="1313"/>
      <c r="L52" s="1313"/>
      <c r="M52" s="1313"/>
      <c r="N52" s="1313"/>
      <c r="AM52" s="405"/>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4"/>
      <c r="B53" s="396"/>
      <c r="G53" s="1314"/>
      <c r="H53" s="1314"/>
      <c r="I53" s="1312"/>
      <c r="J53" s="1312"/>
      <c r="K53" s="1313"/>
      <c r="L53" s="1313"/>
      <c r="M53" s="1313"/>
      <c r="N53" s="1313"/>
      <c r="AM53" s="405"/>
      <c r="AN53" s="1309"/>
      <c r="AO53" s="1309"/>
      <c r="AP53" s="1309"/>
      <c r="AQ53" s="1309"/>
      <c r="AR53" s="1309"/>
      <c r="AS53" s="1309"/>
      <c r="AT53" s="1309"/>
      <c r="AU53" s="1309"/>
      <c r="AV53" s="1309"/>
      <c r="AW53" s="1309"/>
      <c r="AX53" s="1309"/>
      <c r="AY53" s="1309"/>
      <c r="AZ53" s="1309"/>
      <c r="BA53" s="1309"/>
      <c r="BB53" s="1309" t="s">
        <v>627</v>
      </c>
      <c r="BC53" s="1309"/>
      <c r="BD53" s="1309"/>
      <c r="BE53" s="1309"/>
      <c r="BF53" s="1309"/>
      <c r="BG53" s="1309"/>
      <c r="BH53" s="1309"/>
      <c r="BI53" s="1309"/>
      <c r="BJ53" s="1309"/>
      <c r="BK53" s="1309"/>
      <c r="BL53" s="1309"/>
      <c r="BM53" s="1309"/>
      <c r="BN53" s="1309"/>
      <c r="BO53" s="1309"/>
      <c r="BP53" s="1306">
        <v>53.6</v>
      </c>
      <c r="BQ53" s="1306"/>
      <c r="BR53" s="1306"/>
      <c r="BS53" s="1306"/>
      <c r="BT53" s="1306"/>
      <c r="BU53" s="1306"/>
      <c r="BV53" s="1306"/>
      <c r="BW53" s="1306"/>
      <c r="BX53" s="1306">
        <v>53.4</v>
      </c>
      <c r="BY53" s="1306"/>
      <c r="BZ53" s="1306"/>
      <c r="CA53" s="1306"/>
      <c r="CB53" s="1306"/>
      <c r="CC53" s="1306"/>
      <c r="CD53" s="1306"/>
      <c r="CE53" s="1306"/>
      <c r="CF53" s="1306">
        <v>54.4</v>
      </c>
      <c r="CG53" s="1306"/>
      <c r="CH53" s="1306"/>
      <c r="CI53" s="1306"/>
      <c r="CJ53" s="1306"/>
      <c r="CK53" s="1306"/>
      <c r="CL53" s="1306"/>
      <c r="CM53" s="1306"/>
      <c r="CN53" s="1306">
        <v>55.8</v>
      </c>
      <c r="CO53" s="1306"/>
      <c r="CP53" s="1306"/>
      <c r="CQ53" s="1306"/>
      <c r="CR53" s="1306"/>
      <c r="CS53" s="1306"/>
      <c r="CT53" s="1306"/>
      <c r="CU53" s="1306"/>
      <c r="CV53" s="1306">
        <v>57.8</v>
      </c>
      <c r="CW53" s="1306"/>
      <c r="CX53" s="1306"/>
      <c r="CY53" s="1306"/>
      <c r="CZ53" s="1306"/>
      <c r="DA53" s="1306"/>
      <c r="DB53" s="1306"/>
      <c r="DC53" s="1306"/>
    </row>
    <row r="54" spans="1:109" x14ac:dyDescent="0.15">
      <c r="A54" s="404"/>
      <c r="B54" s="396"/>
      <c r="G54" s="1314"/>
      <c r="H54" s="1314"/>
      <c r="I54" s="1312"/>
      <c r="J54" s="1312"/>
      <c r="K54" s="1313"/>
      <c r="L54" s="1313"/>
      <c r="M54" s="1313"/>
      <c r="N54" s="1313"/>
      <c r="AM54" s="405"/>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4"/>
      <c r="B55" s="396"/>
      <c r="G55" s="1312"/>
      <c r="H55" s="1312"/>
      <c r="I55" s="1312"/>
      <c r="J55" s="1312"/>
      <c r="K55" s="1313"/>
      <c r="L55" s="1313"/>
      <c r="M55" s="1313"/>
      <c r="N55" s="1313"/>
      <c r="AN55" s="1311" t="s">
        <v>628</v>
      </c>
      <c r="AO55" s="1311"/>
      <c r="AP55" s="1311"/>
      <c r="AQ55" s="1311"/>
      <c r="AR55" s="1311"/>
      <c r="AS55" s="1311"/>
      <c r="AT55" s="1311"/>
      <c r="AU55" s="1311"/>
      <c r="AV55" s="1311"/>
      <c r="AW55" s="1311"/>
      <c r="AX55" s="1311"/>
      <c r="AY55" s="1311"/>
      <c r="AZ55" s="1311"/>
      <c r="BA55" s="1311"/>
      <c r="BB55" s="1309" t="s">
        <v>629</v>
      </c>
      <c r="BC55" s="1309"/>
      <c r="BD55" s="1309"/>
      <c r="BE55" s="1309"/>
      <c r="BF55" s="1309"/>
      <c r="BG55" s="1309"/>
      <c r="BH55" s="1309"/>
      <c r="BI55" s="1309"/>
      <c r="BJ55" s="1309"/>
      <c r="BK55" s="1309"/>
      <c r="BL55" s="1309"/>
      <c r="BM55" s="1309"/>
      <c r="BN55" s="1309"/>
      <c r="BO55" s="1309"/>
      <c r="BP55" s="1306">
        <v>31</v>
      </c>
      <c r="BQ55" s="1306"/>
      <c r="BR55" s="1306"/>
      <c r="BS55" s="1306"/>
      <c r="BT55" s="1306"/>
      <c r="BU55" s="1306"/>
      <c r="BV55" s="1306"/>
      <c r="BW55" s="1306"/>
      <c r="BX55" s="1306">
        <v>30</v>
      </c>
      <c r="BY55" s="1306"/>
      <c r="BZ55" s="1306"/>
      <c r="CA55" s="1306"/>
      <c r="CB55" s="1306"/>
      <c r="CC55" s="1306"/>
      <c r="CD55" s="1306"/>
      <c r="CE55" s="1306"/>
      <c r="CF55" s="1306">
        <v>23.1</v>
      </c>
      <c r="CG55" s="1306"/>
      <c r="CH55" s="1306"/>
      <c r="CI55" s="1306"/>
      <c r="CJ55" s="1306"/>
      <c r="CK55" s="1306"/>
      <c r="CL55" s="1306"/>
      <c r="CM55" s="1306"/>
      <c r="CN55" s="1306">
        <v>19</v>
      </c>
      <c r="CO55" s="1306"/>
      <c r="CP55" s="1306"/>
      <c r="CQ55" s="1306"/>
      <c r="CR55" s="1306"/>
      <c r="CS55" s="1306"/>
      <c r="CT55" s="1306"/>
      <c r="CU55" s="1306"/>
      <c r="CV55" s="1306">
        <v>18</v>
      </c>
      <c r="CW55" s="1306"/>
      <c r="CX55" s="1306"/>
      <c r="CY55" s="1306"/>
      <c r="CZ55" s="1306"/>
      <c r="DA55" s="1306"/>
      <c r="DB55" s="1306"/>
      <c r="DC55" s="1306"/>
    </row>
    <row r="56" spans="1:109" x14ac:dyDescent="0.15">
      <c r="A56" s="404"/>
      <c r="B56" s="396"/>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4" customFormat="1" x14ac:dyDescent="0.15">
      <c r="B57" s="408"/>
      <c r="G57" s="1312"/>
      <c r="H57" s="1312"/>
      <c r="I57" s="1307"/>
      <c r="J57" s="1307"/>
      <c r="K57" s="1313"/>
      <c r="L57" s="1313"/>
      <c r="M57" s="1313"/>
      <c r="N57" s="1313"/>
      <c r="AM57" s="389"/>
      <c r="AN57" s="1311"/>
      <c r="AO57" s="1311"/>
      <c r="AP57" s="1311"/>
      <c r="AQ57" s="1311"/>
      <c r="AR57" s="1311"/>
      <c r="AS57" s="1311"/>
      <c r="AT57" s="1311"/>
      <c r="AU57" s="1311"/>
      <c r="AV57" s="1311"/>
      <c r="AW57" s="1311"/>
      <c r="AX57" s="1311"/>
      <c r="AY57" s="1311"/>
      <c r="AZ57" s="1311"/>
      <c r="BA57" s="1311"/>
      <c r="BB57" s="1309" t="s">
        <v>626</v>
      </c>
      <c r="BC57" s="1309"/>
      <c r="BD57" s="1309"/>
      <c r="BE57" s="1309"/>
      <c r="BF57" s="1309"/>
      <c r="BG57" s="1309"/>
      <c r="BH57" s="1309"/>
      <c r="BI57" s="1309"/>
      <c r="BJ57" s="1309"/>
      <c r="BK57" s="1309"/>
      <c r="BL57" s="1309"/>
      <c r="BM57" s="1309"/>
      <c r="BN57" s="1309"/>
      <c r="BO57" s="1309"/>
      <c r="BP57" s="1306">
        <v>57.4</v>
      </c>
      <c r="BQ57" s="1306"/>
      <c r="BR57" s="1306"/>
      <c r="BS57" s="1306"/>
      <c r="BT57" s="1306"/>
      <c r="BU57" s="1306"/>
      <c r="BV57" s="1306"/>
      <c r="BW57" s="1306"/>
      <c r="BX57" s="1306">
        <v>58.3</v>
      </c>
      <c r="BY57" s="1306"/>
      <c r="BZ57" s="1306"/>
      <c r="CA57" s="1306"/>
      <c r="CB57" s="1306"/>
      <c r="CC57" s="1306"/>
      <c r="CD57" s="1306"/>
      <c r="CE57" s="1306"/>
      <c r="CF57" s="1306">
        <v>60.4</v>
      </c>
      <c r="CG57" s="1306"/>
      <c r="CH57" s="1306"/>
      <c r="CI57" s="1306"/>
      <c r="CJ57" s="1306"/>
      <c r="CK57" s="1306"/>
      <c r="CL57" s="1306"/>
      <c r="CM57" s="1306"/>
      <c r="CN57" s="1306">
        <v>60.9</v>
      </c>
      <c r="CO57" s="1306"/>
      <c r="CP57" s="1306"/>
      <c r="CQ57" s="1306"/>
      <c r="CR57" s="1306"/>
      <c r="CS57" s="1306"/>
      <c r="CT57" s="1306"/>
      <c r="CU57" s="1306"/>
      <c r="CV57" s="1306">
        <v>61.9</v>
      </c>
      <c r="CW57" s="1306"/>
      <c r="CX57" s="1306"/>
      <c r="CY57" s="1306"/>
      <c r="CZ57" s="1306"/>
      <c r="DA57" s="1306"/>
      <c r="DB57" s="1306"/>
      <c r="DC57" s="1306"/>
      <c r="DD57" s="409"/>
      <c r="DE57" s="408"/>
    </row>
    <row r="58" spans="1:109" s="404" customFormat="1" x14ac:dyDescent="0.15">
      <c r="A58" s="389"/>
      <c r="B58" s="408"/>
      <c r="G58" s="1312"/>
      <c r="H58" s="1312"/>
      <c r="I58" s="1307"/>
      <c r="J58" s="1307"/>
      <c r="K58" s="1313"/>
      <c r="L58" s="1313"/>
      <c r="M58" s="1313"/>
      <c r="N58" s="1313"/>
      <c r="AM58" s="389"/>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630</v>
      </c>
    </row>
    <row r="64" spans="1:109" x14ac:dyDescent="0.15">
      <c r="B64" s="396"/>
      <c r="G64" s="403"/>
      <c r="I64" s="416"/>
      <c r="J64" s="416"/>
      <c r="K64" s="416"/>
      <c r="L64" s="416"/>
      <c r="M64" s="416"/>
      <c r="N64" s="417"/>
      <c r="AM64" s="403"/>
      <c r="AN64" s="403" t="s">
        <v>620</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622</v>
      </c>
    </row>
    <row r="72" spans="2:107" x14ac:dyDescent="0.15">
      <c r="B72" s="396"/>
      <c r="G72" s="1312"/>
      <c r="H72" s="1312"/>
      <c r="I72" s="1312"/>
      <c r="J72" s="1312"/>
      <c r="K72" s="406"/>
      <c r="L72" s="406"/>
      <c r="M72" s="407"/>
      <c r="N72" s="40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6"/>
      <c r="G73" s="1314"/>
      <c r="H73" s="1314"/>
      <c r="I73" s="1314"/>
      <c r="J73" s="1314"/>
      <c r="K73" s="1310"/>
      <c r="L73" s="1310"/>
      <c r="M73" s="1310"/>
      <c r="N73" s="1310"/>
      <c r="AM73" s="405"/>
      <c r="AN73" s="1309" t="s">
        <v>623</v>
      </c>
      <c r="AO73" s="1309"/>
      <c r="AP73" s="1309"/>
      <c r="AQ73" s="1309"/>
      <c r="AR73" s="1309"/>
      <c r="AS73" s="1309"/>
      <c r="AT73" s="1309"/>
      <c r="AU73" s="1309"/>
      <c r="AV73" s="1309"/>
      <c r="AW73" s="1309"/>
      <c r="AX73" s="1309"/>
      <c r="AY73" s="1309"/>
      <c r="AZ73" s="1309"/>
      <c r="BA73" s="1309"/>
      <c r="BB73" s="1309" t="s">
        <v>624</v>
      </c>
      <c r="BC73" s="1309"/>
      <c r="BD73" s="1309"/>
      <c r="BE73" s="1309"/>
      <c r="BF73" s="1309"/>
      <c r="BG73" s="1309"/>
      <c r="BH73" s="1309"/>
      <c r="BI73" s="1309"/>
      <c r="BJ73" s="1309"/>
      <c r="BK73" s="1309"/>
      <c r="BL73" s="1309"/>
      <c r="BM73" s="1309"/>
      <c r="BN73" s="1309"/>
      <c r="BO73" s="1309"/>
      <c r="BP73" s="1306">
        <v>85.6</v>
      </c>
      <c r="BQ73" s="1306"/>
      <c r="BR73" s="1306"/>
      <c r="BS73" s="1306"/>
      <c r="BT73" s="1306"/>
      <c r="BU73" s="1306"/>
      <c r="BV73" s="1306"/>
      <c r="BW73" s="1306"/>
      <c r="BX73" s="1306">
        <v>91.1</v>
      </c>
      <c r="BY73" s="1306"/>
      <c r="BZ73" s="1306"/>
      <c r="CA73" s="1306"/>
      <c r="CB73" s="1306"/>
      <c r="CC73" s="1306"/>
      <c r="CD73" s="1306"/>
      <c r="CE73" s="1306"/>
      <c r="CF73" s="1306">
        <v>85.2</v>
      </c>
      <c r="CG73" s="1306"/>
      <c r="CH73" s="1306"/>
      <c r="CI73" s="1306"/>
      <c r="CJ73" s="1306"/>
      <c r="CK73" s="1306"/>
      <c r="CL73" s="1306"/>
      <c r="CM73" s="1306"/>
      <c r="CN73" s="1306">
        <v>91.5</v>
      </c>
      <c r="CO73" s="1306"/>
      <c r="CP73" s="1306"/>
      <c r="CQ73" s="1306"/>
      <c r="CR73" s="1306"/>
      <c r="CS73" s="1306"/>
      <c r="CT73" s="1306"/>
      <c r="CU73" s="1306"/>
      <c r="CV73" s="1306">
        <v>80.5</v>
      </c>
      <c r="CW73" s="1306"/>
      <c r="CX73" s="1306"/>
      <c r="CY73" s="1306"/>
      <c r="CZ73" s="1306"/>
      <c r="DA73" s="1306"/>
      <c r="DB73" s="1306"/>
      <c r="DC73" s="1306"/>
    </row>
    <row r="74" spans="2:107" x14ac:dyDescent="0.15">
      <c r="B74" s="396"/>
      <c r="G74" s="1314"/>
      <c r="H74" s="1314"/>
      <c r="I74" s="1314"/>
      <c r="J74" s="1314"/>
      <c r="K74" s="1310"/>
      <c r="L74" s="1310"/>
      <c r="M74" s="1310"/>
      <c r="N74" s="1310"/>
      <c r="AM74" s="405"/>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6"/>
      <c r="G75" s="1314"/>
      <c r="H75" s="1314"/>
      <c r="I75" s="1312"/>
      <c r="J75" s="1312"/>
      <c r="K75" s="1313"/>
      <c r="L75" s="1313"/>
      <c r="M75" s="1313"/>
      <c r="N75" s="1313"/>
      <c r="AM75" s="405"/>
      <c r="AN75" s="1309"/>
      <c r="AO75" s="1309"/>
      <c r="AP75" s="1309"/>
      <c r="AQ75" s="1309"/>
      <c r="AR75" s="1309"/>
      <c r="AS75" s="1309"/>
      <c r="AT75" s="1309"/>
      <c r="AU75" s="1309"/>
      <c r="AV75" s="1309"/>
      <c r="AW75" s="1309"/>
      <c r="AX75" s="1309"/>
      <c r="AY75" s="1309"/>
      <c r="AZ75" s="1309"/>
      <c r="BA75" s="1309"/>
      <c r="BB75" s="1309" t="s">
        <v>632</v>
      </c>
      <c r="BC75" s="1309"/>
      <c r="BD75" s="1309"/>
      <c r="BE75" s="1309"/>
      <c r="BF75" s="1309"/>
      <c r="BG75" s="1309"/>
      <c r="BH75" s="1309"/>
      <c r="BI75" s="1309"/>
      <c r="BJ75" s="1309"/>
      <c r="BK75" s="1309"/>
      <c r="BL75" s="1309"/>
      <c r="BM75" s="1309"/>
      <c r="BN75" s="1309"/>
      <c r="BO75" s="1309"/>
      <c r="BP75" s="1306">
        <v>13</v>
      </c>
      <c r="BQ75" s="1306"/>
      <c r="BR75" s="1306"/>
      <c r="BS75" s="1306"/>
      <c r="BT75" s="1306"/>
      <c r="BU75" s="1306"/>
      <c r="BV75" s="1306"/>
      <c r="BW75" s="1306"/>
      <c r="BX75" s="1306">
        <v>12.3</v>
      </c>
      <c r="BY75" s="1306"/>
      <c r="BZ75" s="1306"/>
      <c r="CA75" s="1306"/>
      <c r="CB75" s="1306"/>
      <c r="CC75" s="1306"/>
      <c r="CD75" s="1306"/>
      <c r="CE75" s="1306"/>
      <c r="CF75" s="1306">
        <v>12</v>
      </c>
      <c r="CG75" s="1306"/>
      <c r="CH75" s="1306"/>
      <c r="CI75" s="1306"/>
      <c r="CJ75" s="1306"/>
      <c r="CK75" s="1306"/>
      <c r="CL75" s="1306"/>
      <c r="CM75" s="1306"/>
      <c r="CN75" s="1306">
        <v>11.8</v>
      </c>
      <c r="CO75" s="1306"/>
      <c r="CP75" s="1306"/>
      <c r="CQ75" s="1306"/>
      <c r="CR75" s="1306"/>
      <c r="CS75" s="1306"/>
      <c r="CT75" s="1306"/>
      <c r="CU75" s="1306"/>
      <c r="CV75" s="1306">
        <v>11.3</v>
      </c>
      <c r="CW75" s="1306"/>
      <c r="CX75" s="1306"/>
      <c r="CY75" s="1306"/>
      <c r="CZ75" s="1306"/>
      <c r="DA75" s="1306"/>
      <c r="DB75" s="1306"/>
      <c r="DC75" s="1306"/>
    </row>
    <row r="76" spans="2:107" x14ac:dyDescent="0.15">
      <c r="B76" s="396"/>
      <c r="G76" s="1314"/>
      <c r="H76" s="1314"/>
      <c r="I76" s="1312"/>
      <c r="J76" s="1312"/>
      <c r="K76" s="1313"/>
      <c r="L76" s="1313"/>
      <c r="M76" s="1313"/>
      <c r="N76" s="1313"/>
      <c r="AM76" s="405"/>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6"/>
      <c r="G77" s="1312"/>
      <c r="H77" s="1312"/>
      <c r="I77" s="1312"/>
      <c r="J77" s="1312"/>
      <c r="K77" s="1310"/>
      <c r="L77" s="1310"/>
      <c r="M77" s="1310"/>
      <c r="N77" s="1310"/>
      <c r="AN77" s="1311" t="s">
        <v>628</v>
      </c>
      <c r="AO77" s="1311"/>
      <c r="AP77" s="1311"/>
      <c r="AQ77" s="1311"/>
      <c r="AR77" s="1311"/>
      <c r="AS77" s="1311"/>
      <c r="AT77" s="1311"/>
      <c r="AU77" s="1311"/>
      <c r="AV77" s="1311"/>
      <c r="AW77" s="1311"/>
      <c r="AX77" s="1311"/>
      <c r="AY77" s="1311"/>
      <c r="AZ77" s="1311"/>
      <c r="BA77" s="1311"/>
      <c r="BB77" s="1309" t="s">
        <v>624</v>
      </c>
      <c r="BC77" s="1309"/>
      <c r="BD77" s="1309"/>
      <c r="BE77" s="1309"/>
      <c r="BF77" s="1309"/>
      <c r="BG77" s="1309"/>
      <c r="BH77" s="1309"/>
      <c r="BI77" s="1309"/>
      <c r="BJ77" s="1309"/>
      <c r="BK77" s="1309"/>
      <c r="BL77" s="1309"/>
      <c r="BM77" s="1309"/>
      <c r="BN77" s="1309"/>
      <c r="BO77" s="1309"/>
      <c r="BP77" s="1306">
        <v>31</v>
      </c>
      <c r="BQ77" s="1306"/>
      <c r="BR77" s="1306"/>
      <c r="BS77" s="1306"/>
      <c r="BT77" s="1306"/>
      <c r="BU77" s="1306"/>
      <c r="BV77" s="1306"/>
      <c r="BW77" s="1306"/>
      <c r="BX77" s="1306">
        <v>30</v>
      </c>
      <c r="BY77" s="1306"/>
      <c r="BZ77" s="1306"/>
      <c r="CA77" s="1306"/>
      <c r="CB77" s="1306"/>
      <c r="CC77" s="1306"/>
      <c r="CD77" s="1306"/>
      <c r="CE77" s="1306"/>
      <c r="CF77" s="1306">
        <v>23.1</v>
      </c>
      <c r="CG77" s="1306"/>
      <c r="CH77" s="1306"/>
      <c r="CI77" s="1306"/>
      <c r="CJ77" s="1306"/>
      <c r="CK77" s="1306"/>
      <c r="CL77" s="1306"/>
      <c r="CM77" s="1306"/>
      <c r="CN77" s="1306">
        <v>19</v>
      </c>
      <c r="CO77" s="1306"/>
      <c r="CP77" s="1306"/>
      <c r="CQ77" s="1306"/>
      <c r="CR77" s="1306"/>
      <c r="CS77" s="1306"/>
      <c r="CT77" s="1306"/>
      <c r="CU77" s="1306"/>
      <c r="CV77" s="1306">
        <v>18</v>
      </c>
      <c r="CW77" s="1306"/>
      <c r="CX77" s="1306"/>
      <c r="CY77" s="1306"/>
      <c r="CZ77" s="1306"/>
      <c r="DA77" s="1306"/>
      <c r="DB77" s="1306"/>
      <c r="DC77" s="1306"/>
    </row>
    <row r="78" spans="2:107" x14ac:dyDescent="0.15">
      <c r="B78" s="396"/>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6"/>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633</v>
      </c>
      <c r="BC79" s="1309"/>
      <c r="BD79" s="1309"/>
      <c r="BE79" s="1309"/>
      <c r="BF79" s="1309"/>
      <c r="BG79" s="1309"/>
      <c r="BH79" s="1309"/>
      <c r="BI79" s="1309"/>
      <c r="BJ79" s="1309"/>
      <c r="BK79" s="1309"/>
      <c r="BL79" s="1309"/>
      <c r="BM79" s="1309"/>
      <c r="BN79" s="1309"/>
      <c r="BO79" s="1309"/>
      <c r="BP79" s="1306">
        <v>5.2</v>
      </c>
      <c r="BQ79" s="1306"/>
      <c r="BR79" s="1306"/>
      <c r="BS79" s="1306"/>
      <c r="BT79" s="1306"/>
      <c r="BU79" s="1306"/>
      <c r="BV79" s="1306"/>
      <c r="BW79" s="1306"/>
      <c r="BX79" s="1306">
        <v>5</v>
      </c>
      <c r="BY79" s="1306"/>
      <c r="BZ79" s="1306"/>
      <c r="CA79" s="1306"/>
      <c r="CB79" s="1306"/>
      <c r="CC79" s="1306"/>
      <c r="CD79" s="1306"/>
      <c r="CE79" s="1306"/>
      <c r="CF79" s="1306">
        <v>4.2</v>
      </c>
      <c r="CG79" s="1306"/>
      <c r="CH79" s="1306"/>
      <c r="CI79" s="1306"/>
      <c r="CJ79" s="1306"/>
      <c r="CK79" s="1306"/>
      <c r="CL79" s="1306"/>
      <c r="CM79" s="1306"/>
      <c r="CN79" s="1306">
        <v>3.6</v>
      </c>
      <c r="CO79" s="1306"/>
      <c r="CP79" s="1306"/>
      <c r="CQ79" s="1306"/>
      <c r="CR79" s="1306"/>
      <c r="CS79" s="1306"/>
      <c r="CT79" s="1306"/>
      <c r="CU79" s="1306"/>
      <c r="CV79" s="1306">
        <v>3.5</v>
      </c>
      <c r="CW79" s="1306"/>
      <c r="CX79" s="1306"/>
      <c r="CY79" s="1306"/>
      <c r="CZ79" s="1306"/>
      <c r="DA79" s="1306"/>
      <c r="DB79" s="1306"/>
      <c r="DC79" s="1306"/>
    </row>
    <row r="80" spans="2:107" x14ac:dyDescent="0.15">
      <c r="B80" s="396"/>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6djOngYEUVIcznheuuuAvedJpOmqXxalsxvvbMdubbg3OY/4q8VXOKZCMK85VFU5Twu09MSReZlqvPH8Iu3i5Q==" saltValue="g7iX4RLiRef6uiaOADmM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O105" sqref="CO10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jmFJEhly/RVt4aVu2TLwStTo22ZC9PNVzG4uuSR8dS6VCg3LXaJq4EPS+BNuq3Y5HT6e0TuiAlSN6g2BFQ2SpA==" saltValue="hLW5aTxVJd4GM1UYd/6t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J99" sqref="BJ9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Qw9X0kE8IuBYHfUPJMNGeE39fFBvAal2OE2ioacpW2EuJn9iB9nzewLYt3gkW4osYQ9HkMzJ+H6CSH4/ewf8Nw==" saltValue="GtNliVd1SoYDhwZkwg5J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111007</v>
      </c>
      <c r="E3" s="161"/>
      <c r="F3" s="162">
        <v>42581</v>
      </c>
      <c r="G3" s="163"/>
      <c r="H3" s="164"/>
    </row>
    <row r="4" spans="1:8" x14ac:dyDescent="0.15">
      <c r="A4" s="165"/>
      <c r="B4" s="166"/>
      <c r="C4" s="167"/>
      <c r="D4" s="168">
        <v>26361</v>
      </c>
      <c r="E4" s="169"/>
      <c r="F4" s="170">
        <v>24354</v>
      </c>
      <c r="G4" s="171"/>
      <c r="H4" s="172"/>
    </row>
    <row r="5" spans="1:8" x14ac:dyDescent="0.15">
      <c r="A5" s="153" t="s">
        <v>547</v>
      </c>
      <c r="B5" s="158"/>
      <c r="C5" s="159"/>
      <c r="D5" s="160">
        <v>121009</v>
      </c>
      <c r="E5" s="161"/>
      <c r="F5" s="162">
        <v>45426</v>
      </c>
      <c r="G5" s="163"/>
      <c r="H5" s="164"/>
    </row>
    <row r="6" spans="1:8" x14ac:dyDescent="0.15">
      <c r="A6" s="165"/>
      <c r="B6" s="166"/>
      <c r="C6" s="167"/>
      <c r="D6" s="168">
        <v>64906</v>
      </c>
      <c r="E6" s="169"/>
      <c r="F6" s="170">
        <v>24508</v>
      </c>
      <c r="G6" s="171"/>
      <c r="H6" s="172"/>
    </row>
    <row r="7" spans="1:8" x14ac:dyDescent="0.15">
      <c r="A7" s="153" t="s">
        <v>548</v>
      </c>
      <c r="B7" s="158"/>
      <c r="C7" s="159"/>
      <c r="D7" s="160">
        <v>54992</v>
      </c>
      <c r="E7" s="161"/>
      <c r="F7" s="162">
        <v>45022</v>
      </c>
      <c r="G7" s="163"/>
      <c r="H7" s="164"/>
    </row>
    <row r="8" spans="1:8" x14ac:dyDescent="0.15">
      <c r="A8" s="165"/>
      <c r="B8" s="166"/>
      <c r="C8" s="167"/>
      <c r="D8" s="168">
        <v>27821</v>
      </c>
      <c r="E8" s="169"/>
      <c r="F8" s="170">
        <v>25247</v>
      </c>
      <c r="G8" s="171"/>
      <c r="H8" s="172"/>
    </row>
    <row r="9" spans="1:8" x14ac:dyDescent="0.15">
      <c r="A9" s="153" t="s">
        <v>549</v>
      </c>
      <c r="B9" s="158"/>
      <c r="C9" s="159"/>
      <c r="D9" s="160">
        <v>57152</v>
      </c>
      <c r="E9" s="161"/>
      <c r="F9" s="162">
        <v>46035</v>
      </c>
      <c r="G9" s="163"/>
      <c r="H9" s="164"/>
    </row>
    <row r="10" spans="1:8" x14ac:dyDescent="0.15">
      <c r="A10" s="165"/>
      <c r="B10" s="166"/>
      <c r="C10" s="167"/>
      <c r="D10" s="168">
        <v>30483</v>
      </c>
      <c r="E10" s="169"/>
      <c r="F10" s="170">
        <v>25158</v>
      </c>
      <c r="G10" s="171"/>
      <c r="H10" s="172"/>
    </row>
    <row r="11" spans="1:8" x14ac:dyDescent="0.15">
      <c r="A11" s="153" t="s">
        <v>550</v>
      </c>
      <c r="B11" s="158"/>
      <c r="C11" s="159"/>
      <c r="D11" s="160">
        <v>40360</v>
      </c>
      <c r="E11" s="161"/>
      <c r="F11" s="162">
        <v>43261</v>
      </c>
      <c r="G11" s="163"/>
      <c r="H11" s="164"/>
    </row>
    <row r="12" spans="1:8" x14ac:dyDescent="0.15">
      <c r="A12" s="165"/>
      <c r="B12" s="166"/>
      <c r="C12" s="173"/>
      <c r="D12" s="168">
        <v>18139</v>
      </c>
      <c r="E12" s="169"/>
      <c r="F12" s="170">
        <v>24721</v>
      </c>
      <c r="G12" s="171"/>
      <c r="H12" s="172"/>
    </row>
    <row r="13" spans="1:8" x14ac:dyDescent="0.15">
      <c r="A13" s="153"/>
      <c r="B13" s="158"/>
      <c r="C13" s="174"/>
      <c r="D13" s="175">
        <v>76904</v>
      </c>
      <c r="E13" s="176"/>
      <c r="F13" s="177">
        <v>44465</v>
      </c>
      <c r="G13" s="178"/>
      <c r="H13" s="164"/>
    </row>
    <row r="14" spans="1:8" x14ac:dyDescent="0.15">
      <c r="A14" s="165"/>
      <c r="B14" s="166"/>
      <c r="C14" s="167"/>
      <c r="D14" s="168">
        <v>33542</v>
      </c>
      <c r="E14" s="169"/>
      <c r="F14" s="170">
        <v>24798</v>
      </c>
      <c r="G14" s="171"/>
      <c r="H14" s="172"/>
    </row>
    <row r="17" spans="1:11" x14ac:dyDescent="0.15">
      <c r="A17" s="149" t="s">
        <v>52</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53</v>
      </c>
      <c r="B19" s="179">
        <f>ROUND(VALUE(SUBSTITUTE(実質収支比率等に係る経年分析!F$48,"▲","-")),2)</f>
        <v>3.19</v>
      </c>
      <c r="C19" s="179">
        <f>ROUND(VALUE(SUBSTITUTE(実質収支比率等に係る経年分析!G$48,"▲","-")),2)</f>
        <v>5.8</v>
      </c>
      <c r="D19" s="179">
        <f>ROUND(VALUE(SUBSTITUTE(実質収支比率等に係る経年分析!H$48,"▲","-")),2)</f>
        <v>5.45</v>
      </c>
      <c r="E19" s="179">
        <f>ROUND(VALUE(SUBSTITUTE(実質収支比率等に係る経年分析!I$48,"▲","-")),2)</f>
        <v>6.81</v>
      </c>
      <c r="F19" s="179">
        <f>ROUND(VALUE(SUBSTITUTE(実質収支比率等に係る経年分析!J$48,"▲","-")),2)</f>
        <v>7.61</v>
      </c>
    </row>
    <row r="20" spans="1:11" x14ac:dyDescent="0.15">
      <c r="A20" s="179" t="s">
        <v>54</v>
      </c>
      <c r="B20" s="179">
        <f>ROUND(VALUE(SUBSTITUTE(実質収支比率等に係る経年分析!F$47,"▲","-")),2)</f>
        <v>22.3</v>
      </c>
      <c r="C20" s="179">
        <f>ROUND(VALUE(SUBSTITUTE(実質収支比率等に係る経年分析!G$47,"▲","-")),2)</f>
        <v>18.97</v>
      </c>
      <c r="D20" s="179">
        <f>ROUND(VALUE(SUBSTITUTE(実質収支比率等に係る経年分析!H$47,"▲","-")),2)</f>
        <v>18.489999999999998</v>
      </c>
      <c r="E20" s="179">
        <f>ROUND(VALUE(SUBSTITUTE(実質収支比率等に係る経年分析!I$47,"▲","-")),2)</f>
        <v>17.97</v>
      </c>
      <c r="F20" s="179">
        <f>ROUND(VALUE(SUBSTITUTE(実質収支比率等に係る経年分析!J$47,"▲","-")),2)</f>
        <v>15.46</v>
      </c>
    </row>
    <row r="21" spans="1:11" x14ac:dyDescent="0.15">
      <c r="A21" s="179" t="s">
        <v>55</v>
      </c>
      <c r="B21" s="179">
        <f>IF(ISNUMBER(VALUE(SUBSTITUTE(実質収支比率等に係る経年分析!F$49,"▲","-"))),ROUND(VALUE(SUBSTITUTE(実質収支比率等に係る経年分析!F$49,"▲","-")),2),NA())</f>
        <v>-0.28000000000000003</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-0.44</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1.31</v>
      </c>
    </row>
    <row r="24" spans="1:11" x14ac:dyDescent="0.15">
      <c r="A24" s="149" t="s">
        <v>56</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上越市工業用水道事業会計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上越市国民健康保険特別会計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上越市下水道事業会計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上越市介護保険特別会計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上越市病院事業会計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2.1800000000000002</v>
      </c>
    </row>
    <row r="34" spans="1:16" x14ac:dyDescent="0.15">
      <c r="A34" s="180" t="str">
        <f>IF(連結実質赤字比率に係る赤字・黒字の構成分析!C$36="",NA(),連結実質赤字比率に係る赤字・黒字の構成分析!C$36)</f>
        <v>上越市ガス事業会計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7.61</v>
      </c>
    </row>
    <row r="36" spans="1:16" x14ac:dyDescent="0.15">
      <c r="A36" s="180" t="str">
        <f>IF(連結実質赤字比率に係る赤字・黒字の構成分析!C$34="",NA(),連結実質赤字比率に係る赤字・黒字の構成分析!C$34)</f>
        <v>上越市水道事業会計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16.329999999999998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19.04</v>
      </c>
    </row>
    <row r="39" spans="1:16" x14ac:dyDescent="0.15">
      <c r="A39" s="149" t="s">
        <v>59</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10460</v>
      </c>
      <c r="E42" s="181"/>
      <c r="F42" s="181"/>
      <c r="G42" s="181">
        <f>'実質公債費比率（分子）の構造'!L$52</f>
        <v>10606</v>
      </c>
      <c r="H42" s="181"/>
      <c r="I42" s="181"/>
      <c r="J42" s="181">
        <f>'実質公債費比率（分子）の構造'!M$52</f>
        <v>10923</v>
      </c>
      <c r="K42" s="181"/>
      <c r="L42" s="181"/>
      <c r="M42" s="181">
        <f>'実質公債費比率（分子）の構造'!N$52</f>
        <v>11129</v>
      </c>
      <c r="N42" s="181"/>
      <c r="O42" s="181"/>
      <c r="P42" s="181">
        <f>'実質公債費比率（分子）の構造'!O$52</f>
        <v>11252</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309</v>
      </c>
      <c r="C44" s="181"/>
      <c r="D44" s="181"/>
      <c r="E44" s="181">
        <f>'実質公債費比率（分子）の構造'!L$50</f>
        <v>285</v>
      </c>
      <c r="F44" s="181"/>
      <c r="G44" s="181"/>
      <c r="H44" s="181">
        <f>'実質公債費比率（分子）の構造'!M$50</f>
        <v>284</v>
      </c>
      <c r="I44" s="181"/>
      <c r="J44" s="181"/>
      <c r="K44" s="181">
        <f>'実質公債費比率（分子）の構造'!N$50</f>
        <v>241</v>
      </c>
      <c r="L44" s="181"/>
      <c r="M44" s="181"/>
      <c r="N44" s="181">
        <f>'実質公債費比率（分子）の構造'!O$50</f>
        <v>221</v>
      </c>
      <c r="O44" s="181"/>
      <c r="P44" s="181"/>
    </row>
    <row r="45" spans="1:16" x14ac:dyDescent="0.15">
      <c r="A45" s="181" t="s">
        <v>65</v>
      </c>
      <c r="B45" s="181">
        <f>'実質公債費比率（分子）の構造'!K$49</f>
        <v>119</v>
      </c>
      <c r="C45" s="181"/>
      <c r="D45" s="181"/>
      <c r="E45" s="181">
        <f>'実質公債費比率（分子）の構造'!L$49</f>
        <v>125</v>
      </c>
      <c r="F45" s="181"/>
      <c r="G45" s="181"/>
      <c r="H45" s="181">
        <f>'実質公債費比率（分子）の構造'!M$49</f>
        <v>137</v>
      </c>
      <c r="I45" s="181"/>
      <c r="J45" s="181"/>
      <c r="K45" s="181">
        <f>'実質公債費比率（分子）の構造'!N$49</f>
        <v>165</v>
      </c>
      <c r="L45" s="181"/>
      <c r="M45" s="181"/>
      <c r="N45" s="181">
        <f>'実質公債費比率（分子）の構造'!O$49</f>
        <v>185</v>
      </c>
      <c r="O45" s="181"/>
      <c r="P45" s="181"/>
    </row>
    <row r="46" spans="1:16" x14ac:dyDescent="0.15">
      <c r="A46" s="181" t="s">
        <v>66</v>
      </c>
      <c r="B46" s="181">
        <f>'実質公債費比率（分子）の構造'!K$48</f>
        <v>3910</v>
      </c>
      <c r="C46" s="181"/>
      <c r="D46" s="181"/>
      <c r="E46" s="181">
        <f>'実質公債費比率（分子）の構造'!L$48</f>
        <v>4191</v>
      </c>
      <c r="F46" s="181"/>
      <c r="G46" s="181"/>
      <c r="H46" s="181">
        <f>'実質公債費比率（分子）の構造'!M$48</f>
        <v>4264</v>
      </c>
      <c r="I46" s="181"/>
      <c r="J46" s="181"/>
      <c r="K46" s="181">
        <f>'実質公債費比率（分子）の構造'!N$48</f>
        <v>4510</v>
      </c>
      <c r="L46" s="181"/>
      <c r="M46" s="181"/>
      <c r="N46" s="181">
        <f>'実質公債費比率（分子）の構造'!O$48</f>
        <v>3882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12225</v>
      </c>
      <c r="C49" s="181"/>
      <c r="D49" s="181"/>
      <c r="E49" s="181">
        <f>'実質公債費比率（分子）の構造'!L$45</f>
        <v>11515</v>
      </c>
      <c r="F49" s="181"/>
      <c r="G49" s="181"/>
      <c r="H49" s="181">
        <f>'実質公債費比率（分子）の構造'!M$45</f>
        <v>11723</v>
      </c>
      <c r="I49" s="181"/>
      <c r="J49" s="181"/>
      <c r="K49" s="181">
        <f>'実質公債費比率（分子）の構造'!N$45</f>
        <v>11674</v>
      </c>
      <c r="L49" s="181"/>
      <c r="M49" s="181"/>
      <c r="N49" s="181">
        <f>'実質公債費比率（分子）の構造'!O$45</f>
        <v>11878</v>
      </c>
      <c r="O49" s="181"/>
      <c r="P49" s="181"/>
    </row>
    <row r="50" spans="1:16" x14ac:dyDescent="0.15">
      <c r="A50" s="181" t="s">
        <v>70</v>
      </c>
      <c r="B50" s="181" t="e">
        <f>NA()</f>
        <v>#N/A</v>
      </c>
      <c r="C50" s="181">
        <f>IF(ISNUMBER('実質公債費比率（分子）の構造'!K$53),'実質公債費比率（分子）の構造'!K$53,NA())</f>
        <v>6104</v>
      </c>
      <c r="D50" s="181" t="e">
        <f>NA()</f>
        <v>#N/A</v>
      </c>
      <c r="E50" s="181" t="e">
        <f>NA()</f>
        <v>#N/A</v>
      </c>
      <c r="F50" s="181">
        <f>IF(ISNUMBER('実質公債費比率（分子）の構造'!L$53),'実質公債費比率（分子）の構造'!L$53,NA())</f>
        <v>5511</v>
      </c>
      <c r="G50" s="181" t="e">
        <f>NA()</f>
        <v>#N/A</v>
      </c>
      <c r="H50" s="181" t="e">
        <f>NA()</f>
        <v>#N/A</v>
      </c>
      <c r="I50" s="181">
        <f>IF(ISNUMBER('実質公債費比率（分子）の構造'!M$53),'実質公債費比率（分子）の構造'!M$53,NA())</f>
        <v>5485</v>
      </c>
      <c r="J50" s="181" t="e">
        <f>NA()</f>
        <v>#N/A</v>
      </c>
      <c r="K50" s="181" t="e">
        <f>NA()</f>
        <v>#N/A</v>
      </c>
      <c r="L50" s="181">
        <f>IF(ISNUMBER('実質公債費比率（分子）の構造'!N$53),'実質公債費比率（分子）の構造'!N$53,NA())</f>
        <v>5461</v>
      </c>
      <c r="M50" s="181" t="e">
        <f>NA()</f>
        <v>#N/A</v>
      </c>
      <c r="N50" s="181" t="e">
        <f>NA()</f>
        <v>#N/A</v>
      </c>
      <c r="O50" s="181">
        <f>IF(ISNUMBER('実質公債費比率（分子）の構造'!O$53),'実質公債費比率（分子）の構造'!O$53,NA())</f>
        <v>4914</v>
      </c>
      <c r="P50" s="181" t="e">
        <f>NA()</f>
        <v>#N/A</v>
      </c>
    </row>
    <row r="53" spans="1:16" x14ac:dyDescent="0.15">
      <c r="A53" s="149" t="s">
        <v>71</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129742</v>
      </c>
      <c r="E56" s="180"/>
      <c r="F56" s="180"/>
      <c r="G56" s="180">
        <f>'将来負担比率（分子）の構造'!J$52</f>
        <v>136328</v>
      </c>
      <c r="H56" s="180"/>
      <c r="I56" s="180"/>
      <c r="J56" s="180">
        <f>'将来負担比率（分子）の構造'!K$52</f>
        <v>136438</v>
      </c>
      <c r="K56" s="180"/>
      <c r="L56" s="180"/>
      <c r="M56" s="180">
        <f>'将来負担比率（分子）の構造'!L$52</f>
        <v>136838</v>
      </c>
      <c r="N56" s="180"/>
      <c r="O56" s="180"/>
      <c r="P56" s="180">
        <f>'将来負担比率（分子）の構造'!M$52</f>
        <v>134875</v>
      </c>
    </row>
    <row r="57" spans="1:16" x14ac:dyDescent="0.15">
      <c r="A57" s="180" t="s">
        <v>41</v>
      </c>
      <c r="B57" s="180"/>
      <c r="C57" s="180"/>
      <c r="D57" s="180">
        <f>'将来負担比率（分子）の構造'!I$51</f>
        <v>19033</v>
      </c>
      <c r="E57" s="180"/>
      <c r="F57" s="180"/>
      <c r="G57" s="180">
        <f>'将来負担比率（分子）の構造'!J$51</f>
        <v>17920</v>
      </c>
      <c r="H57" s="180"/>
      <c r="I57" s="180"/>
      <c r="J57" s="180">
        <f>'将来負担比率（分子）の構造'!K$51</f>
        <v>16835</v>
      </c>
      <c r="K57" s="180"/>
      <c r="L57" s="180"/>
      <c r="M57" s="180">
        <f>'将来負担比率（分子）の構造'!L$51</f>
        <v>15869</v>
      </c>
      <c r="N57" s="180"/>
      <c r="O57" s="180"/>
      <c r="P57" s="180">
        <f>'将来負担比率（分子）の構造'!M$51</f>
        <v>15238</v>
      </c>
    </row>
    <row r="58" spans="1:16" x14ac:dyDescent="0.15">
      <c r="A58" s="180" t="s">
        <v>40</v>
      </c>
      <c r="B58" s="180"/>
      <c r="C58" s="180"/>
      <c r="D58" s="180">
        <f>'将来負担比率（分子）の構造'!I$50</f>
        <v>18188</v>
      </c>
      <c r="E58" s="180"/>
      <c r="F58" s="180"/>
      <c r="G58" s="180">
        <f>'将来負担比率（分子）の構造'!J$50</f>
        <v>15443</v>
      </c>
      <c r="H58" s="180"/>
      <c r="I58" s="180"/>
      <c r="J58" s="180">
        <f>'将来負担比率（分子）の構造'!K$50</f>
        <v>15397</v>
      </c>
      <c r="K58" s="180"/>
      <c r="L58" s="180"/>
      <c r="M58" s="180">
        <f>'将来負担比率（分子）の構造'!L$50</f>
        <v>15163</v>
      </c>
      <c r="N58" s="180"/>
      <c r="O58" s="180"/>
      <c r="P58" s="180">
        <f>'将来負担比率（分子）の構造'!M$50</f>
        <v>13481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78</v>
      </c>
      <c r="C61" s="180"/>
      <c r="D61" s="180"/>
      <c r="E61" s="180">
        <f>'将来負担比率（分子）の構造'!J$46</f>
        <v>65</v>
      </c>
      <c r="F61" s="180"/>
      <c r="G61" s="180"/>
      <c r="H61" s="180">
        <f>'将来負担比率（分子）の構造'!K$46</f>
        <v>57</v>
      </c>
      <c r="I61" s="180"/>
      <c r="J61" s="180"/>
      <c r="K61" s="180">
        <f>'将来負担比率（分子）の構造'!L$46</f>
        <v>16</v>
      </c>
      <c r="L61" s="180"/>
      <c r="M61" s="180"/>
      <c r="N61" s="180">
        <f>'将来負担比率（分子）の構造'!M$46</f>
        <v>40</v>
      </c>
      <c r="O61" s="180"/>
      <c r="P61" s="180"/>
    </row>
    <row r="62" spans="1:16" x14ac:dyDescent="0.15">
      <c r="A62" s="180" t="s">
        <v>34</v>
      </c>
      <c r="B62" s="180">
        <f>'将来負担比率（分子）の構造'!I$45</f>
        <v>13150</v>
      </c>
      <c r="C62" s="180"/>
      <c r="D62" s="180"/>
      <c r="E62" s="180">
        <f>'将来負担比率（分子）の構造'!J$45</f>
        <v>12734</v>
      </c>
      <c r="F62" s="180"/>
      <c r="G62" s="180"/>
      <c r="H62" s="180">
        <f>'将来負担比率（分子）の構造'!K$45</f>
        <v>11769</v>
      </c>
      <c r="I62" s="180"/>
      <c r="J62" s="180"/>
      <c r="K62" s="180">
        <f>'将来負担比率（分子）の構造'!L$45</f>
        <v>11718</v>
      </c>
      <c r="L62" s="180"/>
      <c r="M62" s="180"/>
      <c r="N62" s="180">
        <f>'将来負担比率（分子）の構造'!M$45</f>
        <v>11851</v>
      </c>
      <c r="O62" s="180"/>
      <c r="P62" s="180"/>
    </row>
    <row r="63" spans="1:16" x14ac:dyDescent="0.15">
      <c r="A63" s="180" t="s">
        <v>33</v>
      </c>
      <c r="B63" s="180">
        <f>'将来負担比率（分子）の構造'!I$44</f>
        <v>774</v>
      </c>
      <c r="C63" s="180"/>
      <c r="D63" s="180"/>
      <c r="E63" s="180">
        <f>'将来負担比率（分子）の構造'!J$44</f>
        <v>756</v>
      </c>
      <c r="F63" s="180"/>
      <c r="G63" s="180"/>
      <c r="H63" s="180">
        <f>'将来負担比率（分子）の構造'!K$44</f>
        <v>795</v>
      </c>
      <c r="I63" s="180"/>
      <c r="J63" s="180"/>
      <c r="K63" s="180">
        <f>'将来負担比率（分子）の構造'!L$44</f>
        <v>864</v>
      </c>
      <c r="L63" s="180"/>
      <c r="M63" s="180"/>
      <c r="N63" s="180">
        <f>'将来負担比率（分子）の構造'!M$44</f>
        <v>772</v>
      </c>
      <c r="O63" s="180"/>
      <c r="P63" s="180"/>
    </row>
    <row r="64" spans="1:16" x14ac:dyDescent="0.15">
      <c r="A64" s="180" t="s">
        <v>32</v>
      </c>
      <c r="B64" s="180">
        <f>'将来負担比率（分子）の構造'!I$43</f>
        <v>71696</v>
      </c>
      <c r="C64" s="180"/>
      <c r="D64" s="180"/>
      <c r="E64" s="180">
        <f>'将来負担比率（分子）の構造'!J$43</f>
        <v>68211</v>
      </c>
      <c r="F64" s="180"/>
      <c r="G64" s="180"/>
      <c r="H64" s="180">
        <f>'将来負担比率（分子）の構造'!K$43</f>
        <v>66155</v>
      </c>
      <c r="I64" s="180"/>
      <c r="J64" s="180"/>
      <c r="K64" s="180">
        <f>'将来負担比率（分子）の構造'!L$43</f>
        <v>66634</v>
      </c>
      <c r="L64" s="180"/>
      <c r="M64" s="180"/>
      <c r="N64" s="180">
        <f>'将来負担比率（分子）の構造'!M$43</f>
        <v>63462</v>
      </c>
      <c r="O64" s="180"/>
      <c r="P64" s="180"/>
    </row>
    <row r="65" spans="1:16" x14ac:dyDescent="0.15">
      <c r="A65" s="180" t="s">
        <v>31</v>
      </c>
      <c r="B65" s="180">
        <f>'将来負担比率（分子）の構造'!I$42</f>
        <v>1309</v>
      </c>
      <c r="C65" s="180"/>
      <c r="D65" s="180"/>
      <c r="E65" s="180">
        <f>'将来負担比率（分子）の構造'!J$42</f>
        <v>1063</v>
      </c>
      <c r="F65" s="180"/>
      <c r="G65" s="180"/>
      <c r="H65" s="180">
        <f>'将来負担比率（分子）の構造'!K$42</f>
        <v>808</v>
      </c>
      <c r="I65" s="180"/>
      <c r="J65" s="180"/>
      <c r="K65" s="180">
        <f>'将来負担比率（分子）の構造'!L$42</f>
        <v>745</v>
      </c>
      <c r="L65" s="180"/>
      <c r="M65" s="180"/>
      <c r="N65" s="180">
        <f>'将来負担比率（分子）の構造'!M$42</f>
        <v>399</v>
      </c>
      <c r="O65" s="180"/>
      <c r="P65" s="180"/>
    </row>
    <row r="66" spans="1:16" x14ac:dyDescent="0.15">
      <c r="A66" s="180" t="s">
        <v>30</v>
      </c>
      <c r="B66" s="180">
        <f>'将来負担比率（分子）の構造'!I$41</f>
        <v>121075</v>
      </c>
      <c r="C66" s="180"/>
      <c r="D66" s="180"/>
      <c r="E66" s="180">
        <f>'将来負担比率（分子）の構造'!J$41</f>
        <v>129647</v>
      </c>
      <c r="F66" s="180"/>
      <c r="G66" s="180"/>
      <c r="H66" s="180">
        <f>'将来負担比率（分子）の構造'!K$41</f>
        <v>128754</v>
      </c>
      <c r="I66" s="180"/>
      <c r="J66" s="180"/>
      <c r="K66" s="180">
        <f>'将来負担比率（分子）の構造'!L$41</f>
        <v>129975</v>
      </c>
      <c r="L66" s="180"/>
      <c r="M66" s="180"/>
      <c r="N66" s="180">
        <f>'将来負担比率（分子）の構造'!M$41</f>
        <v>124896</v>
      </c>
      <c r="O66" s="180"/>
      <c r="P66" s="180"/>
    </row>
    <row r="67" spans="1:16" x14ac:dyDescent="0.15">
      <c r="A67" s="180" t="s">
        <v>74</v>
      </c>
      <c r="B67" s="180" t="e">
        <f>NA()</f>
        <v>#N/A</v>
      </c>
      <c r="C67" s="180">
        <f>IF(ISNUMBER('将来負担比率（分子）の構造'!I$53), IF('将来負担比率（分子）の構造'!I$53 &lt; 0, 0, '将来負担比率（分子）の構造'!I$53), NA())</f>
        <v>41118</v>
      </c>
      <c r="D67" s="180" t="e">
        <f>NA()</f>
        <v>#N/A</v>
      </c>
      <c r="E67" s="180" t="e">
        <f>NA()</f>
        <v>#N/A</v>
      </c>
      <c r="F67" s="180">
        <f>IF(ISNUMBER('将来負担比率（分子）の構造'!J$53), IF('将来負担比率（分子）の構造'!J$53 &lt; 0, 0, '将来負担比率（分子）の構造'!J$53), NA())</f>
        <v>42784</v>
      </c>
      <c r="G67" s="180" t="e">
        <f>NA()</f>
        <v>#N/A</v>
      </c>
      <c r="H67" s="180" t="e">
        <f>NA()</f>
        <v>#N/A</v>
      </c>
      <c r="I67" s="180">
        <f>IF(ISNUMBER('将来負担比率（分子）の構造'!K$53), IF('将来負担比率（分子）の構造'!K$53 &lt; 0, 0, '将来負担比率（分子）の構造'!K$53), NA())</f>
        <v>39667</v>
      </c>
      <c r="J67" s="180" t="e">
        <f>NA()</f>
        <v>#N/A</v>
      </c>
      <c r="K67" s="180" t="e">
        <f>NA()</f>
        <v>#N/A</v>
      </c>
      <c r="L67" s="180">
        <f>IF(ISNUMBER('将来負担比率（分子）の構造'!L$53), IF('将来負担比率（分子）の構造'!L$53 &lt; 0, 0, '将来負担比率（分子）の構造'!L$53), NA())</f>
        <v>42084</v>
      </c>
      <c r="M67" s="180" t="e">
        <f>NA()</f>
        <v>#N/A</v>
      </c>
      <c r="N67" s="180" t="e">
        <f>NA()</f>
        <v>#N/A</v>
      </c>
      <c r="O67" s="180">
        <f>IF(ISNUMBER('将来負担比率（分子）の構造'!M$53), IF('将来負担比率（分子）の構造'!M$53 &lt; 0, 0, '将来負担比率（分子）の構造'!M$53), NA())</f>
        <v>37825</v>
      </c>
      <c r="P67" s="180" t="e">
        <f>NA()</f>
        <v>#N/A</v>
      </c>
    </row>
    <row r="70" spans="1:16" x14ac:dyDescent="0.15">
      <c r="A70" s="182" t="s">
        <v>75</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76</v>
      </c>
      <c r="B72" s="184">
        <f>基金残高に係る経年分析!F55</f>
        <v>10420</v>
      </c>
      <c r="C72" s="184">
        <f>基金残高に係る経年分析!G55</f>
        <v>10056</v>
      </c>
      <c r="D72" s="184">
        <f>基金残高に係る経年分析!H55</f>
        <v>8833</v>
      </c>
    </row>
    <row r="73" spans="1:16" x14ac:dyDescent="0.15">
      <c r="A73" s="183" t="s">
        <v>77</v>
      </c>
      <c r="B73" s="184">
        <f>基金残高に係る経年分析!F56</f>
        <v>100</v>
      </c>
      <c r="C73" s="184">
        <f>基金残高に係る経年分析!G56</f>
        <v>133</v>
      </c>
      <c r="D73" s="184">
        <f>基金残高に係る経年分析!H56</f>
        <v>28</v>
      </c>
    </row>
    <row r="74" spans="1:16" x14ac:dyDescent="0.15">
      <c r="A74" s="183" t="s">
        <v>78</v>
      </c>
      <c r="B74" s="184">
        <f>基金残高に係る経年分析!F57</f>
        <v>7237</v>
      </c>
      <c r="C74" s="184">
        <f>基金残高に係る経年分析!G57</f>
        <v>7464</v>
      </c>
      <c r="D74" s="184">
        <f>基金残高に係る経年分析!H57</f>
        <v>7340</v>
      </c>
    </row>
  </sheetData>
  <sheetProtection algorithmName="SHA-512" hashValue="RbNxUTnZeQV9PCMPJFwr6v3PdfYPtn82qp2AHfWPtidPA7J1WIq4xcxpXRcteEqk30A3Wf8FdxPn7b69eCvbMQ==" saltValue="ZXpEfWz/Nx3AdrowUlH62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8" t="s">
        <v>207</v>
      </c>
      <c r="DI1" s="799"/>
      <c r="DJ1" s="799"/>
      <c r="DK1" s="799"/>
      <c r="DL1" s="799"/>
      <c r="DM1" s="799"/>
      <c r="DN1" s="800"/>
      <c r="DO1" s="225"/>
      <c r="DP1" s="798" t="s">
        <v>208</v>
      </c>
      <c r="DQ1" s="799"/>
      <c r="DR1" s="799"/>
      <c r="DS1" s="799"/>
      <c r="DT1" s="799"/>
      <c r="DU1" s="799"/>
      <c r="DV1" s="799"/>
      <c r="DW1" s="799"/>
      <c r="DX1" s="799"/>
      <c r="DY1" s="799"/>
      <c r="DZ1" s="799"/>
      <c r="EA1" s="799"/>
      <c r="EB1" s="799"/>
      <c r="EC1" s="800"/>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0" t="s">
        <v>210</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211</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212</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213</v>
      </c>
      <c r="S4" s="741"/>
      <c r="T4" s="741"/>
      <c r="U4" s="741"/>
      <c r="V4" s="741"/>
      <c r="W4" s="741"/>
      <c r="X4" s="741"/>
      <c r="Y4" s="742"/>
      <c r="Z4" s="740" t="s">
        <v>214</v>
      </c>
      <c r="AA4" s="741"/>
      <c r="AB4" s="741"/>
      <c r="AC4" s="742"/>
      <c r="AD4" s="740" t="s">
        <v>215</v>
      </c>
      <c r="AE4" s="741"/>
      <c r="AF4" s="741"/>
      <c r="AG4" s="741"/>
      <c r="AH4" s="741"/>
      <c r="AI4" s="741"/>
      <c r="AJ4" s="741"/>
      <c r="AK4" s="742"/>
      <c r="AL4" s="740" t="s">
        <v>214</v>
      </c>
      <c r="AM4" s="741"/>
      <c r="AN4" s="741"/>
      <c r="AO4" s="742"/>
      <c r="AP4" s="801" t="s">
        <v>216</v>
      </c>
      <c r="AQ4" s="801"/>
      <c r="AR4" s="801"/>
      <c r="AS4" s="801"/>
      <c r="AT4" s="801"/>
      <c r="AU4" s="801"/>
      <c r="AV4" s="801"/>
      <c r="AW4" s="801"/>
      <c r="AX4" s="801"/>
      <c r="AY4" s="801"/>
      <c r="AZ4" s="801"/>
      <c r="BA4" s="801"/>
      <c r="BB4" s="801"/>
      <c r="BC4" s="801"/>
      <c r="BD4" s="801"/>
      <c r="BE4" s="801"/>
      <c r="BF4" s="801"/>
      <c r="BG4" s="801" t="s">
        <v>217</v>
      </c>
      <c r="BH4" s="801"/>
      <c r="BI4" s="801"/>
      <c r="BJ4" s="801"/>
      <c r="BK4" s="801"/>
      <c r="BL4" s="801"/>
      <c r="BM4" s="801"/>
      <c r="BN4" s="801"/>
      <c r="BO4" s="801" t="s">
        <v>214</v>
      </c>
      <c r="BP4" s="801"/>
      <c r="BQ4" s="801"/>
      <c r="BR4" s="801"/>
      <c r="BS4" s="801" t="s">
        <v>218</v>
      </c>
      <c r="BT4" s="801"/>
      <c r="BU4" s="801"/>
      <c r="BV4" s="801"/>
      <c r="BW4" s="801"/>
      <c r="BX4" s="801"/>
      <c r="BY4" s="801"/>
      <c r="BZ4" s="801"/>
      <c r="CA4" s="801"/>
      <c r="CB4" s="801"/>
      <c r="CD4" s="783" t="s">
        <v>219</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9" customFormat="1" ht="11.25" customHeight="1" x14ac:dyDescent="0.15">
      <c r="B5" s="745" t="s">
        <v>220</v>
      </c>
      <c r="C5" s="746"/>
      <c r="D5" s="746"/>
      <c r="E5" s="746"/>
      <c r="F5" s="746"/>
      <c r="G5" s="746"/>
      <c r="H5" s="746"/>
      <c r="I5" s="746"/>
      <c r="J5" s="746"/>
      <c r="K5" s="746"/>
      <c r="L5" s="746"/>
      <c r="M5" s="746"/>
      <c r="N5" s="746"/>
      <c r="O5" s="746"/>
      <c r="P5" s="746"/>
      <c r="Q5" s="747"/>
      <c r="R5" s="734">
        <v>30977169</v>
      </c>
      <c r="S5" s="735"/>
      <c r="T5" s="735"/>
      <c r="U5" s="735"/>
      <c r="V5" s="735"/>
      <c r="W5" s="735"/>
      <c r="X5" s="735"/>
      <c r="Y5" s="778"/>
      <c r="Z5" s="796">
        <v>25.3</v>
      </c>
      <c r="AA5" s="796"/>
      <c r="AB5" s="796"/>
      <c r="AC5" s="796"/>
      <c r="AD5" s="797">
        <v>29896449</v>
      </c>
      <c r="AE5" s="797"/>
      <c r="AF5" s="797"/>
      <c r="AG5" s="797"/>
      <c r="AH5" s="797"/>
      <c r="AI5" s="797"/>
      <c r="AJ5" s="797"/>
      <c r="AK5" s="797"/>
      <c r="AL5" s="779">
        <v>54.8</v>
      </c>
      <c r="AM5" s="750"/>
      <c r="AN5" s="750"/>
      <c r="AO5" s="780"/>
      <c r="AP5" s="745" t="s">
        <v>221</v>
      </c>
      <c r="AQ5" s="746"/>
      <c r="AR5" s="746"/>
      <c r="AS5" s="746"/>
      <c r="AT5" s="746"/>
      <c r="AU5" s="746"/>
      <c r="AV5" s="746"/>
      <c r="AW5" s="746"/>
      <c r="AX5" s="746"/>
      <c r="AY5" s="746"/>
      <c r="AZ5" s="746"/>
      <c r="BA5" s="746"/>
      <c r="BB5" s="746"/>
      <c r="BC5" s="746"/>
      <c r="BD5" s="746"/>
      <c r="BE5" s="746"/>
      <c r="BF5" s="747"/>
      <c r="BG5" s="679">
        <v>29880735</v>
      </c>
      <c r="BH5" s="680"/>
      <c r="BI5" s="680"/>
      <c r="BJ5" s="680"/>
      <c r="BK5" s="680"/>
      <c r="BL5" s="680"/>
      <c r="BM5" s="680"/>
      <c r="BN5" s="681"/>
      <c r="BO5" s="712">
        <v>96.5</v>
      </c>
      <c r="BP5" s="712"/>
      <c r="BQ5" s="712"/>
      <c r="BR5" s="712"/>
      <c r="BS5" s="713">
        <v>498794</v>
      </c>
      <c r="BT5" s="713"/>
      <c r="BU5" s="713"/>
      <c r="BV5" s="713"/>
      <c r="BW5" s="713"/>
      <c r="BX5" s="713"/>
      <c r="BY5" s="713"/>
      <c r="BZ5" s="713"/>
      <c r="CA5" s="713"/>
      <c r="CB5" s="776"/>
      <c r="CD5" s="783" t="s">
        <v>216</v>
      </c>
      <c r="CE5" s="784"/>
      <c r="CF5" s="784"/>
      <c r="CG5" s="784"/>
      <c r="CH5" s="784"/>
      <c r="CI5" s="784"/>
      <c r="CJ5" s="784"/>
      <c r="CK5" s="784"/>
      <c r="CL5" s="784"/>
      <c r="CM5" s="784"/>
      <c r="CN5" s="784"/>
      <c r="CO5" s="784"/>
      <c r="CP5" s="784"/>
      <c r="CQ5" s="785"/>
      <c r="CR5" s="783" t="s">
        <v>222</v>
      </c>
      <c r="CS5" s="784"/>
      <c r="CT5" s="784"/>
      <c r="CU5" s="784"/>
      <c r="CV5" s="784"/>
      <c r="CW5" s="784"/>
      <c r="CX5" s="784"/>
      <c r="CY5" s="785"/>
      <c r="CZ5" s="783" t="s">
        <v>214</v>
      </c>
      <c r="DA5" s="784"/>
      <c r="DB5" s="784"/>
      <c r="DC5" s="785"/>
      <c r="DD5" s="783" t="s">
        <v>223</v>
      </c>
      <c r="DE5" s="784"/>
      <c r="DF5" s="784"/>
      <c r="DG5" s="784"/>
      <c r="DH5" s="784"/>
      <c r="DI5" s="784"/>
      <c r="DJ5" s="784"/>
      <c r="DK5" s="784"/>
      <c r="DL5" s="784"/>
      <c r="DM5" s="784"/>
      <c r="DN5" s="784"/>
      <c r="DO5" s="784"/>
      <c r="DP5" s="785"/>
      <c r="DQ5" s="783" t="s">
        <v>224</v>
      </c>
      <c r="DR5" s="784"/>
      <c r="DS5" s="784"/>
      <c r="DT5" s="784"/>
      <c r="DU5" s="784"/>
      <c r="DV5" s="784"/>
      <c r="DW5" s="784"/>
      <c r="DX5" s="784"/>
      <c r="DY5" s="784"/>
      <c r="DZ5" s="784"/>
      <c r="EA5" s="784"/>
      <c r="EB5" s="784"/>
      <c r="EC5" s="785"/>
    </row>
    <row r="6" spans="2:143" ht="11.25" customHeight="1" x14ac:dyDescent="0.15">
      <c r="B6" s="676" t="s">
        <v>225</v>
      </c>
      <c r="C6" s="677"/>
      <c r="D6" s="677"/>
      <c r="E6" s="677"/>
      <c r="F6" s="677"/>
      <c r="G6" s="677"/>
      <c r="H6" s="677"/>
      <c r="I6" s="677"/>
      <c r="J6" s="677"/>
      <c r="K6" s="677"/>
      <c r="L6" s="677"/>
      <c r="M6" s="677"/>
      <c r="N6" s="677"/>
      <c r="O6" s="677"/>
      <c r="P6" s="677"/>
      <c r="Q6" s="678"/>
      <c r="R6" s="679">
        <v>1056810</v>
      </c>
      <c r="S6" s="680"/>
      <c r="T6" s="680"/>
      <c r="U6" s="680"/>
      <c r="V6" s="680"/>
      <c r="W6" s="680"/>
      <c r="X6" s="680"/>
      <c r="Y6" s="681"/>
      <c r="Z6" s="712">
        <v>0.9</v>
      </c>
      <c r="AA6" s="712"/>
      <c r="AB6" s="712"/>
      <c r="AC6" s="712"/>
      <c r="AD6" s="713">
        <v>1056810</v>
      </c>
      <c r="AE6" s="713"/>
      <c r="AF6" s="713"/>
      <c r="AG6" s="713"/>
      <c r="AH6" s="713"/>
      <c r="AI6" s="713"/>
      <c r="AJ6" s="713"/>
      <c r="AK6" s="713"/>
      <c r="AL6" s="682">
        <v>1.9</v>
      </c>
      <c r="AM6" s="683"/>
      <c r="AN6" s="683"/>
      <c r="AO6" s="714"/>
      <c r="AP6" s="676" t="s">
        <v>226</v>
      </c>
      <c r="AQ6" s="677"/>
      <c r="AR6" s="677"/>
      <c r="AS6" s="677"/>
      <c r="AT6" s="677"/>
      <c r="AU6" s="677"/>
      <c r="AV6" s="677"/>
      <c r="AW6" s="677"/>
      <c r="AX6" s="677"/>
      <c r="AY6" s="677"/>
      <c r="AZ6" s="677"/>
      <c r="BA6" s="677"/>
      <c r="BB6" s="677"/>
      <c r="BC6" s="677"/>
      <c r="BD6" s="677"/>
      <c r="BE6" s="677"/>
      <c r="BF6" s="678"/>
      <c r="BG6" s="679">
        <v>29880735</v>
      </c>
      <c r="BH6" s="680"/>
      <c r="BI6" s="680"/>
      <c r="BJ6" s="680"/>
      <c r="BK6" s="680"/>
      <c r="BL6" s="680"/>
      <c r="BM6" s="680"/>
      <c r="BN6" s="681"/>
      <c r="BO6" s="712">
        <v>96.5</v>
      </c>
      <c r="BP6" s="712"/>
      <c r="BQ6" s="712"/>
      <c r="BR6" s="712"/>
      <c r="BS6" s="713">
        <v>498794</v>
      </c>
      <c r="BT6" s="713"/>
      <c r="BU6" s="713"/>
      <c r="BV6" s="713"/>
      <c r="BW6" s="713"/>
      <c r="BX6" s="713"/>
      <c r="BY6" s="713"/>
      <c r="BZ6" s="713"/>
      <c r="CA6" s="713"/>
      <c r="CB6" s="776"/>
      <c r="CD6" s="737" t="s">
        <v>227</v>
      </c>
      <c r="CE6" s="738"/>
      <c r="CF6" s="738"/>
      <c r="CG6" s="738"/>
      <c r="CH6" s="738"/>
      <c r="CI6" s="738"/>
      <c r="CJ6" s="738"/>
      <c r="CK6" s="738"/>
      <c r="CL6" s="738"/>
      <c r="CM6" s="738"/>
      <c r="CN6" s="738"/>
      <c r="CO6" s="738"/>
      <c r="CP6" s="738"/>
      <c r="CQ6" s="739"/>
      <c r="CR6" s="679">
        <v>402238</v>
      </c>
      <c r="CS6" s="680"/>
      <c r="CT6" s="680"/>
      <c r="CU6" s="680"/>
      <c r="CV6" s="680"/>
      <c r="CW6" s="680"/>
      <c r="CX6" s="680"/>
      <c r="CY6" s="681"/>
      <c r="CZ6" s="779">
        <v>0.3</v>
      </c>
      <c r="DA6" s="750"/>
      <c r="DB6" s="750"/>
      <c r="DC6" s="782"/>
      <c r="DD6" s="685" t="s">
        <v>228</v>
      </c>
      <c r="DE6" s="680"/>
      <c r="DF6" s="680"/>
      <c r="DG6" s="680"/>
      <c r="DH6" s="680"/>
      <c r="DI6" s="680"/>
      <c r="DJ6" s="680"/>
      <c r="DK6" s="680"/>
      <c r="DL6" s="680"/>
      <c r="DM6" s="680"/>
      <c r="DN6" s="680"/>
      <c r="DO6" s="680"/>
      <c r="DP6" s="681"/>
      <c r="DQ6" s="685">
        <v>401451</v>
      </c>
      <c r="DR6" s="680"/>
      <c r="DS6" s="680"/>
      <c r="DT6" s="680"/>
      <c r="DU6" s="680"/>
      <c r="DV6" s="680"/>
      <c r="DW6" s="680"/>
      <c r="DX6" s="680"/>
      <c r="DY6" s="680"/>
      <c r="DZ6" s="680"/>
      <c r="EA6" s="680"/>
      <c r="EB6" s="680"/>
      <c r="EC6" s="726"/>
    </row>
    <row r="7" spans="2:143" ht="11.25" customHeight="1" x14ac:dyDescent="0.15">
      <c r="B7" s="676" t="s">
        <v>229</v>
      </c>
      <c r="C7" s="677"/>
      <c r="D7" s="677"/>
      <c r="E7" s="677"/>
      <c r="F7" s="677"/>
      <c r="G7" s="677"/>
      <c r="H7" s="677"/>
      <c r="I7" s="677"/>
      <c r="J7" s="677"/>
      <c r="K7" s="677"/>
      <c r="L7" s="677"/>
      <c r="M7" s="677"/>
      <c r="N7" s="677"/>
      <c r="O7" s="677"/>
      <c r="P7" s="677"/>
      <c r="Q7" s="678"/>
      <c r="R7" s="679">
        <v>19607</v>
      </c>
      <c r="S7" s="680"/>
      <c r="T7" s="680"/>
      <c r="U7" s="680"/>
      <c r="V7" s="680"/>
      <c r="W7" s="680"/>
      <c r="X7" s="680"/>
      <c r="Y7" s="681"/>
      <c r="Z7" s="712">
        <v>0</v>
      </c>
      <c r="AA7" s="712"/>
      <c r="AB7" s="712"/>
      <c r="AC7" s="712"/>
      <c r="AD7" s="713">
        <v>19607</v>
      </c>
      <c r="AE7" s="713"/>
      <c r="AF7" s="713"/>
      <c r="AG7" s="713"/>
      <c r="AH7" s="713"/>
      <c r="AI7" s="713"/>
      <c r="AJ7" s="713"/>
      <c r="AK7" s="713"/>
      <c r="AL7" s="682">
        <v>0</v>
      </c>
      <c r="AM7" s="683"/>
      <c r="AN7" s="683"/>
      <c r="AO7" s="714"/>
      <c r="AP7" s="676" t="s">
        <v>230</v>
      </c>
      <c r="AQ7" s="677"/>
      <c r="AR7" s="677"/>
      <c r="AS7" s="677"/>
      <c r="AT7" s="677"/>
      <c r="AU7" s="677"/>
      <c r="AV7" s="677"/>
      <c r="AW7" s="677"/>
      <c r="AX7" s="677"/>
      <c r="AY7" s="677"/>
      <c r="AZ7" s="677"/>
      <c r="BA7" s="677"/>
      <c r="BB7" s="677"/>
      <c r="BC7" s="677"/>
      <c r="BD7" s="677"/>
      <c r="BE7" s="677"/>
      <c r="BF7" s="678"/>
      <c r="BG7" s="679">
        <v>12466836</v>
      </c>
      <c r="BH7" s="680"/>
      <c r="BI7" s="680"/>
      <c r="BJ7" s="680"/>
      <c r="BK7" s="680"/>
      <c r="BL7" s="680"/>
      <c r="BM7" s="680"/>
      <c r="BN7" s="681"/>
      <c r="BO7" s="712">
        <v>40.200000000000003</v>
      </c>
      <c r="BP7" s="712"/>
      <c r="BQ7" s="712"/>
      <c r="BR7" s="712"/>
      <c r="BS7" s="713">
        <v>498794</v>
      </c>
      <c r="BT7" s="713"/>
      <c r="BU7" s="713"/>
      <c r="BV7" s="713"/>
      <c r="BW7" s="713"/>
      <c r="BX7" s="713"/>
      <c r="BY7" s="713"/>
      <c r="BZ7" s="713"/>
      <c r="CA7" s="713"/>
      <c r="CB7" s="776"/>
      <c r="CD7" s="718" t="s">
        <v>231</v>
      </c>
      <c r="CE7" s="719"/>
      <c r="CF7" s="719"/>
      <c r="CG7" s="719"/>
      <c r="CH7" s="719"/>
      <c r="CI7" s="719"/>
      <c r="CJ7" s="719"/>
      <c r="CK7" s="719"/>
      <c r="CL7" s="719"/>
      <c r="CM7" s="719"/>
      <c r="CN7" s="719"/>
      <c r="CO7" s="719"/>
      <c r="CP7" s="719"/>
      <c r="CQ7" s="720"/>
      <c r="CR7" s="679">
        <v>30510369</v>
      </c>
      <c r="CS7" s="680"/>
      <c r="CT7" s="680"/>
      <c r="CU7" s="680"/>
      <c r="CV7" s="680"/>
      <c r="CW7" s="680"/>
      <c r="CX7" s="680"/>
      <c r="CY7" s="681"/>
      <c r="CZ7" s="712">
        <v>25.9</v>
      </c>
      <c r="DA7" s="712"/>
      <c r="DB7" s="712"/>
      <c r="DC7" s="712"/>
      <c r="DD7" s="685">
        <v>1413916</v>
      </c>
      <c r="DE7" s="680"/>
      <c r="DF7" s="680"/>
      <c r="DG7" s="680"/>
      <c r="DH7" s="680"/>
      <c r="DI7" s="680"/>
      <c r="DJ7" s="680"/>
      <c r="DK7" s="680"/>
      <c r="DL7" s="680"/>
      <c r="DM7" s="680"/>
      <c r="DN7" s="680"/>
      <c r="DO7" s="680"/>
      <c r="DP7" s="681"/>
      <c r="DQ7" s="685">
        <v>9514703</v>
      </c>
      <c r="DR7" s="680"/>
      <c r="DS7" s="680"/>
      <c r="DT7" s="680"/>
      <c r="DU7" s="680"/>
      <c r="DV7" s="680"/>
      <c r="DW7" s="680"/>
      <c r="DX7" s="680"/>
      <c r="DY7" s="680"/>
      <c r="DZ7" s="680"/>
      <c r="EA7" s="680"/>
      <c r="EB7" s="680"/>
      <c r="EC7" s="726"/>
    </row>
    <row r="8" spans="2:143" ht="11.25" customHeight="1" x14ac:dyDescent="0.15">
      <c r="B8" s="676" t="s">
        <v>232</v>
      </c>
      <c r="C8" s="677"/>
      <c r="D8" s="677"/>
      <c r="E8" s="677"/>
      <c r="F8" s="677"/>
      <c r="G8" s="677"/>
      <c r="H8" s="677"/>
      <c r="I8" s="677"/>
      <c r="J8" s="677"/>
      <c r="K8" s="677"/>
      <c r="L8" s="677"/>
      <c r="M8" s="677"/>
      <c r="N8" s="677"/>
      <c r="O8" s="677"/>
      <c r="P8" s="677"/>
      <c r="Q8" s="678"/>
      <c r="R8" s="679">
        <v>88250</v>
      </c>
      <c r="S8" s="680"/>
      <c r="T8" s="680"/>
      <c r="U8" s="680"/>
      <c r="V8" s="680"/>
      <c r="W8" s="680"/>
      <c r="X8" s="680"/>
      <c r="Y8" s="681"/>
      <c r="Z8" s="712">
        <v>0.1</v>
      </c>
      <c r="AA8" s="712"/>
      <c r="AB8" s="712"/>
      <c r="AC8" s="712"/>
      <c r="AD8" s="713">
        <v>88250</v>
      </c>
      <c r="AE8" s="713"/>
      <c r="AF8" s="713"/>
      <c r="AG8" s="713"/>
      <c r="AH8" s="713"/>
      <c r="AI8" s="713"/>
      <c r="AJ8" s="713"/>
      <c r="AK8" s="713"/>
      <c r="AL8" s="682">
        <v>0.2</v>
      </c>
      <c r="AM8" s="683"/>
      <c r="AN8" s="683"/>
      <c r="AO8" s="714"/>
      <c r="AP8" s="676" t="s">
        <v>233</v>
      </c>
      <c r="AQ8" s="677"/>
      <c r="AR8" s="677"/>
      <c r="AS8" s="677"/>
      <c r="AT8" s="677"/>
      <c r="AU8" s="677"/>
      <c r="AV8" s="677"/>
      <c r="AW8" s="677"/>
      <c r="AX8" s="677"/>
      <c r="AY8" s="677"/>
      <c r="AZ8" s="677"/>
      <c r="BA8" s="677"/>
      <c r="BB8" s="677"/>
      <c r="BC8" s="677"/>
      <c r="BD8" s="677"/>
      <c r="BE8" s="677"/>
      <c r="BF8" s="678"/>
      <c r="BG8" s="679">
        <v>351562</v>
      </c>
      <c r="BH8" s="680"/>
      <c r="BI8" s="680"/>
      <c r="BJ8" s="680"/>
      <c r="BK8" s="680"/>
      <c r="BL8" s="680"/>
      <c r="BM8" s="680"/>
      <c r="BN8" s="681"/>
      <c r="BO8" s="712">
        <v>1.1000000000000001</v>
      </c>
      <c r="BP8" s="712"/>
      <c r="BQ8" s="712"/>
      <c r="BR8" s="712"/>
      <c r="BS8" s="685" t="s">
        <v>228</v>
      </c>
      <c r="BT8" s="680"/>
      <c r="BU8" s="680"/>
      <c r="BV8" s="680"/>
      <c r="BW8" s="680"/>
      <c r="BX8" s="680"/>
      <c r="BY8" s="680"/>
      <c r="BZ8" s="680"/>
      <c r="CA8" s="680"/>
      <c r="CB8" s="726"/>
      <c r="CD8" s="718" t="s">
        <v>234</v>
      </c>
      <c r="CE8" s="719"/>
      <c r="CF8" s="719"/>
      <c r="CG8" s="719"/>
      <c r="CH8" s="719"/>
      <c r="CI8" s="719"/>
      <c r="CJ8" s="719"/>
      <c r="CK8" s="719"/>
      <c r="CL8" s="719"/>
      <c r="CM8" s="719"/>
      <c r="CN8" s="719"/>
      <c r="CO8" s="719"/>
      <c r="CP8" s="719"/>
      <c r="CQ8" s="720"/>
      <c r="CR8" s="679">
        <v>28289418</v>
      </c>
      <c r="CS8" s="680"/>
      <c r="CT8" s="680"/>
      <c r="CU8" s="680"/>
      <c r="CV8" s="680"/>
      <c r="CW8" s="680"/>
      <c r="CX8" s="680"/>
      <c r="CY8" s="681"/>
      <c r="CZ8" s="712">
        <v>24</v>
      </c>
      <c r="DA8" s="712"/>
      <c r="DB8" s="712"/>
      <c r="DC8" s="712"/>
      <c r="DD8" s="685">
        <v>150235</v>
      </c>
      <c r="DE8" s="680"/>
      <c r="DF8" s="680"/>
      <c r="DG8" s="680"/>
      <c r="DH8" s="680"/>
      <c r="DI8" s="680"/>
      <c r="DJ8" s="680"/>
      <c r="DK8" s="680"/>
      <c r="DL8" s="680"/>
      <c r="DM8" s="680"/>
      <c r="DN8" s="680"/>
      <c r="DO8" s="680"/>
      <c r="DP8" s="681"/>
      <c r="DQ8" s="685">
        <v>15560877</v>
      </c>
      <c r="DR8" s="680"/>
      <c r="DS8" s="680"/>
      <c r="DT8" s="680"/>
      <c r="DU8" s="680"/>
      <c r="DV8" s="680"/>
      <c r="DW8" s="680"/>
      <c r="DX8" s="680"/>
      <c r="DY8" s="680"/>
      <c r="DZ8" s="680"/>
      <c r="EA8" s="680"/>
      <c r="EB8" s="680"/>
      <c r="EC8" s="726"/>
    </row>
    <row r="9" spans="2:143" ht="11.25" customHeight="1" x14ac:dyDescent="0.15">
      <c r="B9" s="676" t="s">
        <v>235</v>
      </c>
      <c r="C9" s="677"/>
      <c r="D9" s="677"/>
      <c r="E9" s="677"/>
      <c r="F9" s="677"/>
      <c r="G9" s="677"/>
      <c r="H9" s="677"/>
      <c r="I9" s="677"/>
      <c r="J9" s="677"/>
      <c r="K9" s="677"/>
      <c r="L9" s="677"/>
      <c r="M9" s="677"/>
      <c r="N9" s="677"/>
      <c r="O9" s="677"/>
      <c r="P9" s="677"/>
      <c r="Q9" s="678"/>
      <c r="R9" s="679">
        <v>98313</v>
      </c>
      <c r="S9" s="680"/>
      <c r="T9" s="680"/>
      <c r="U9" s="680"/>
      <c r="V9" s="680"/>
      <c r="W9" s="680"/>
      <c r="X9" s="680"/>
      <c r="Y9" s="681"/>
      <c r="Z9" s="712">
        <v>0.1</v>
      </c>
      <c r="AA9" s="712"/>
      <c r="AB9" s="712"/>
      <c r="AC9" s="712"/>
      <c r="AD9" s="713">
        <v>98313</v>
      </c>
      <c r="AE9" s="713"/>
      <c r="AF9" s="713"/>
      <c r="AG9" s="713"/>
      <c r="AH9" s="713"/>
      <c r="AI9" s="713"/>
      <c r="AJ9" s="713"/>
      <c r="AK9" s="713"/>
      <c r="AL9" s="682">
        <v>0.2</v>
      </c>
      <c r="AM9" s="683"/>
      <c r="AN9" s="683"/>
      <c r="AO9" s="714"/>
      <c r="AP9" s="676" t="s">
        <v>236</v>
      </c>
      <c r="AQ9" s="677"/>
      <c r="AR9" s="677"/>
      <c r="AS9" s="677"/>
      <c r="AT9" s="677"/>
      <c r="AU9" s="677"/>
      <c r="AV9" s="677"/>
      <c r="AW9" s="677"/>
      <c r="AX9" s="677"/>
      <c r="AY9" s="677"/>
      <c r="AZ9" s="677"/>
      <c r="BA9" s="677"/>
      <c r="BB9" s="677"/>
      <c r="BC9" s="677"/>
      <c r="BD9" s="677"/>
      <c r="BE9" s="677"/>
      <c r="BF9" s="678"/>
      <c r="BG9" s="679">
        <v>8949221</v>
      </c>
      <c r="BH9" s="680"/>
      <c r="BI9" s="680"/>
      <c r="BJ9" s="680"/>
      <c r="BK9" s="680"/>
      <c r="BL9" s="680"/>
      <c r="BM9" s="680"/>
      <c r="BN9" s="681"/>
      <c r="BO9" s="712">
        <v>28.9</v>
      </c>
      <c r="BP9" s="712"/>
      <c r="BQ9" s="712"/>
      <c r="BR9" s="712"/>
      <c r="BS9" s="685" t="s">
        <v>228</v>
      </c>
      <c r="BT9" s="680"/>
      <c r="BU9" s="680"/>
      <c r="BV9" s="680"/>
      <c r="BW9" s="680"/>
      <c r="BX9" s="680"/>
      <c r="BY9" s="680"/>
      <c r="BZ9" s="680"/>
      <c r="CA9" s="680"/>
      <c r="CB9" s="726"/>
      <c r="CD9" s="718" t="s">
        <v>237</v>
      </c>
      <c r="CE9" s="719"/>
      <c r="CF9" s="719"/>
      <c r="CG9" s="719"/>
      <c r="CH9" s="719"/>
      <c r="CI9" s="719"/>
      <c r="CJ9" s="719"/>
      <c r="CK9" s="719"/>
      <c r="CL9" s="719"/>
      <c r="CM9" s="719"/>
      <c r="CN9" s="719"/>
      <c r="CO9" s="719"/>
      <c r="CP9" s="719"/>
      <c r="CQ9" s="720"/>
      <c r="CR9" s="679">
        <v>6806511</v>
      </c>
      <c r="CS9" s="680"/>
      <c r="CT9" s="680"/>
      <c r="CU9" s="680"/>
      <c r="CV9" s="680"/>
      <c r="CW9" s="680"/>
      <c r="CX9" s="680"/>
      <c r="CY9" s="681"/>
      <c r="CZ9" s="712">
        <v>5.8</v>
      </c>
      <c r="DA9" s="712"/>
      <c r="DB9" s="712"/>
      <c r="DC9" s="712"/>
      <c r="DD9" s="685">
        <v>635963</v>
      </c>
      <c r="DE9" s="680"/>
      <c r="DF9" s="680"/>
      <c r="DG9" s="680"/>
      <c r="DH9" s="680"/>
      <c r="DI9" s="680"/>
      <c r="DJ9" s="680"/>
      <c r="DK9" s="680"/>
      <c r="DL9" s="680"/>
      <c r="DM9" s="680"/>
      <c r="DN9" s="680"/>
      <c r="DO9" s="680"/>
      <c r="DP9" s="681"/>
      <c r="DQ9" s="685">
        <v>4870301</v>
      </c>
      <c r="DR9" s="680"/>
      <c r="DS9" s="680"/>
      <c r="DT9" s="680"/>
      <c r="DU9" s="680"/>
      <c r="DV9" s="680"/>
      <c r="DW9" s="680"/>
      <c r="DX9" s="680"/>
      <c r="DY9" s="680"/>
      <c r="DZ9" s="680"/>
      <c r="EA9" s="680"/>
      <c r="EB9" s="680"/>
      <c r="EC9" s="726"/>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170</v>
      </c>
      <c r="S10" s="680"/>
      <c r="T10" s="680"/>
      <c r="U10" s="680"/>
      <c r="V10" s="680"/>
      <c r="W10" s="680"/>
      <c r="X10" s="680"/>
      <c r="Y10" s="681"/>
      <c r="Z10" s="712" t="s">
        <v>228</v>
      </c>
      <c r="AA10" s="712"/>
      <c r="AB10" s="712"/>
      <c r="AC10" s="712"/>
      <c r="AD10" s="713" t="s">
        <v>228</v>
      </c>
      <c r="AE10" s="713"/>
      <c r="AF10" s="713"/>
      <c r="AG10" s="713"/>
      <c r="AH10" s="713"/>
      <c r="AI10" s="713"/>
      <c r="AJ10" s="713"/>
      <c r="AK10" s="713"/>
      <c r="AL10" s="682" t="s">
        <v>126</v>
      </c>
      <c r="AM10" s="683"/>
      <c r="AN10" s="683"/>
      <c r="AO10" s="714"/>
      <c r="AP10" s="676" t="s">
        <v>239</v>
      </c>
      <c r="AQ10" s="677"/>
      <c r="AR10" s="677"/>
      <c r="AS10" s="677"/>
      <c r="AT10" s="677"/>
      <c r="AU10" s="677"/>
      <c r="AV10" s="677"/>
      <c r="AW10" s="677"/>
      <c r="AX10" s="677"/>
      <c r="AY10" s="677"/>
      <c r="AZ10" s="677"/>
      <c r="BA10" s="677"/>
      <c r="BB10" s="677"/>
      <c r="BC10" s="677"/>
      <c r="BD10" s="677"/>
      <c r="BE10" s="677"/>
      <c r="BF10" s="678"/>
      <c r="BG10" s="679">
        <v>539870</v>
      </c>
      <c r="BH10" s="680"/>
      <c r="BI10" s="680"/>
      <c r="BJ10" s="680"/>
      <c r="BK10" s="680"/>
      <c r="BL10" s="680"/>
      <c r="BM10" s="680"/>
      <c r="BN10" s="681"/>
      <c r="BO10" s="712">
        <v>1.7</v>
      </c>
      <c r="BP10" s="712"/>
      <c r="BQ10" s="712"/>
      <c r="BR10" s="712"/>
      <c r="BS10" s="685" t="s">
        <v>126</v>
      </c>
      <c r="BT10" s="680"/>
      <c r="BU10" s="680"/>
      <c r="BV10" s="680"/>
      <c r="BW10" s="680"/>
      <c r="BX10" s="680"/>
      <c r="BY10" s="680"/>
      <c r="BZ10" s="680"/>
      <c r="CA10" s="680"/>
      <c r="CB10" s="726"/>
      <c r="CD10" s="718" t="s">
        <v>240</v>
      </c>
      <c r="CE10" s="719"/>
      <c r="CF10" s="719"/>
      <c r="CG10" s="719"/>
      <c r="CH10" s="719"/>
      <c r="CI10" s="719"/>
      <c r="CJ10" s="719"/>
      <c r="CK10" s="719"/>
      <c r="CL10" s="719"/>
      <c r="CM10" s="719"/>
      <c r="CN10" s="719"/>
      <c r="CO10" s="719"/>
      <c r="CP10" s="719"/>
      <c r="CQ10" s="720"/>
      <c r="CR10" s="679">
        <v>228352</v>
      </c>
      <c r="CS10" s="680"/>
      <c r="CT10" s="680"/>
      <c r="CU10" s="680"/>
      <c r="CV10" s="680"/>
      <c r="CW10" s="680"/>
      <c r="CX10" s="680"/>
      <c r="CY10" s="681"/>
      <c r="CZ10" s="712">
        <v>0.2</v>
      </c>
      <c r="DA10" s="712"/>
      <c r="DB10" s="712"/>
      <c r="DC10" s="712"/>
      <c r="DD10" s="685">
        <v>407</v>
      </c>
      <c r="DE10" s="680"/>
      <c r="DF10" s="680"/>
      <c r="DG10" s="680"/>
      <c r="DH10" s="680"/>
      <c r="DI10" s="680"/>
      <c r="DJ10" s="680"/>
      <c r="DK10" s="680"/>
      <c r="DL10" s="680"/>
      <c r="DM10" s="680"/>
      <c r="DN10" s="680"/>
      <c r="DO10" s="680"/>
      <c r="DP10" s="681"/>
      <c r="DQ10" s="685">
        <v>93297</v>
      </c>
      <c r="DR10" s="680"/>
      <c r="DS10" s="680"/>
      <c r="DT10" s="680"/>
      <c r="DU10" s="680"/>
      <c r="DV10" s="680"/>
      <c r="DW10" s="680"/>
      <c r="DX10" s="680"/>
      <c r="DY10" s="680"/>
      <c r="DZ10" s="680"/>
      <c r="EA10" s="680"/>
      <c r="EB10" s="680"/>
      <c r="EC10" s="726"/>
    </row>
    <row r="11" spans="2:143" ht="11.25" customHeight="1" x14ac:dyDescent="0.15">
      <c r="B11" s="676" t="s">
        <v>241</v>
      </c>
      <c r="C11" s="677"/>
      <c r="D11" s="677"/>
      <c r="E11" s="677"/>
      <c r="F11" s="677"/>
      <c r="G11" s="677"/>
      <c r="H11" s="677"/>
      <c r="I11" s="677"/>
      <c r="J11" s="677"/>
      <c r="K11" s="677"/>
      <c r="L11" s="677"/>
      <c r="M11" s="677"/>
      <c r="N11" s="677"/>
      <c r="O11" s="677"/>
      <c r="P11" s="677"/>
      <c r="Q11" s="678"/>
      <c r="R11" s="679">
        <v>4367379</v>
      </c>
      <c r="S11" s="680"/>
      <c r="T11" s="680"/>
      <c r="U11" s="680"/>
      <c r="V11" s="680"/>
      <c r="W11" s="680"/>
      <c r="X11" s="680"/>
      <c r="Y11" s="681"/>
      <c r="Z11" s="682">
        <v>3.6</v>
      </c>
      <c r="AA11" s="683"/>
      <c r="AB11" s="683"/>
      <c r="AC11" s="684"/>
      <c r="AD11" s="685">
        <v>4367379</v>
      </c>
      <c r="AE11" s="680"/>
      <c r="AF11" s="680"/>
      <c r="AG11" s="680"/>
      <c r="AH11" s="680"/>
      <c r="AI11" s="680"/>
      <c r="AJ11" s="680"/>
      <c r="AK11" s="681"/>
      <c r="AL11" s="682">
        <v>8</v>
      </c>
      <c r="AM11" s="683"/>
      <c r="AN11" s="683"/>
      <c r="AO11" s="714"/>
      <c r="AP11" s="676" t="s">
        <v>242</v>
      </c>
      <c r="AQ11" s="677"/>
      <c r="AR11" s="677"/>
      <c r="AS11" s="677"/>
      <c r="AT11" s="677"/>
      <c r="AU11" s="677"/>
      <c r="AV11" s="677"/>
      <c r="AW11" s="677"/>
      <c r="AX11" s="677"/>
      <c r="AY11" s="677"/>
      <c r="AZ11" s="677"/>
      <c r="BA11" s="677"/>
      <c r="BB11" s="677"/>
      <c r="BC11" s="677"/>
      <c r="BD11" s="677"/>
      <c r="BE11" s="677"/>
      <c r="BF11" s="678"/>
      <c r="BG11" s="679">
        <v>2626183</v>
      </c>
      <c r="BH11" s="680"/>
      <c r="BI11" s="680"/>
      <c r="BJ11" s="680"/>
      <c r="BK11" s="680"/>
      <c r="BL11" s="680"/>
      <c r="BM11" s="680"/>
      <c r="BN11" s="681"/>
      <c r="BO11" s="712">
        <v>8.5</v>
      </c>
      <c r="BP11" s="712"/>
      <c r="BQ11" s="712"/>
      <c r="BR11" s="712"/>
      <c r="BS11" s="685">
        <v>498794</v>
      </c>
      <c r="BT11" s="680"/>
      <c r="BU11" s="680"/>
      <c r="BV11" s="680"/>
      <c r="BW11" s="680"/>
      <c r="BX11" s="680"/>
      <c r="BY11" s="680"/>
      <c r="BZ11" s="680"/>
      <c r="CA11" s="680"/>
      <c r="CB11" s="726"/>
      <c r="CD11" s="718" t="s">
        <v>243</v>
      </c>
      <c r="CE11" s="719"/>
      <c r="CF11" s="719"/>
      <c r="CG11" s="719"/>
      <c r="CH11" s="719"/>
      <c r="CI11" s="719"/>
      <c r="CJ11" s="719"/>
      <c r="CK11" s="719"/>
      <c r="CL11" s="719"/>
      <c r="CM11" s="719"/>
      <c r="CN11" s="719"/>
      <c r="CO11" s="719"/>
      <c r="CP11" s="719"/>
      <c r="CQ11" s="720"/>
      <c r="CR11" s="679">
        <v>4853952</v>
      </c>
      <c r="CS11" s="680"/>
      <c r="CT11" s="680"/>
      <c r="CU11" s="680"/>
      <c r="CV11" s="680"/>
      <c r="CW11" s="680"/>
      <c r="CX11" s="680"/>
      <c r="CY11" s="681"/>
      <c r="CZ11" s="712">
        <v>4.0999999999999996</v>
      </c>
      <c r="DA11" s="712"/>
      <c r="DB11" s="712"/>
      <c r="DC11" s="712"/>
      <c r="DD11" s="685">
        <v>704356</v>
      </c>
      <c r="DE11" s="680"/>
      <c r="DF11" s="680"/>
      <c r="DG11" s="680"/>
      <c r="DH11" s="680"/>
      <c r="DI11" s="680"/>
      <c r="DJ11" s="680"/>
      <c r="DK11" s="680"/>
      <c r="DL11" s="680"/>
      <c r="DM11" s="680"/>
      <c r="DN11" s="680"/>
      <c r="DO11" s="680"/>
      <c r="DP11" s="681"/>
      <c r="DQ11" s="685">
        <v>2730300</v>
      </c>
      <c r="DR11" s="680"/>
      <c r="DS11" s="680"/>
      <c r="DT11" s="680"/>
      <c r="DU11" s="680"/>
      <c r="DV11" s="680"/>
      <c r="DW11" s="680"/>
      <c r="DX11" s="680"/>
      <c r="DY11" s="680"/>
      <c r="DZ11" s="680"/>
      <c r="EA11" s="680"/>
      <c r="EB11" s="680"/>
      <c r="EC11" s="726"/>
    </row>
    <row r="12" spans="2:143" ht="11.25" customHeight="1" x14ac:dyDescent="0.15">
      <c r="B12" s="676" t="s">
        <v>244</v>
      </c>
      <c r="C12" s="677"/>
      <c r="D12" s="677"/>
      <c r="E12" s="677"/>
      <c r="F12" s="677"/>
      <c r="G12" s="677"/>
      <c r="H12" s="677"/>
      <c r="I12" s="677"/>
      <c r="J12" s="677"/>
      <c r="K12" s="677"/>
      <c r="L12" s="677"/>
      <c r="M12" s="677"/>
      <c r="N12" s="677"/>
      <c r="O12" s="677"/>
      <c r="P12" s="677"/>
      <c r="Q12" s="678"/>
      <c r="R12" s="679">
        <v>19459</v>
      </c>
      <c r="S12" s="680"/>
      <c r="T12" s="680"/>
      <c r="U12" s="680"/>
      <c r="V12" s="680"/>
      <c r="W12" s="680"/>
      <c r="X12" s="680"/>
      <c r="Y12" s="681"/>
      <c r="Z12" s="712">
        <v>0</v>
      </c>
      <c r="AA12" s="712"/>
      <c r="AB12" s="712"/>
      <c r="AC12" s="712"/>
      <c r="AD12" s="713">
        <v>19459</v>
      </c>
      <c r="AE12" s="713"/>
      <c r="AF12" s="713"/>
      <c r="AG12" s="713"/>
      <c r="AH12" s="713"/>
      <c r="AI12" s="713"/>
      <c r="AJ12" s="713"/>
      <c r="AK12" s="713"/>
      <c r="AL12" s="682">
        <v>0</v>
      </c>
      <c r="AM12" s="683"/>
      <c r="AN12" s="683"/>
      <c r="AO12" s="714"/>
      <c r="AP12" s="676" t="s">
        <v>245</v>
      </c>
      <c r="AQ12" s="677"/>
      <c r="AR12" s="677"/>
      <c r="AS12" s="677"/>
      <c r="AT12" s="677"/>
      <c r="AU12" s="677"/>
      <c r="AV12" s="677"/>
      <c r="AW12" s="677"/>
      <c r="AX12" s="677"/>
      <c r="AY12" s="677"/>
      <c r="AZ12" s="677"/>
      <c r="BA12" s="677"/>
      <c r="BB12" s="677"/>
      <c r="BC12" s="677"/>
      <c r="BD12" s="677"/>
      <c r="BE12" s="677"/>
      <c r="BF12" s="678"/>
      <c r="BG12" s="679">
        <v>15545439</v>
      </c>
      <c r="BH12" s="680"/>
      <c r="BI12" s="680"/>
      <c r="BJ12" s="680"/>
      <c r="BK12" s="680"/>
      <c r="BL12" s="680"/>
      <c r="BM12" s="680"/>
      <c r="BN12" s="681"/>
      <c r="BO12" s="712">
        <v>50.2</v>
      </c>
      <c r="BP12" s="712"/>
      <c r="BQ12" s="712"/>
      <c r="BR12" s="712"/>
      <c r="BS12" s="685" t="s">
        <v>126</v>
      </c>
      <c r="BT12" s="680"/>
      <c r="BU12" s="680"/>
      <c r="BV12" s="680"/>
      <c r="BW12" s="680"/>
      <c r="BX12" s="680"/>
      <c r="BY12" s="680"/>
      <c r="BZ12" s="680"/>
      <c r="CA12" s="680"/>
      <c r="CB12" s="726"/>
      <c r="CD12" s="718" t="s">
        <v>246</v>
      </c>
      <c r="CE12" s="719"/>
      <c r="CF12" s="719"/>
      <c r="CG12" s="719"/>
      <c r="CH12" s="719"/>
      <c r="CI12" s="719"/>
      <c r="CJ12" s="719"/>
      <c r="CK12" s="719"/>
      <c r="CL12" s="719"/>
      <c r="CM12" s="719"/>
      <c r="CN12" s="719"/>
      <c r="CO12" s="719"/>
      <c r="CP12" s="719"/>
      <c r="CQ12" s="720"/>
      <c r="CR12" s="679">
        <v>6206212</v>
      </c>
      <c r="CS12" s="680"/>
      <c r="CT12" s="680"/>
      <c r="CU12" s="680"/>
      <c r="CV12" s="680"/>
      <c r="CW12" s="680"/>
      <c r="CX12" s="680"/>
      <c r="CY12" s="681"/>
      <c r="CZ12" s="712">
        <v>5.3</v>
      </c>
      <c r="DA12" s="712"/>
      <c r="DB12" s="712"/>
      <c r="DC12" s="712"/>
      <c r="DD12" s="685">
        <v>393395</v>
      </c>
      <c r="DE12" s="680"/>
      <c r="DF12" s="680"/>
      <c r="DG12" s="680"/>
      <c r="DH12" s="680"/>
      <c r="DI12" s="680"/>
      <c r="DJ12" s="680"/>
      <c r="DK12" s="680"/>
      <c r="DL12" s="680"/>
      <c r="DM12" s="680"/>
      <c r="DN12" s="680"/>
      <c r="DO12" s="680"/>
      <c r="DP12" s="681"/>
      <c r="DQ12" s="685">
        <v>3697375</v>
      </c>
      <c r="DR12" s="680"/>
      <c r="DS12" s="680"/>
      <c r="DT12" s="680"/>
      <c r="DU12" s="680"/>
      <c r="DV12" s="680"/>
      <c r="DW12" s="680"/>
      <c r="DX12" s="680"/>
      <c r="DY12" s="680"/>
      <c r="DZ12" s="680"/>
      <c r="EA12" s="680"/>
      <c r="EB12" s="680"/>
      <c r="EC12" s="726"/>
    </row>
    <row r="13" spans="2:143" ht="11.25" customHeight="1" x14ac:dyDescent="0.15">
      <c r="B13" s="676" t="s">
        <v>247</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712" t="s">
        <v>126</v>
      </c>
      <c r="AA13" s="712"/>
      <c r="AB13" s="712"/>
      <c r="AC13" s="712"/>
      <c r="AD13" s="713" t="s">
        <v>126</v>
      </c>
      <c r="AE13" s="713"/>
      <c r="AF13" s="713"/>
      <c r="AG13" s="713"/>
      <c r="AH13" s="713"/>
      <c r="AI13" s="713"/>
      <c r="AJ13" s="713"/>
      <c r="AK13" s="713"/>
      <c r="AL13" s="682" t="s">
        <v>126</v>
      </c>
      <c r="AM13" s="683"/>
      <c r="AN13" s="683"/>
      <c r="AO13" s="714"/>
      <c r="AP13" s="676" t="s">
        <v>248</v>
      </c>
      <c r="AQ13" s="677"/>
      <c r="AR13" s="677"/>
      <c r="AS13" s="677"/>
      <c r="AT13" s="677"/>
      <c r="AU13" s="677"/>
      <c r="AV13" s="677"/>
      <c r="AW13" s="677"/>
      <c r="AX13" s="677"/>
      <c r="AY13" s="677"/>
      <c r="AZ13" s="677"/>
      <c r="BA13" s="677"/>
      <c r="BB13" s="677"/>
      <c r="BC13" s="677"/>
      <c r="BD13" s="677"/>
      <c r="BE13" s="677"/>
      <c r="BF13" s="678"/>
      <c r="BG13" s="679">
        <v>15502778</v>
      </c>
      <c r="BH13" s="680"/>
      <c r="BI13" s="680"/>
      <c r="BJ13" s="680"/>
      <c r="BK13" s="680"/>
      <c r="BL13" s="680"/>
      <c r="BM13" s="680"/>
      <c r="BN13" s="681"/>
      <c r="BO13" s="712">
        <v>50</v>
      </c>
      <c r="BP13" s="712"/>
      <c r="BQ13" s="712"/>
      <c r="BR13" s="712"/>
      <c r="BS13" s="685" t="s">
        <v>228</v>
      </c>
      <c r="BT13" s="680"/>
      <c r="BU13" s="680"/>
      <c r="BV13" s="680"/>
      <c r="BW13" s="680"/>
      <c r="BX13" s="680"/>
      <c r="BY13" s="680"/>
      <c r="BZ13" s="680"/>
      <c r="CA13" s="680"/>
      <c r="CB13" s="726"/>
      <c r="CD13" s="718" t="s">
        <v>249</v>
      </c>
      <c r="CE13" s="719"/>
      <c r="CF13" s="719"/>
      <c r="CG13" s="719"/>
      <c r="CH13" s="719"/>
      <c r="CI13" s="719"/>
      <c r="CJ13" s="719"/>
      <c r="CK13" s="719"/>
      <c r="CL13" s="719"/>
      <c r="CM13" s="719"/>
      <c r="CN13" s="719"/>
      <c r="CO13" s="719"/>
      <c r="CP13" s="719"/>
      <c r="CQ13" s="720"/>
      <c r="CR13" s="679">
        <v>13464946</v>
      </c>
      <c r="CS13" s="680"/>
      <c r="CT13" s="680"/>
      <c r="CU13" s="680"/>
      <c r="CV13" s="680"/>
      <c r="CW13" s="680"/>
      <c r="CX13" s="680"/>
      <c r="CY13" s="681"/>
      <c r="CZ13" s="712">
        <v>11.4</v>
      </c>
      <c r="DA13" s="712"/>
      <c r="DB13" s="712"/>
      <c r="DC13" s="712"/>
      <c r="DD13" s="685">
        <v>2608956</v>
      </c>
      <c r="DE13" s="680"/>
      <c r="DF13" s="680"/>
      <c r="DG13" s="680"/>
      <c r="DH13" s="680"/>
      <c r="DI13" s="680"/>
      <c r="DJ13" s="680"/>
      <c r="DK13" s="680"/>
      <c r="DL13" s="680"/>
      <c r="DM13" s="680"/>
      <c r="DN13" s="680"/>
      <c r="DO13" s="680"/>
      <c r="DP13" s="681"/>
      <c r="DQ13" s="685">
        <v>9403856</v>
      </c>
      <c r="DR13" s="680"/>
      <c r="DS13" s="680"/>
      <c r="DT13" s="680"/>
      <c r="DU13" s="680"/>
      <c r="DV13" s="680"/>
      <c r="DW13" s="680"/>
      <c r="DX13" s="680"/>
      <c r="DY13" s="680"/>
      <c r="DZ13" s="680"/>
      <c r="EA13" s="680"/>
      <c r="EB13" s="680"/>
      <c r="EC13" s="726"/>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712" t="s">
        <v>126</v>
      </c>
      <c r="AA14" s="712"/>
      <c r="AB14" s="712"/>
      <c r="AC14" s="712"/>
      <c r="AD14" s="713" t="s">
        <v>126</v>
      </c>
      <c r="AE14" s="713"/>
      <c r="AF14" s="713"/>
      <c r="AG14" s="713"/>
      <c r="AH14" s="713"/>
      <c r="AI14" s="713"/>
      <c r="AJ14" s="713"/>
      <c r="AK14" s="713"/>
      <c r="AL14" s="682" t="s">
        <v>170</v>
      </c>
      <c r="AM14" s="683"/>
      <c r="AN14" s="683"/>
      <c r="AO14" s="714"/>
      <c r="AP14" s="676" t="s">
        <v>251</v>
      </c>
      <c r="AQ14" s="677"/>
      <c r="AR14" s="677"/>
      <c r="AS14" s="677"/>
      <c r="AT14" s="677"/>
      <c r="AU14" s="677"/>
      <c r="AV14" s="677"/>
      <c r="AW14" s="677"/>
      <c r="AX14" s="677"/>
      <c r="AY14" s="677"/>
      <c r="AZ14" s="677"/>
      <c r="BA14" s="677"/>
      <c r="BB14" s="677"/>
      <c r="BC14" s="677"/>
      <c r="BD14" s="677"/>
      <c r="BE14" s="677"/>
      <c r="BF14" s="678"/>
      <c r="BG14" s="679">
        <v>706669</v>
      </c>
      <c r="BH14" s="680"/>
      <c r="BI14" s="680"/>
      <c r="BJ14" s="680"/>
      <c r="BK14" s="680"/>
      <c r="BL14" s="680"/>
      <c r="BM14" s="680"/>
      <c r="BN14" s="681"/>
      <c r="BO14" s="712">
        <v>2.2999999999999998</v>
      </c>
      <c r="BP14" s="712"/>
      <c r="BQ14" s="712"/>
      <c r="BR14" s="712"/>
      <c r="BS14" s="685" t="s">
        <v>126</v>
      </c>
      <c r="BT14" s="680"/>
      <c r="BU14" s="680"/>
      <c r="BV14" s="680"/>
      <c r="BW14" s="680"/>
      <c r="BX14" s="680"/>
      <c r="BY14" s="680"/>
      <c r="BZ14" s="680"/>
      <c r="CA14" s="680"/>
      <c r="CB14" s="726"/>
      <c r="CD14" s="718" t="s">
        <v>252</v>
      </c>
      <c r="CE14" s="719"/>
      <c r="CF14" s="719"/>
      <c r="CG14" s="719"/>
      <c r="CH14" s="719"/>
      <c r="CI14" s="719"/>
      <c r="CJ14" s="719"/>
      <c r="CK14" s="719"/>
      <c r="CL14" s="719"/>
      <c r="CM14" s="719"/>
      <c r="CN14" s="719"/>
      <c r="CO14" s="719"/>
      <c r="CP14" s="719"/>
      <c r="CQ14" s="720"/>
      <c r="CR14" s="679">
        <v>2907322</v>
      </c>
      <c r="CS14" s="680"/>
      <c r="CT14" s="680"/>
      <c r="CU14" s="680"/>
      <c r="CV14" s="680"/>
      <c r="CW14" s="680"/>
      <c r="CX14" s="680"/>
      <c r="CY14" s="681"/>
      <c r="CZ14" s="712">
        <v>2.5</v>
      </c>
      <c r="DA14" s="712"/>
      <c r="DB14" s="712"/>
      <c r="DC14" s="712"/>
      <c r="DD14" s="685">
        <v>274316</v>
      </c>
      <c r="DE14" s="680"/>
      <c r="DF14" s="680"/>
      <c r="DG14" s="680"/>
      <c r="DH14" s="680"/>
      <c r="DI14" s="680"/>
      <c r="DJ14" s="680"/>
      <c r="DK14" s="680"/>
      <c r="DL14" s="680"/>
      <c r="DM14" s="680"/>
      <c r="DN14" s="680"/>
      <c r="DO14" s="680"/>
      <c r="DP14" s="681"/>
      <c r="DQ14" s="685">
        <v>2574889</v>
      </c>
      <c r="DR14" s="680"/>
      <c r="DS14" s="680"/>
      <c r="DT14" s="680"/>
      <c r="DU14" s="680"/>
      <c r="DV14" s="680"/>
      <c r="DW14" s="680"/>
      <c r="DX14" s="680"/>
      <c r="DY14" s="680"/>
      <c r="DZ14" s="680"/>
      <c r="EA14" s="680"/>
      <c r="EB14" s="680"/>
      <c r="EC14" s="726"/>
    </row>
    <row r="15" spans="2:143" ht="11.25" customHeight="1" x14ac:dyDescent="0.15">
      <c r="B15" s="676" t="s">
        <v>253</v>
      </c>
      <c r="C15" s="677"/>
      <c r="D15" s="677"/>
      <c r="E15" s="677"/>
      <c r="F15" s="677"/>
      <c r="G15" s="677"/>
      <c r="H15" s="677"/>
      <c r="I15" s="677"/>
      <c r="J15" s="677"/>
      <c r="K15" s="677"/>
      <c r="L15" s="677"/>
      <c r="M15" s="677"/>
      <c r="N15" s="677"/>
      <c r="O15" s="677"/>
      <c r="P15" s="677"/>
      <c r="Q15" s="678"/>
      <c r="R15" s="679" t="s">
        <v>126</v>
      </c>
      <c r="S15" s="680"/>
      <c r="T15" s="680"/>
      <c r="U15" s="680"/>
      <c r="V15" s="680"/>
      <c r="W15" s="680"/>
      <c r="X15" s="680"/>
      <c r="Y15" s="681"/>
      <c r="Z15" s="712" t="s">
        <v>126</v>
      </c>
      <c r="AA15" s="712"/>
      <c r="AB15" s="712"/>
      <c r="AC15" s="712"/>
      <c r="AD15" s="713" t="s">
        <v>126</v>
      </c>
      <c r="AE15" s="713"/>
      <c r="AF15" s="713"/>
      <c r="AG15" s="713"/>
      <c r="AH15" s="713"/>
      <c r="AI15" s="713"/>
      <c r="AJ15" s="713"/>
      <c r="AK15" s="713"/>
      <c r="AL15" s="682" t="s">
        <v>170</v>
      </c>
      <c r="AM15" s="683"/>
      <c r="AN15" s="683"/>
      <c r="AO15" s="714"/>
      <c r="AP15" s="676" t="s">
        <v>254</v>
      </c>
      <c r="AQ15" s="677"/>
      <c r="AR15" s="677"/>
      <c r="AS15" s="677"/>
      <c r="AT15" s="677"/>
      <c r="AU15" s="677"/>
      <c r="AV15" s="677"/>
      <c r="AW15" s="677"/>
      <c r="AX15" s="677"/>
      <c r="AY15" s="677"/>
      <c r="AZ15" s="677"/>
      <c r="BA15" s="677"/>
      <c r="BB15" s="677"/>
      <c r="BC15" s="677"/>
      <c r="BD15" s="677"/>
      <c r="BE15" s="677"/>
      <c r="BF15" s="678"/>
      <c r="BG15" s="679">
        <v>1161791</v>
      </c>
      <c r="BH15" s="680"/>
      <c r="BI15" s="680"/>
      <c r="BJ15" s="680"/>
      <c r="BK15" s="680"/>
      <c r="BL15" s="680"/>
      <c r="BM15" s="680"/>
      <c r="BN15" s="681"/>
      <c r="BO15" s="712">
        <v>3.8</v>
      </c>
      <c r="BP15" s="712"/>
      <c r="BQ15" s="712"/>
      <c r="BR15" s="712"/>
      <c r="BS15" s="685" t="s">
        <v>126</v>
      </c>
      <c r="BT15" s="680"/>
      <c r="BU15" s="680"/>
      <c r="BV15" s="680"/>
      <c r="BW15" s="680"/>
      <c r="BX15" s="680"/>
      <c r="BY15" s="680"/>
      <c r="BZ15" s="680"/>
      <c r="CA15" s="680"/>
      <c r="CB15" s="726"/>
      <c r="CD15" s="718" t="s">
        <v>255</v>
      </c>
      <c r="CE15" s="719"/>
      <c r="CF15" s="719"/>
      <c r="CG15" s="719"/>
      <c r="CH15" s="719"/>
      <c r="CI15" s="719"/>
      <c r="CJ15" s="719"/>
      <c r="CK15" s="719"/>
      <c r="CL15" s="719"/>
      <c r="CM15" s="719"/>
      <c r="CN15" s="719"/>
      <c r="CO15" s="719"/>
      <c r="CP15" s="719"/>
      <c r="CQ15" s="720"/>
      <c r="CR15" s="679">
        <v>9997935</v>
      </c>
      <c r="CS15" s="680"/>
      <c r="CT15" s="680"/>
      <c r="CU15" s="680"/>
      <c r="CV15" s="680"/>
      <c r="CW15" s="680"/>
      <c r="CX15" s="680"/>
      <c r="CY15" s="681"/>
      <c r="CZ15" s="712">
        <v>8.5</v>
      </c>
      <c r="DA15" s="712"/>
      <c r="DB15" s="712"/>
      <c r="DC15" s="712"/>
      <c r="DD15" s="685">
        <v>1457796</v>
      </c>
      <c r="DE15" s="680"/>
      <c r="DF15" s="680"/>
      <c r="DG15" s="680"/>
      <c r="DH15" s="680"/>
      <c r="DI15" s="680"/>
      <c r="DJ15" s="680"/>
      <c r="DK15" s="680"/>
      <c r="DL15" s="680"/>
      <c r="DM15" s="680"/>
      <c r="DN15" s="680"/>
      <c r="DO15" s="680"/>
      <c r="DP15" s="681"/>
      <c r="DQ15" s="685">
        <v>6672907</v>
      </c>
      <c r="DR15" s="680"/>
      <c r="DS15" s="680"/>
      <c r="DT15" s="680"/>
      <c r="DU15" s="680"/>
      <c r="DV15" s="680"/>
      <c r="DW15" s="680"/>
      <c r="DX15" s="680"/>
      <c r="DY15" s="680"/>
      <c r="DZ15" s="680"/>
      <c r="EA15" s="680"/>
      <c r="EB15" s="680"/>
      <c r="EC15" s="726"/>
    </row>
    <row r="16" spans="2:143" ht="11.25" customHeight="1" x14ac:dyDescent="0.15">
      <c r="B16" s="676" t="s">
        <v>256</v>
      </c>
      <c r="C16" s="677"/>
      <c r="D16" s="677"/>
      <c r="E16" s="677"/>
      <c r="F16" s="677"/>
      <c r="G16" s="677"/>
      <c r="H16" s="677"/>
      <c r="I16" s="677"/>
      <c r="J16" s="677"/>
      <c r="K16" s="677"/>
      <c r="L16" s="677"/>
      <c r="M16" s="677"/>
      <c r="N16" s="677"/>
      <c r="O16" s="677"/>
      <c r="P16" s="677"/>
      <c r="Q16" s="678"/>
      <c r="R16" s="679">
        <v>61883</v>
      </c>
      <c r="S16" s="680"/>
      <c r="T16" s="680"/>
      <c r="U16" s="680"/>
      <c r="V16" s="680"/>
      <c r="W16" s="680"/>
      <c r="X16" s="680"/>
      <c r="Y16" s="681"/>
      <c r="Z16" s="712">
        <v>0.1</v>
      </c>
      <c r="AA16" s="712"/>
      <c r="AB16" s="712"/>
      <c r="AC16" s="712"/>
      <c r="AD16" s="713">
        <v>61883</v>
      </c>
      <c r="AE16" s="713"/>
      <c r="AF16" s="713"/>
      <c r="AG16" s="713"/>
      <c r="AH16" s="713"/>
      <c r="AI16" s="713"/>
      <c r="AJ16" s="713"/>
      <c r="AK16" s="713"/>
      <c r="AL16" s="682">
        <v>0.1</v>
      </c>
      <c r="AM16" s="683"/>
      <c r="AN16" s="683"/>
      <c r="AO16" s="714"/>
      <c r="AP16" s="676" t="s">
        <v>257</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712" t="s">
        <v>126</v>
      </c>
      <c r="BP16" s="712"/>
      <c r="BQ16" s="712"/>
      <c r="BR16" s="712"/>
      <c r="BS16" s="685" t="s">
        <v>170</v>
      </c>
      <c r="BT16" s="680"/>
      <c r="BU16" s="680"/>
      <c r="BV16" s="680"/>
      <c r="BW16" s="680"/>
      <c r="BX16" s="680"/>
      <c r="BY16" s="680"/>
      <c r="BZ16" s="680"/>
      <c r="CA16" s="680"/>
      <c r="CB16" s="726"/>
      <c r="CD16" s="718" t="s">
        <v>258</v>
      </c>
      <c r="CE16" s="719"/>
      <c r="CF16" s="719"/>
      <c r="CG16" s="719"/>
      <c r="CH16" s="719"/>
      <c r="CI16" s="719"/>
      <c r="CJ16" s="719"/>
      <c r="CK16" s="719"/>
      <c r="CL16" s="719"/>
      <c r="CM16" s="719"/>
      <c r="CN16" s="719"/>
      <c r="CO16" s="719"/>
      <c r="CP16" s="719"/>
      <c r="CQ16" s="720"/>
      <c r="CR16" s="679">
        <v>640743</v>
      </c>
      <c r="CS16" s="680"/>
      <c r="CT16" s="680"/>
      <c r="CU16" s="680"/>
      <c r="CV16" s="680"/>
      <c r="CW16" s="680"/>
      <c r="CX16" s="680"/>
      <c r="CY16" s="681"/>
      <c r="CZ16" s="712">
        <v>0.5</v>
      </c>
      <c r="DA16" s="712"/>
      <c r="DB16" s="712"/>
      <c r="DC16" s="712"/>
      <c r="DD16" s="685" t="s">
        <v>228</v>
      </c>
      <c r="DE16" s="680"/>
      <c r="DF16" s="680"/>
      <c r="DG16" s="680"/>
      <c r="DH16" s="680"/>
      <c r="DI16" s="680"/>
      <c r="DJ16" s="680"/>
      <c r="DK16" s="680"/>
      <c r="DL16" s="680"/>
      <c r="DM16" s="680"/>
      <c r="DN16" s="680"/>
      <c r="DO16" s="680"/>
      <c r="DP16" s="681"/>
      <c r="DQ16" s="685">
        <v>29193</v>
      </c>
      <c r="DR16" s="680"/>
      <c r="DS16" s="680"/>
      <c r="DT16" s="680"/>
      <c r="DU16" s="680"/>
      <c r="DV16" s="680"/>
      <c r="DW16" s="680"/>
      <c r="DX16" s="680"/>
      <c r="DY16" s="680"/>
      <c r="DZ16" s="680"/>
      <c r="EA16" s="680"/>
      <c r="EB16" s="680"/>
      <c r="EC16" s="726"/>
    </row>
    <row r="17" spans="2:133" ht="11.25" customHeight="1" x14ac:dyDescent="0.15">
      <c r="B17" s="676" t="s">
        <v>259</v>
      </c>
      <c r="C17" s="677"/>
      <c r="D17" s="677"/>
      <c r="E17" s="677"/>
      <c r="F17" s="677"/>
      <c r="G17" s="677"/>
      <c r="H17" s="677"/>
      <c r="I17" s="677"/>
      <c r="J17" s="677"/>
      <c r="K17" s="677"/>
      <c r="L17" s="677"/>
      <c r="M17" s="677"/>
      <c r="N17" s="677"/>
      <c r="O17" s="677"/>
      <c r="P17" s="677"/>
      <c r="Q17" s="678"/>
      <c r="R17" s="679">
        <v>313907</v>
      </c>
      <c r="S17" s="680"/>
      <c r="T17" s="680"/>
      <c r="U17" s="680"/>
      <c r="V17" s="680"/>
      <c r="W17" s="680"/>
      <c r="X17" s="680"/>
      <c r="Y17" s="681"/>
      <c r="Z17" s="712">
        <v>0.3</v>
      </c>
      <c r="AA17" s="712"/>
      <c r="AB17" s="712"/>
      <c r="AC17" s="712"/>
      <c r="AD17" s="713">
        <v>313907</v>
      </c>
      <c r="AE17" s="713"/>
      <c r="AF17" s="713"/>
      <c r="AG17" s="713"/>
      <c r="AH17" s="713"/>
      <c r="AI17" s="713"/>
      <c r="AJ17" s="713"/>
      <c r="AK17" s="713"/>
      <c r="AL17" s="682">
        <v>0.6</v>
      </c>
      <c r="AM17" s="683"/>
      <c r="AN17" s="683"/>
      <c r="AO17" s="714"/>
      <c r="AP17" s="676" t="s">
        <v>260</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712" t="s">
        <v>170</v>
      </c>
      <c r="BP17" s="712"/>
      <c r="BQ17" s="712"/>
      <c r="BR17" s="712"/>
      <c r="BS17" s="685" t="s">
        <v>126</v>
      </c>
      <c r="BT17" s="680"/>
      <c r="BU17" s="680"/>
      <c r="BV17" s="680"/>
      <c r="BW17" s="680"/>
      <c r="BX17" s="680"/>
      <c r="BY17" s="680"/>
      <c r="BZ17" s="680"/>
      <c r="CA17" s="680"/>
      <c r="CB17" s="726"/>
      <c r="CD17" s="718" t="s">
        <v>261</v>
      </c>
      <c r="CE17" s="719"/>
      <c r="CF17" s="719"/>
      <c r="CG17" s="719"/>
      <c r="CH17" s="719"/>
      <c r="CI17" s="719"/>
      <c r="CJ17" s="719"/>
      <c r="CK17" s="719"/>
      <c r="CL17" s="719"/>
      <c r="CM17" s="719"/>
      <c r="CN17" s="719"/>
      <c r="CO17" s="719"/>
      <c r="CP17" s="719"/>
      <c r="CQ17" s="720"/>
      <c r="CR17" s="679">
        <v>13296809</v>
      </c>
      <c r="CS17" s="680"/>
      <c r="CT17" s="680"/>
      <c r="CU17" s="680"/>
      <c r="CV17" s="680"/>
      <c r="CW17" s="680"/>
      <c r="CX17" s="680"/>
      <c r="CY17" s="681"/>
      <c r="CZ17" s="712">
        <v>11.3</v>
      </c>
      <c r="DA17" s="712"/>
      <c r="DB17" s="712"/>
      <c r="DC17" s="712"/>
      <c r="DD17" s="685" t="s">
        <v>126</v>
      </c>
      <c r="DE17" s="680"/>
      <c r="DF17" s="680"/>
      <c r="DG17" s="680"/>
      <c r="DH17" s="680"/>
      <c r="DI17" s="680"/>
      <c r="DJ17" s="680"/>
      <c r="DK17" s="680"/>
      <c r="DL17" s="680"/>
      <c r="DM17" s="680"/>
      <c r="DN17" s="680"/>
      <c r="DO17" s="680"/>
      <c r="DP17" s="681"/>
      <c r="DQ17" s="685">
        <v>13186174</v>
      </c>
      <c r="DR17" s="680"/>
      <c r="DS17" s="680"/>
      <c r="DT17" s="680"/>
      <c r="DU17" s="680"/>
      <c r="DV17" s="680"/>
      <c r="DW17" s="680"/>
      <c r="DX17" s="680"/>
      <c r="DY17" s="680"/>
      <c r="DZ17" s="680"/>
      <c r="EA17" s="680"/>
      <c r="EB17" s="680"/>
      <c r="EC17" s="726"/>
    </row>
    <row r="18" spans="2:133" ht="11.25" customHeight="1" x14ac:dyDescent="0.15">
      <c r="B18" s="676" t="s">
        <v>262</v>
      </c>
      <c r="C18" s="677"/>
      <c r="D18" s="677"/>
      <c r="E18" s="677"/>
      <c r="F18" s="677"/>
      <c r="G18" s="677"/>
      <c r="H18" s="677"/>
      <c r="I18" s="677"/>
      <c r="J18" s="677"/>
      <c r="K18" s="677"/>
      <c r="L18" s="677"/>
      <c r="M18" s="677"/>
      <c r="N18" s="677"/>
      <c r="O18" s="677"/>
      <c r="P18" s="677"/>
      <c r="Q18" s="678"/>
      <c r="R18" s="679">
        <v>200903</v>
      </c>
      <c r="S18" s="680"/>
      <c r="T18" s="680"/>
      <c r="U18" s="680"/>
      <c r="V18" s="680"/>
      <c r="W18" s="680"/>
      <c r="X18" s="680"/>
      <c r="Y18" s="681"/>
      <c r="Z18" s="712">
        <v>0.2</v>
      </c>
      <c r="AA18" s="712"/>
      <c r="AB18" s="712"/>
      <c r="AC18" s="712"/>
      <c r="AD18" s="713">
        <v>200903</v>
      </c>
      <c r="AE18" s="713"/>
      <c r="AF18" s="713"/>
      <c r="AG18" s="713"/>
      <c r="AH18" s="713"/>
      <c r="AI18" s="713"/>
      <c r="AJ18" s="713"/>
      <c r="AK18" s="713"/>
      <c r="AL18" s="682">
        <v>0.4</v>
      </c>
      <c r="AM18" s="683"/>
      <c r="AN18" s="683"/>
      <c r="AO18" s="714"/>
      <c r="AP18" s="676" t="s">
        <v>263</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712" t="s">
        <v>126</v>
      </c>
      <c r="BP18" s="712"/>
      <c r="BQ18" s="712"/>
      <c r="BR18" s="712"/>
      <c r="BS18" s="685" t="s">
        <v>126</v>
      </c>
      <c r="BT18" s="680"/>
      <c r="BU18" s="680"/>
      <c r="BV18" s="680"/>
      <c r="BW18" s="680"/>
      <c r="BX18" s="680"/>
      <c r="BY18" s="680"/>
      <c r="BZ18" s="680"/>
      <c r="CA18" s="680"/>
      <c r="CB18" s="726"/>
      <c r="CD18" s="718" t="s">
        <v>264</v>
      </c>
      <c r="CE18" s="719"/>
      <c r="CF18" s="719"/>
      <c r="CG18" s="719"/>
      <c r="CH18" s="719"/>
      <c r="CI18" s="719"/>
      <c r="CJ18" s="719"/>
      <c r="CK18" s="719"/>
      <c r="CL18" s="719"/>
      <c r="CM18" s="719"/>
      <c r="CN18" s="719"/>
      <c r="CO18" s="719"/>
      <c r="CP18" s="719"/>
      <c r="CQ18" s="720"/>
      <c r="CR18" s="679">
        <v>28412</v>
      </c>
      <c r="CS18" s="680"/>
      <c r="CT18" s="680"/>
      <c r="CU18" s="680"/>
      <c r="CV18" s="680"/>
      <c r="CW18" s="680"/>
      <c r="CX18" s="680"/>
      <c r="CY18" s="681"/>
      <c r="CZ18" s="712">
        <v>0</v>
      </c>
      <c r="DA18" s="712"/>
      <c r="DB18" s="712"/>
      <c r="DC18" s="712"/>
      <c r="DD18" s="685" t="s">
        <v>170</v>
      </c>
      <c r="DE18" s="680"/>
      <c r="DF18" s="680"/>
      <c r="DG18" s="680"/>
      <c r="DH18" s="680"/>
      <c r="DI18" s="680"/>
      <c r="DJ18" s="680"/>
      <c r="DK18" s="680"/>
      <c r="DL18" s="680"/>
      <c r="DM18" s="680"/>
      <c r="DN18" s="680"/>
      <c r="DO18" s="680"/>
      <c r="DP18" s="681"/>
      <c r="DQ18" s="685">
        <v>28412</v>
      </c>
      <c r="DR18" s="680"/>
      <c r="DS18" s="680"/>
      <c r="DT18" s="680"/>
      <c r="DU18" s="680"/>
      <c r="DV18" s="680"/>
      <c r="DW18" s="680"/>
      <c r="DX18" s="680"/>
      <c r="DY18" s="680"/>
      <c r="DZ18" s="680"/>
      <c r="EA18" s="680"/>
      <c r="EB18" s="680"/>
      <c r="EC18" s="726"/>
    </row>
    <row r="19" spans="2:133" ht="11.25" customHeight="1" x14ac:dyDescent="0.15">
      <c r="B19" s="676" t="s">
        <v>265</v>
      </c>
      <c r="C19" s="677"/>
      <c r="D19" s="677"/>
      <c r="E19" s="677"/>
      <c r="F19" s="677"/>
      <c r="G19" s="677"/>
      <c r="H19" s="677"/>
      <c r="I19" s="677"/>
      <c r="J19" s="677"/>
      <c r="K19" s="677"/>
      <c r="L19" s="677"/>
      <c r="M19" s="677"/>
      <c r="N19" s="677"/>
      <c r="O19" s="677"/>
      <c r="P19" s="677"/>
      <c r="Q19" s="678"/>
      <c r="R19" s="679">
        <v>154188</v>
      </c>
      <c r="S19" s="680"/>
      <c r="T19" s="680"/>
      <c r="U19" s="680"/>
      <c r="V19" s="680"/>
      <c r="W19" s="680"/>
      <c r="X19" s="680"/>
      <c r="Y19" s="681"/>
      <c r="Z19" s="712">
        <v>0.1</v>
      </c>
      <c r="AA19" s="712"/>
      <c r="AB19" s="712"/>
      <c r="AC19" s="712"/>
      <c r="AD19" s="713">
        <v>154188</v>
      </c>
      <c r="AE19" s="713"/>
      <c r="AF19" s="713"/>
      <c r="AG19" s="713"/>
      <c r="AH19" s="713"/>
      <c r="AI19" s="713"/>
      <c r="AJ19" s="713"/>
      <c r="AK19" s="713"/>
      <c r="AL19" s="682">
        <v>0.3</v>
      </c>
      <c r="AM19" s="683"/>
      <c r="AN19" s="683"/>
      <c r="AO19" s="714"/>
      <c r="AP19" s="676" t="s">
        <v>266</v>
      </c>
      <c r="AQ19" s="677"/>
      <c r="AR19" s="677"/>
      <c r="AS19" s="677"/>
      <c r="AT19" s="677"/>
      <c r="AU19" s="677"/>
      <c r="AV19" s="677"/>
      <c r="AW19" s="677"/>
      <c r="AX19" s="677"/>
      <c r="AY19" s="677"/>
      <c r="AZ19" s="677"/>
      <c r="BA19" s="677"/>
      <c r="BB19" s="677"/>
      <c r="BC19" s="677"/>
      <c r="BD19" s="677"/>
      <c r="BE19" s="677"/>
      <c r="BF19" s="678"/>
      <c r="BG19" s="679">
        <v>1096434</v>
      </c>
      <c r="BH19" s="680"/>
      <c r="BI19" s="680"/>
      <c r="BJ19" s="680"/>
      <c r="BK19" s="680"/>
      <c r="BL19" s="680"/>
      <c r="BM19" s="680"/>
      <c r="BN19" s="681"/>
      <c r="BO19" s="712">
        <v>3.5</v>
      </c>
      <c r="BP19" s="712"/>
      <c r="BQ19" s="712"/>
      <c r="BR19" s="712"/>
      <c r="BS19" s="685" t="s">
        <v>170</v>
      </c>
      <c r="BT19" s="680"/>
      <c r="BU19" s="680"/>
      <c r="BV19" s="680"/>
      <c r="BW19" s="680"/>
      <c r="BX19" s="680"/>
      <c r="BY19" s="680"/>
      <c r="BZ19" s="680"/>
      <c r="CA19" s="680"/>
      <c r="CB19" s="726"/>
      <c r="CD19" s="718" t="s">
        <v>267</v>
      </c>
      <c r="CE19" s="719"/>
      <c r="CF19" s="719"/>
      <c r="CG19" s="719"/>
      <c r="CH19" s="719"/>
      <c r="CI19" s="719"/>
      <c r="CJ19" s="719"/>
      <c r="CK19" s="719"/>
      <c r="CL19" s="719"/>
      <c r="CM19" s="719"/>
      <c r="CN19" s="719"/>
      <c r="CO19" s="719"/>
      <c r="CP19" s="719"/>
      <c r="CQ19" s="720"/>
      <c r="CR19" s="679" t="s">
        <v>228</v>
      </c>
      <c r="CS19" s="680"/>
      <c r="CT19" s="680"/>
      <c r="CU19" s="680"/>
      <c r="CV19" s="680"/>
      <c r="CW19" s="680"/>
      <c r="CX19" s="680"/>
      <c r="CY19" s="681"/>
      <c r="CZ19" s="712" t="s">
        <v>126</v>
      </c>
      <c r="DA19" s="712"/>
      <c r="DB19" s="712"/>
      <c r="DC19" s="712"/>
      <c r="DD19" s="685" t="s">
        <v>126</v>
      </c>
      <c r="DE19" s="680"/>
      <c r="DF19" s="680"/>
      <c r="DG19" s="680"/>
      <c r="DH19" s="680"/>
      <c r="DI19" s="680"/>
      <c r="DJ19" s="680"/>
      <c r="DK19" s="680"/>
      <c r="DL19" s="680"/>
      <c r="DM19" s="680"/>
      <c r="DN19" s="680"/>
      <c r="DO19" s="680"/>
      <c r="DP19" s="681"/>
      <c r="DQ19" s="685" t="s">
        <v>126</v>
      </c>
      <c r="DR19" s="680"/>
      <c r="DS19" s="680"/>
      <c r="DT19" s="680"/>
      <c r="DU19" s="680"/>
      <c r="DV19" s="680"/>
      <c r="DW19" s="680"/>
      <c r="DX19" s="680"/>
      <c r="DY19" s="680"/>
      <c r="DZ19" s="680"/>
      <c r="EA19" s="680"/>
      <c r="EB19" s="680"/>
      <c r="EC19" s="726"/>
    </row>
    <row r="20" spans="2:133" ht="11.25" customHeight="1" x14ac:dyDescent="0.15">
      <c r="B20" s="676" t="s">
        <v>268</v>
      </c>
      <c r="C20" s="677"/>
      <c r="D20" s="677"/>
      <c r="E20" s="677"/>
      <c r="F20" s="677"/>
      <c r="G20" s="677"/>
      <c r="H20" s="677"/>
      <c r="I20" s="677"/>
      <c r="J20" s="677"/>
      <c r="K20" s="677"/>
      <c r="L20" s="677"/>
      <c r="M20" s="677"/>
      <c r="N20" s="677"/>
      <c r="O20" s="677"/>
      <c r="P20" s="677"/>
      <c r="Q20" s="678"/>
      <c r="R20" s="679">
        <v>29706</v>
      </c>
      <c r="S20" s="680"/>
      <c r="T20" s="680"/>
      <c r="U20" s="680"/>
      <c r="V20" s="680"/>
      <c r="W20" s="680"/>
      <c r="X20" s="680"/>
      <c r="Y20" s="681"/>
      <c r="Z20" s="712">
        <v>0</v>
      </c>
      <c r="AA20" s="712"/>
      <c r="AB20" s="712"/>
      <c r="AC20" s="712"/>
      <c r="AD20" s="713">
        <v>29706</v>
      </c>
      <c r="AE20" s="713"/>
      <c r="AF20" s="713"/>
      <c r="AG20" s="713"/>
      <c r="AH20" s="713"/>
      <c r="AI20" s="713"/>
      <c r="AJ20" s="713"/>
      <c r="AK20" s="713"/>
      <c r="AL20" s="682">
        <v>0.1</v>
      </c>
      <c r="AM20" s="683"/>
      <c r="AN20" s="683"/>
      <c r="AO20" s="714"/>
      <c r="AP20" s="676" t="s">
        <v>269</v>
      </c>
      <c r="AQ20" s="677"/>
      <c r="AR20" s="677"/>
      <c r="AS20" s="677"/>
      <c r="AT20" s="677"/>
      <c r="AU20" s="677"/>
      <c r="AV20" s="677"/>
      <c r="AW20" s="677"/>
      <c r="AX20" s="677"/>
      <c r="AY20" s="677"/>
      <c r="AZ20" s="677"/>
      <c r="BA20" s="677"/>
      <c r="BB20" s="677"/>
      <c r="BC20" s="677"/>
      <c r="BD20" s="677"/>
      <c r="BE20" s="677"/>
      <c r="BF20" s="678"/>
      <c r="BG20" s="679">
        <v>1096434</v>
      </c>
      <c r="BH20" s="680"/>
      <c r="BI20" s="680"/>
      <c r="BJ20" s="680"/>
      <c r="BK20" s="680"/>
      <c r="BL20" s="680"/>
      <c r="BM20" s="680"/>
      <c r="BN20" s="681"/>
      <c r="BO20" s="712">
        <v>3.5</v>
      </c>
      <c r="BP20" s="712"/>
      <c r="BQ20" s="712"/>
      <c r="BR20" s="712"/>
      <c r="BS20" s="685" t="s">
        <v>126</v>
      </c>
      <c r="BT20" s="680"/>
      <c r="BU20" s="680"/>
      <c r="BV20" s="680"/>
      <c r="BW20" s="680"/>
      <c r="BX20" s="680"/>
      <c r="BY20" s="680"/>
      <c r="BZ20" s="680"/>
      <c r="CA20" s="680"/>
      <c r="CB20" s="726"/>
      <c r="CD20" s="718" t="s">
        <v>270</v>
      </c>
      <c r="CE20" s="719"/>
      <c r="CF20" s="719"/>
      <c r="CG20" s="719"/>
      <c r="CH20" s="719"/>
      <c r="CI20" s="719"/>
      <c r="CJ20" s="719"/>
      <c r="CK20" s="719"/>
      <c r="CL20" s="719"/>
      <c r="CM20" s="719"/>
      <c r="CN20" s="719"/>
      <c r="CO20" s="719"/>
      <c r="CP20" s="719"/>
      <c r="CQ20" s="720"/>
      <c r="CR20" s="679">
        <v>117633219</v>
      </c>
      <c r="CS20" s="680"/>
      <c r="CT20" s="680"/>
      <c r="CU20" s="680"/>
      <c r="CV20" s="680"/>
      <c r="CW20" s="680"/>
      <c r="CX20" s="680"/>
      <c r="CY20" s="681"/>
      <c r="CZ20" s="712">
        <v>100</v>
      </c>
      <c r="DA20" s="712"/>
      <c r="DB20" s="712"/>
      <c r="DC20" s="712"/>
      <c r="DD20" s="685">
        <v>7639340</v>
      </c>
      <c r="DE20" s="680"/>
      <c r="DF20" s="680"/>
      <c r="DG20" s="680"/>
      <c r="DH20" s="680"/>
      <c r="DI20" s="680"/>
      <c r="DJ20" s="680"/>
      <c r="DK20" s="680"/>
      <c r="DL20" s="680"/>
      <c r="DM20" s="680"/>
      <c r="DN20" s="680"/>
      <c r="DO20" s="680"/>
      <c r="DP20" s="681"/>
      <c r="DQ20" s="685">
        <v>68763735</v>
      </c>
      <c r="DR20" s="680"/>
      <c r="DS20" s="680"/>
      <c r="DT20" s="680"/>
      <c r="DU20" s="680"/>
      <c r="DV20" s="680"/>
      <c r="DW20" s="680"/>
      <c r="DX20" s="680"/>
      <c r="DY20" s="680"/>
      <c r="DZ20" s="680"/>
      <c r="EA20" s="680"/>
      <c r="EB20" s="680"/>
      <c r="EC20" s="726"/>
    </row>
    <row r="21" spans="2:133" ht="11.25" customHeight="1" x14ac:dyDescent="0.15">
      <c r="B21" s="676" t="s">
        <v>271</v>
      </c>
      <c r="C21" s="677"/>
      <c r="D21" s="677"/>
      <c r="E21" s="677"/>
      <c r="F21" s="677"/>
      <c r="G21" s="677"/>
      <c r="H21" s="677"/>
      <c r="I21" s="677"/>
      <c r="J21" s="677"/>
      <c r="K21" s="677"/>
      <c r="L21" s="677"/>
      <c r="M21" s="677"/>
      <c r="N21" s="677"/>
      <c r="O21" s="677"/>
      <c r="P21" s="677"/>
      <c r="Q21" s="678"/>
      <c r="R21" s="679">
        <v>17009</v>
      </c>
      <c r="S21" s="680"/>
      <c r="T21" s="680"/>
      <c r="U21" s="680"/>
      <c r="V21" s="680"/>
      <c r="W21" s="680"/>
      <c r="X21" s="680"/>
      <c r="Y21" s="681"/>
      <c r="Z21" s="712">
        <v>0</v>
      </c>
      <c r="AA21" s="712"/>
      <c r="AB21" s="712"/>
      <c r="AC21" s="712"/>
      <c r="AD21" s="713">
        <v>17009</v>
      </c>
      <c r="AE21" s="713"/>
      <c r="AF21" s="713"/>
      <c r="AG21" s="713"/>
      <c r="AH21" s="713"/>
      <c r="AI21" s="713"/>
      <c r="AJ21" s="713"/>
      <c r="AK21" s="713"/>
      <c r="AL21" s="682">
        <v>0</v>
      </c>
      <c r="AM21" s="683"/>
      <c r="AN21" s="683"/>
      <c r="AO21" s="714"/>
      <c r="AP21" s="773" t="s">
        <v>272</v>
      </c>
      <c r="AQ21" s="781"/>
      <c r="AR21" s="781"/>
      <c r="AS21" s="781"/>
      <c r="AT21" s="781"/>
      <c r="AU21" s="781"/>
      <c r="AV21" s="781"/>
      <c r="AW21" s="781"/>
      <c r="AX21" s="781"/>
      <c r="AY21" s="781"/>
      <c r="AZ21" s="781"/>
      <c r="BA21" s="781"/>
      <c r="BB21" s="781"/>
      <c r="BC21" s="781"/>
      <c r="BD21" s="781"/>
      <c r="BE21" s="781"/>
      <c r="BF21" s="775"/>
      <c r="BG21" s="679">
        <v>15714</v>
      </c>
      <c r="BH21" s="680"/>
      <c r="BI21" s="680"/>
      <c r="BJ21" s="680"/>
      <c r="BK21" s="680"/>
      <c r="BL21" s="680"/>
      <c r="BM21" s="680"/>
      <c r="BN21" s="681"/>
      <c r="BO21" s="712">
        <v>0.1</v>
      </c>
      <c r="BP21" s="712"/>
      <c r="BQ21" s="712"/>
      <c r="BR21" s="712"/>
      <c r="BS21" s="685" t="s">
        <v>126</v>
      </c>
      <c r="BT21" s="680"/>
      <c r="BU21" s="680"/>
      <c r="BV21" s="680"/>
      <c r="BW21" s="680"/>
      <c r="BX21" s="680"/>
      <c r="BY21" s="680"/>
      <c r="BZ21" s="680"/>
      <c r="CA21" s="680"/>
      <c r="CB21" s="726"/>
      <c r="CD21" s="786"/>
      <c r="CE21" s="709"/>
      <c r="CF21" s="709"/>
      <c r="CG21" s="709"/>
      <c r="CH21" s="709"/>
      <c r="CI21" s="709"/>
      <c r="CJ21" s="709"/>
      <c r="CK21" s="709"/>
      <c r="CL21" s="709"/>
      <c r="CM21" s="709"/>
      <c r="CN21" s="709"/>
      <c r="CO21" s="709"/>
      <c r="CP21" s="709"/>
      <c r="CQ21" s="71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273</v>
      </c>
      <c r="C22" s="677"/>
      <c r="D22" s="677"/>
      <c r="E22" s="677"/>
      <c r="F22" s="677"/>
      <c r="G22" s="677"/>
      <c r="H22" s="677"/>
      <c r="I22" s="677"/>
      <c r="J22" s="677"/>
      <c r="K22" s="677"/>
      <c r="L22" s="677"/>
      <c r="M22" s="677"/>
      <c r="N22" s="677"/>
      <c r="O22" s="677"/>
      <c r="P22" s="677"/>
      <c r="Q22" s="678"/>
      <c r="R22" s="679">
        <v>21529986</v>
      </c>
      <c r="S22" s="680"/>
      <c r="T22" s="680"/>
      <c r="U22" s="680"/>
      <c r="V22" s="680"/>
      <c r="W22" s="680"/>
      <c r="X22" s="680"/>
      <c r="Y22" s="681"/>
      <c r="Z22" s="712">
        <v>17.600000000000001</v>
      </c>
      <c r="AA22" s="712"/>
      <c r="AB22" s="712"/>
      <c r="AC22" s="712"/>
      <c r="AD22" s="713">
        <v>18092705</v>
      </c>
      <c r="AE22" s="713"/>
      <c r="AF22" s="713"/>
      <c r="AG22" s="713"/>
      <c r="AH22" s="713"/>
      <c r="AI22" s="713"/>
      <c r="AJ22" s="713"/>
      <c r="AK22" s="713"/>
      <c r="AL22" s="682">
        <v>33.1</v>
      </c>
      <c r="AM22" s="683"/>
      <c r="AN22" s="683"/>
      <c r="AO22" s="714"/>
      <c r="AP22" s="773" t="s">
        <v>274</v>
      </c>
      <c r="AQ22" s="781"/>
      <c r="AR22" s="781"/>
      <c r="AS22" s="781"/>
      <c r="AT22" s="781"/>
      <c r="AU22" s="781"/>
      <c r="AV22" s="781"/>
      <c r="AW22" s="781"/>
      <c r="AX22" s="781"/>
      <c r="AY22" s="781"/>
      <c r="AZ22" s="781"/>
      <c r="BA22" s="781"/>
      <c r="BB22" s="781"/>
      <c r="BC22" s="781"/>
      <c r="BD22" s="781"/>
      <c r="BE22" s="781"/>
      <c r="BF22" s="775"/>
      <c r="BG22" s="679" t="s">
        <v>228</v>
      </c>
      <c r="BH22" s="680"/>
      <c r="BI22" s="680"/>
      <c r="BJ22" s="680"/>
      <c r="BK22" s="680"/>
      <c r="BL22" s="680"/>
      <c r="BM22" s="680"/>
      <c r="BN22" s="681"/>
      <c r="BO22" s="712" t="s">
        <v>126</v>
      </c>
      <c r="BP22" s="712"/>
      <c r="BQ22" s="712"/>
      <c r="BR22" s="712"/>
      <c r="BS22" s="685" t="s">
        <v>126</v>
      </c>
      <c r="BT22" s="680"/>
      <c r="BU22" s="680"/>
      <c r="BV22" s="680"/>
      <c r="BW22" s="680"/>
      <c r="BX22" s="680"/>
      <c r="BY22" s="680"/>
      <c r="BZ22" s="680"/>
      <c r="CA22" s="680"/>
      <c r="CB22" s="726"/>
      <c r="CD22" s="783" t="s">
        <v>275</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276</v>
      </c>
      <c r="C23" s="677"/>
      <c r="D23" s="677"/>
      <c r="E23" s="677"/>
      <c r="F23" s="677"/>
      <c r="G23" s="677"/>
      <c r="H23" s="677"/>
      <c r="I23" s="677"/>
      <c r="J23" s="677"/>
      <c r="K23" s="677"/>
      <c r="L23" s="677"/>
      <c r="M23" s="677"/>
      <c r="N23" s="677"/>
      <c r="O23" s="677"/>
      <c r="P23" s="677"/>
      <c r="Q23" s="678"/>
      <c r="R23" s="679">
        <v>18092705</v>
      </c>
      <c r="S23" s="680"/>
      <c r="T23" s="680"/>
      <c r="U23" s="680"/>
      <c r="V23" s="680"/>
      <c r="W23" s="680"/>
      <c r="X23" s="680"/>
      <c r="Y23" s="681"/>
      <c r="Z23" s="712">
        <v>14.8</v>
      </c>
      <c r="AA23" s="712"/>
      <c r="AB23" s="712"/>
      <c r="AC23" s="712"/>
      <c r="AD23" s="713">
        <v>18092705</v>
      </c>
      <c r="AE23" s="713"/>
      <c r="AF23" s="713"/>
      <c r="AG23" s="713"/>
      <c r="AH23" s="713"/>
      <c r="AI23" s="713"/>
      <c r="AJ23" s="713"/>
      <c r="AK23" s="713"/>
      <c r="AL23" s="682">
        <v>33.1</v>
      </c>
      <c r="AM23" s="683"/>
      <c r="AN23" s="683"/>
      <c r="AO23" s="714"/>
      <c r="AP23" s="773" t="s">
        <v>277</v>
      </c>
      <c r="AQ23" s="781"/>
      <c r="AR23" s="781"/>
      <c r="AS23" s="781"/>
      <c r="AT23" s="781"/>
      <c r="AU23" s="781"/>
      <c r="AV23" s="781"/>
      <c r="AW23" s="781"/>
      <c r="AX23" s="781"/>
      <c r="AY23" s="781"/>
      <c r="AZ23" s="781"/>
      <c r="BA23" s="781"/>
      <c r="BB23" s="781"/>
      <c r="BC23" s="781"/>
      <c r="BD23" s="781"/>
      <c r="BE23" s="781"/>
      <c r="BF23" s="775"/>
      <c r="BG23" s="679">
        <v>1080720</v>
      </c>
      <c r="BH23" s="680"/>
      <c r="BI23" s="680"/>
      <c r="BJ23" s="680"/>
      <c r="BK23" s="680"/>
      <c r="BL23" s="680"/>
      <c r="BM23" s="680"/>
      <c r="BN23" s="681"/>
      <c r="BO23" s="712">
        <v>3.5</v>
      </c>
      <c r="BP23" s="712"/>
      <c r="BQ23" s="712"/>
      <c r="BR23" s="712"/>
      <c r="BS23" s="685" t="s">
        <v>126</v>
      </c>
      <c r="BT23" s="680"/>
      <c r="BU23" s="680"/>
      <c r="BV23" s="680"/>
      <c r="BW23" s="680"/>
      <c r="BX23" s="680"/>
      <c r="BY23" s="680"/>
      <c r="BZ23" s="680"/>
      <c r="CA23" s="680"/>
      <c r="CB23" s="726"/>
      <c r="CD23" s="783" t="s">
        <v>216</v>
      </c>
      <c r="CE23" s="784"/>
      <c r="CF23" s="784"/>
      <c r="CG23" s="784"/>
      <c r="CH23" s="784"/>
      <c r="CI23" s="784"/>
      <c r="CJ23" s="784"/>
      <c r="CK23" s="784"/>
      <c r="CL23" s="784"/>
      <c r="CM23" s="784"/>
      <c r="CN23" s="784"/>
      <c r="CO23" s="784"/>
      <c r="CP23" s="784"/>
      <c r="CQ23" s="785"/>
      <c r="CR23" s="783" t="s">
        <v>278</v>
      </c>
      <c r="CS23" s="784"/>
      <c r="CT23" s="784"/>
      <c r="CU23" s="784"/>
      <c r="CV23" s="784"/>
      <c r="CW23" s="784"/>
      <c r="CX23" s="784"/>
      <c r="CY23" s="785"/>
      <c r="CZ23" s="783" t="s">
        <v>279</v>
      </c>
      <c r="DA23" s="784"/>
      <c r="DB23" s="784"/>
      <c r="DC23" s="785"/>
      <c r="DD23" s="783" t="s">
        <v>280</v>
      </c>
      <c r="DE23" s="784"/>
      <c r="DF23" s="784"/>
      <c r="DG23" s="784"/>
      <c r="DH23" s="784"/>
      <c r="DI23" s="784"/>
      <c r="DJ23" s="784"/>
      <c r="DK23" s="785"/>
      <c r="DL23" s="792" t="s">
        <v>281</v>
      </c>
      <c r="DM23" s="793"/>
      <c r="DN23" s="793"/>
      <c r="DO23" s="793"/>
      <c r="DP23" s="793"/>
      <c r="DQ23" s="793"/>
      <c r="DR23" s="793"/>
      <c r="DS23" s="793"/>
      <c r="DT23" s="793"/>
      <c r="DU23" s="793"/>
      <c r="DV23" s="794"/>
      <c r="DW23" s="783" t="s">
        <v>282</v>
      </c>
      <c r="DX23" s="784"/>
      <c r="DY23" s="784"/>
      <c r="DZ23" s="784"/>
      <c r="EA23" s="784"/>
      <c r="EB23" s="784"/>
      <c r="EC23" s="785"/>
    </row>
    <row r="24" spans="2:133" ht="11.25" customHeight="1" x14ac:dyDescent="0.15">
      <c r="B24" s="676" t="s">
        <v>283</v>
      </c>
      <c r="C24" s="677"/>
      <c r="D24" s="677"/>
      <c r="E24" s="677"/>
      <c r="F24" s="677"/>
      <c r="G24" s="677"/>
      <c r="H24" s="677"/>
      <c r="I24" s="677"/>
      <c r="J24" s="677"/>
      <c r="K24" s="677"/>
      <c r="L24" s="677"/>
      <c r="M24" s="677"/>
      <c r="N24" s="677"/>
      <c r="O24" s="677"/>
      <c r="P24" s="677"/>
      <c r="Q24" s="678"/>
      <c r="R24" s="679">
        <v>3426869</v>
      </c>
      <c r="S24" s="680"/>
      <c r="T24" s="680"/>
      <c r="U24" s="680"/>
      <c r="V24" s="680"/>
      <c r="W24" s="680"/>
      <c r="X24" s="680"/>
      <c r="Y24" s="681"/>
      <c r="Z24" s="712">
        <v>2.8</v>
      </c>
      <c r="AA24" s="712"/>
      <c r="AB24" s="712"/>
      <c r="AC24" s="712"/>
      <c r="AD24" s="713" t="s">
        <v>126</v>
      </c>
      <c r="AE24" s="713"/>
      <c r="AF24" s="713"/>
      <c r="AG24" s="713"/>
      <c r="AH24" s="713"/>
      <c r="AI24" s="713"/>
      <c r="AJ24" s="713"/>
      <c r="AK24" s="713"/>
      <c r="AL24" s="682" t="s">
        <v>126</v>
      </c>
      <c r="AM24" s="683"/>
      <c r="AN24" s="683"/>
      <c r="AO24" s="714"/>
      <c r="AP24" s="773" t="s">
        <v>284</v>
      </c>
      <c r="AQ24" s="781"/>
      <c r="AR24" s="781"/>
      <c r="AS24" s="781"/>
      <c r="AT24" s="781"/>
      <c r="AU24" s="781"/>
      <c r="AV24" s="781"/>
      <c r="AW24" s="781"/>
      <c r="AX24" s="781"/>
      <c r="AY24" s="781"/>
      <c r="AZ24" s="781"/>
      <c r="BA24" s="781"/>
      <c r="BB24" s="781"/>
      <c r="BC24" s="781"/>
      <c r="BD24" s="781"/>
      <c r="BE24" s="781"/>
      <c r="BF24" s="775"/>
      <c r="BG24" s="679" t="s">
        <v>228</v>
      </c>
      <c r="BH24" s="680"/>
      <c r="BI24" s="680"/>
      <c r="BJ24" s="680"/>
      <c r="BK24" s="680"/>
      <c r="BL24" s="680"/>
      <c r="BM24" s="680"/>
      <c r="BN24" s="681"/>
      <c r="BO24" s="712" t="s">
        <v>126</v>
      </c>
      <c r="BP24" s="712"/>
      <c r="BQ24" s="712"/>
      <c r="BR24" s="712"/>
      <c r="BS24" s="685" t="s">
        <v>126</v>
      </c>
      <c r="BT24" s="680"/>
      <c r="BU24" s="680"/>
      <c r="BV24" s="680"/>
      <c r="BW24" s="680"/>
      <c r="BX24" s="680"/>
      <c r="BY24" s="680"/>
      <c r="BZ24" s="680"/>
      <c r="CA24" s="680"/>
      <c r="CB24" s="726"/>
      <c r="CD24" s="737" t="s">
        <v>285</v>
      </c>
      <c r="CE24" s="738"/>
      <c r="CF24" s="738"/>
      <c r="CG24" s="738"/>
      <c r="CH24" s="738"/>
      <c r="CI24" s="738"/>
      <c r="CJ24" s="738"/>
      <c r="CK24" s="738"/>
      <c r="CL24" s="738"/>
      <c r="CM24" s="738"/>
      <c r="CN24" s="738"/>
      <c r="CO24" s="738"/>
      <c r="CP24" s="738"/>
      <c r="CQ24" s="739"/>
      <c r="CR24" s="734">
        <v>45042003</v>
      </c>
      <c r="CS24" s="735"/>
      <c r="CT24" s="735"/>
      <c r="CU24" s="735"/>
      <c r="CV24" s="735"/>
      <c r="CW24" s="735"/>
      <c r="CX24" s="735"/>
      <c r="CY24" s="778"/>
      <c r="CZ24" s="779">
        <v>38.299999999999997</v>
      </c>
      <c r="DA24" s="750"/>
      <c r="DB24" s="750"/>
      <c r="DC24" s="782"/>
      <c r="DD24" s="777">
        <v>32807479</v>
      </c>
      <c r="DE24" s="735"/>
      <c r="DF24" s="735"/>
      <c r="DG24" s="735"/>
      <c r="DH24" s="735"/>
      <c r="DI24" s="735"/>
      <c r="DJ24" s="735"/>
      <c r="DK24" s="778"/>
      <c r="DL24" s="777">
        <v>30413231</v>
      </c>
      <c r="DM24" s="735"/>
      <c r="DN24" s="735"/>
      <c r="DO24" s="735"/>
      <c r="DP24" s="735"/>
      <c r="DQ24" s="735"/>
      <c r="DR24" s="735"/>
      <c r="DS24" s="735"/>
      <c r="DT24" s="735"/>
      <c r="DU24" s="735"/>
      <c r="DV24" s="778"/>
      <c r="DW24" s="779">
        <v>52.2</v>
      </c>
      <c r="DX24" s="750"/>
      <c r="DY24" s="750"/>
      <c r="DZ24" s="750"/>
      <c r="EA24" s="750"/>
      <c r="EB24" s="750"/>
      <c r="EC24" s="780"/>
    </row>
    <row r="25" spans="2:133" ht="11.25" customHeight="1" x14ac:dyDescent="0.15">
      <c r="B25" s="676" t="s">
        <v>286</v>
      </c>
      <c r="C25" s="677"/>
      <c r="D25" s="677"/>
      <c r="E25" s="677"/>
      <c r="F25" s="677"/>
      <c r="G25" s="677"/>
      <c r="H25" s="677"/>
      <c r="I25" s="677"/>
      <c r="J25" s="677"/>
      <c r="K25" s="677"/>
      <c r="L25" s="677"/>
      <c r="M25" s="677"/>
      <c r="N25" s="677"/>
      <c r="O25" s="677"/>
      <c r="P25" s="677"/>
      <c r="Q25" s="678"/>
      <c r="R25" s="679">
        <v>10412</v>
      </c>
      <c r="S25" s="680"/>
      <c r="T25" s="680"/>
      <c r="U25" s="680"/>
      <c r="V25" s="680"/>
      <c r="W25" s="680"/>
      <c r="X25" s="680"/>
      <c r="Y25" s="681"/>
      <c r="Z25" s="712">
        <v>0</v>
      </c>
      <c r="AA25" s="712"/>
      <c r="AB25" s="712"/>
      <c r="AC25" s="712"/>
      <c r="AD25" s="713" t="s">
        <v>126</v>
      </c>
      <c r="AE25" s="713"/>
      <c r="AF25" s="713"/>
      <c r="AG25" s="713"/>
      <c r="AH25" s="713"/>
      <c r="AI25" s="713"/>
      <c r="AJ25" s="713"/>
      <c r="AK25" s="713"/>
      <c r="AL25" s="682" t="s">
        <v>126</v>
      </c>
      <c r="AM25" s="683"/>
      <c r="AN25" s="683"/>
      <c r="AO25" s="714"/>
      <c r="AP25" s="773" t="s">
        <v>287</v>
      </c>
      <c r="AQ25" s="781"/>
      <c r="AR25" s="781"/>
      <c r="AS25" s="781"/>
      <c r="AT25" s="781"/>
      <c r="AU25" s="781"/>
      <c r="AV25" s="781"/>
      <c r="AW25" s="781"/>
      <c r="AX25" s="781"/>
      <c r="AY25" s="781"/>
      <c r="AZ25" s="781"/>
      <c r="BA25" s="781"/>
      <c r="BB25" s="781"/>
      <c r="BC25" s="781"/>
      <c r="BD25" s="781"/>
      <c r="BE25" s="781"/>
      <c r="BF25" s="775"/>
      <c r="BG25" s="679" t="s">
        <v>126</v>
      </c>
      <c r="BH25" s="680"/>
      <c r="BI25" s="680"/>
      <c r="BJ25" s="680"/>
      <c r="BK25" s="680"/>
      <c r="BL25" s="680"/>
      <c r="BM25" s="680"/>
      <c r="BN25" s="681"/>
      <c r="BO25" s="712" t="s">
        <v>126</v>
      </c>
      <c r="BP25" s="712"/>
      <c r="BQ25" s="712"/>
      <c r="BR25" s="712"/>
      <c r="BS25" s="685" t="s">
        <v>228</v>
      </c>
      <c r="BT25" s="680"/>
      <c r="BU25" s="680"/>
      <c r="BV25" s="680"/>
      <c r="BW25" s="680"/>
      <c r="BX25" s="680"/>
      <c r="BY25" s="680"/>
      <c r="BZ25" s="680"/>
      <c r="CA25" s="680"/>
      <c r="CB25" s="726"/>
      <c r="CD25" s="718" t="s">
        <v>288</v>
      </c>
      <c r="CE25" s="719"/>
      <c r="CF25" s="719"/>
      <c r="CG25" s="719"/>
      <c r="CH25" s="719"/>
      <c r="CI25" s="719"/>
      <c r="CJ25" s="719"/>
      <c r="CK25" s="719"/>
      <c r="CL25" s="719"/>
      <c r="CM25" s="719"/>
      <c r="CN25" s="719"/>
      <c r="CO25" s="719"/>
      <c r="CP25" s="719"/>
      <c r="CQ25" s="720"/>
      <c r="CR25" s="679">
        <v>16015802</v>
      </c>
      <c r="CS25" s="698"/>
      <c r="CT25" s="698"/>
      <c r="CU25" s="698"/>
      <c r="CV25" s="698"/>
      <c r="CW25" s="698"/>
      <c r="CX25" s="698"/>
      <c r="CY25" s="699"/>
      <c r="CZ25" s="682">
        <v>13.6</v>
      </c>
      <c r="DA25" s="700"/>
      <c r="DB25" s="700"/>
      <c r="DC25" s="701"/>
      <c r="DD25" s="685">
        <v>14624930</v>
      </c>
      <c r="DE25" s="698"/>
      <c r="DF25" s="698"/>
      <c r="DG25" s="698"/>
      <c r="DH25" s="698"/>
      <c r="DI25" s="698"/>
      <c r="DJ25" s="698"/>
      <c r="DK25" s="699"/>
      <c r="DL25" s="685">
        <v>13844200</v>
      </c>
      <c r="DM25" s="698"/>
      <c r="DN25" s="698"/>
      <c r="DO25" s="698"/>
      <c r="DP25" s="698"/>
      <c r="DQ25" s="698"/>
      <c r="DR25" s="698"/>
      <c r="DS25" s="698"/>
      <c r="DT25" s="698"/>
      <c r="DU25" s="698"/>
      <c r="DV25" s="699"/>
      <c r="DW25" s="682">
        <v>23.8</v>
      </c>
      <c r="DX25" s="700"/>
      <c r="DY25" s="700"/>
      <c r="DZ25" s="700"/>
      <c r="EA25" s="700"/>
      <c r="EB25" s="700"/>
      <c r="EC25" s="721"/>
    </row>
    <row r="26" spans="2:133" ht="11.25" customHeight="1" x14ac:dyDescent="0.15">
      <c r="B26" s="676" t="s">
        <v>289</v>
      </c>
      <c r="C26" s="677"/>
      <c r="D26" s="677"/>
      <c r="E26" s="677"/>
      <c r="F26" s="677"/>
      <c r="G26" s="677"/>
      <c r="H26" s="677"/>
      <c r="I26" s="677"/>
      <c r="J26" s="677"/>
      <c r="K26" s="677"/>
      <c r="L26" s="677"/>
      <c r="M26" s="677"/>
      <c r="N26" s="677"/>
      <c r="O26" s="677"/>
      <c r="P26" s="677"/>
      <c r="Q26" s="678"/>
      <c r="R26" s="679">
        <v>58733666</v>
      </c>
      <c r="S26" s="680"/>
      <c r="T26" s="680"/>
      <c r="U26" s="680"/>
      <c r="V26" s="680"/>
      <c r="W26" s="680"/>
      <c r="X26" s="680"/>
      <c r="Y26" s="681"/>
      <c r="Z26" s="712">
        <v>48</v>
      </c>
      <c r="AA26" s="712"/>
      <c r="AB26" s="712"/>
      <c r="AC26" s="712"/>
      <c r="AD26" s="713">
        <v>54215665</v>
      </c>
      <c r="AE26" s="713"/>
      <c r="AF26" s="713"/>
      <c r="AG26" s="713"/>
      <c r="AH26" s="713"/>
      <c r="AI26" s="713"/>
      <c r="AJ26" s="713"/>
      <c r="AK26" s="713"/>
      <c r="AL26" s="682">
        <v>99.3</v>
      </c>
      <c r="AM26" s="683"/>
      <c r="AN26" s="683"/>
      <c r="AO26" s="714"/>
      <c r="AP26" s="773" t="s">
        <v>290</v>
      </c>
      <c r="AQ26" s="774"/>
      <c r="AR26" s="774"/>
      <c r="AS26" s="774"/>
      <c r="AT26" s="774"/>
      <c r="AU26" s="774"/>
      <c r="AV26" s="774"/>
      <c r="AW26" s="774"/>
      <c r="AX26" s="774"/>
      <c r="AY26" s="774"/>
      <c r="AZ26" s="774"/>
      <c r="BA26" s="774"/>
      <c r="BB26" s="774"/>
      <c r="BC26" s="774"/>
      <c r="BD26" s="774"/>
      <c r="BE26" s="774"/>
      <c r="BF26" s="775"/>
      <c r="BG26" s="679" t="s">
        <v>126</v>
      </c>
      <c r="BH26" s="680"/>
      <c r="BI26" s="680"/>
      <c r="BJ26" s="680"/>
      <c r="BK26" s="680"/>
      <c r="BL26" s="680"/>
      <c r="BM26" s="680"/>
      <c r="BN26" s="681"/>
      <c r="BO26" s="712" t="s">
        <v>170</v>
      </c>
      <c r="BP26" s="712"/>
      <c r="BQ26" s="712"/>
      <c r="BR26" s="712"/>
      <c r="BS26" s="685" t="s">
        <v>126</v>
      </c>
      <c r="BT26" s="680"/>
      <c r="BU26" s="680"/>
      <c r="BV26" s="680"/>
      <c r="BW26" s="680"/>
      <c r="BX26" s="680"/>
      <c r="BY26" s="680"/>
      <c r="BZ26" s="680"/>
      <c r="CA26" s="680"/>
      <c r="CB26" s="726"/>
      <c r="CD26" s="718" t="s">
        <v>291</v>
      </c>
      <c r="CE26" s="719"/>
      <c r="CF26" s="719"/>
      <c r="CG26" s="719"/>
      <c r="CH26" s="719"/>
      <c r="CI26" s="719"/>
      <c r="CJ26" s="719"/>
      <c r="CK26" s="719"/>
      <c r="CL26" s="719"/>
      <c r="CM26" s="719"/>
      <c r="CN26" s="719"/>
      <c r="CO26" s="719"/>
      <c r="CP26" s="719"/>
      <c r="CQ26" s="720"/>
      <c r="CR26" s="679">
        <v>10211994</v>
      </c>
      <c r="CS26" s="680"/>
      <c r="CT26" s="680"/>
      <c r="CU26" s="680"/>
      <c r="CV26" s="680"/>
      <c r="CW26" s="680"/>
      <c r="CX26" s="680"/>
      <c r="CY26" s="681"/>
      <c r="CZ26" s="682">
        <v>8.6999999999999993</v>
      </c>
      <c r="DA26" s="700"/>
      <c r="DB26" s="700"/>
      <c r="DC26" s="701"/>
      <c r="DD26" s="685">
        <v>9558512</v>
      </c>
      <c r="DE26" s="680"/>
      <c r="DF26" s="680"/>
      <c r="DG26" s="680"/>
      <c r="DH26" s="680"/>
      <c r="DI26" s="680"/>
      <c r="DJ26" s="680"/>
      <c r="DK26" s="681"/>
      <c r="DL26" s="685" t="s">
        <v>126</v>
      </c>
      <c r="DM26" s="680"/>
      <c r="DN26" s="680"/>
      <c r="DO26" s="680"/>
      <c r="DP26" s="680"/>
      <c r="DQ26" s="680"/>
      <c r="DR26" s="680"/>
      <c r="DS26" s="680"/>
      <c r="DT26" s="680"/>
      <c r="DU26" s="680"/>
      <c r="DV26" s="681"/>
      <c r="DW26" s="682" t="s">
        <v>228</v>
      </c>
      <c r="DX26" s="700"/>
      <c r="DY26" s="700"/>
      <c r="DZ26" s="700"/>
      <c r="EA26" s="700"/>
      <c r="EB26" s="700"/>
      <c r="EC26" s="721"/>
    </row>
    <row r="27" spans="2:133" ht="11.25" customHeight="1" x14ac:dyDescent="0.15">
      <c r="B27" s="676" t="s">
        <v>292</v>
      </c>
      <c r="C27" s="677"/>
      <c r="D27" s="677"/>
      <c r="E27" s="677"/>
      <c r="F27" s="677"/>
      <c r="G27" s="677"/>
      <c r="H27" s="677"/>
      <c r="I27" s="677"/>
      <c r="J27" s="677"/>
      <c r="K27" s="677"/>
      <c r="L27" s="677"/>
      <c r="M27" s="677"/>
      <c r="N27" s="677"/>
      <c r="O27" s="677"/>
      <c r="P27" s="677"/>
      <c r="Q27" s="678"/>
      <c r="R27" s="679">
        <v>22931</v>
      </c>
      <c r="S27" s="680"/>
      <c r="T27" s="680"/>
      <c r="U27" s="680"/>
      <c r="V27" s="680"/>
      <c r="W27" s="680"/>
      <c r="X27" s="680"/>
      <c r="Y27" s="681"/>
      <c r="Z27" s="712">
        <v>0</v>
      </c>
      <c r="AA27" s="712"/>
      <c r="AB27" s="712"/>
      <c r="AC27" s="712"/>
      <c r="AD27" s="713">
        <v>22931</v>
      </c>
      <c r="AE27" s="713"/>
      <c r="AF27" s="713"/>
      <c r="AG27" s="713"/>
      <c r="AH27" s="713"/>
      <c r="AI27" s="713"/>
      <c r="AJ27" s="713"/>
      <c r="AK27" s="713"/>
      <c r="AL27" s="682">
        <v>0</v>
      </c>
      <c r="AM27" s="683"/>
      <c r="AN27" s="683"/>
      <c r="AO27" s="714"/>
      <c r="AP27" s="676" t="s">
        <v>293</v>
      </c>
      <c r="AQ27" s="677"/>
      <c r="AR27" s="677"/>
      <c r="AS27" s="677"/>
      <c r="AT27" s="677"/>
      <c r="AU27" s="677"/>
      <c r="AV27" s="677"/>
      <c r="AW27" s="677"/>
      <c r="AX27" s="677"/>
      <c r="AY27" s="677"/>
      <c r="AZ27" s="677"/>
      <c r="BA27" s="677"/>
      <c r="BB27" s="677"/>
      <c r="BC27" s="677"/>
      <c r="BD27" s="677"/>
      <c r="BE27" s="677"/>
      <c r="BF27" s="678"/>
      <c r="BG27" s="679">
        <v>30977169</v>
      </c>
      <c r="BH27" s="680"/>
      <c r="BI27" s="680"/>
      <c r="BJ27" s="680"/>
      <c r="BK27" s="680"/>
      <c r="BL27" s="680"/>
      <c r="BM27" s="680"/>
      <c r="BN27" s="681"/>
      <c r="BO27" s="712">
        <v>100</v>
      </c>
      <c r="BP27" s="712"/>
      <c r="BQ27" s="712"/>
      <c r="BR27" s="712"/>
      <c r="BS27" s="685">
        <v>498794</v>
      </c>
      <c r="BT27" s="680"/>
      <c r="BU27" s="680"/>
      <c r="BV27" s="680"/>
      <c r="BW27" s="680"/>
      <c r="BX27" s="680"/>
      <c r="BY27" s="680"/>
      <c r="BZ27" s="680"/>
      <c r="CA27" s="680"/>
      <c r="CB27" s="726"/>
      <c r="CD27" s="718" t="s">
        <v>294</v>
      </c>
      <c r="CE27" s="719"/>
      <c r="CF27" s="719"/>
      <c r="CG27" s="719"/>
      <c r="CH27" s="719"/>
      <c r="CI27" s="719"/>
      <c r="CJ27" s="719"/>
      <c r="CK27" s="719"/>
      <c r="CL27" s="719"/>
      <c r="CM27" s="719"/>
      <c r="CN27" s="719"/>
      <c r="CO27" s="719"/>
      <c r="CP27" s="719"/>
      <c r="CQ27" s="720"/>
      <c r="CR27" s="679">
        <v>15729392</v>
      </c>
      <c r="CS27" s="698"/>
      <c r="CT27" s="698"/>
      <c r="CU27" s="698"/>
      <c r="CV27" s="698"/>
      <c r="CW27" s="698"/>
      <c r="CX27" s="698"/>
      <c r="CY27" s="699"/>
      <c r="CZ27" s="682">
        <v>13.4</v>
      </c>
      <c r="DA27" s="700"/>
      <c r="DB27" s="700"/>
      <c r="DC27" s="701"/>
      <c r="DD27" s="685">
        <v>4996375</v>
      </c>
      <c r="DE27" s="698"/>
      <c r="DF27" s="698"/>
      <c r="DG27" s="698"/>
      <c r="DH27" s="698"/>
      <c r="DI27" s="698"/>
      <c r="DJ27" s="698"/>
      <c r="DK27" s="699"/>
      <c r="DL27" s="685">
        <v>4818757</v>
      </c>
      <c r="DM27" s="698"/>
      <c r="DN27" s="698"/>
      <c r="DO27" s="698"/>
      <c r="DP27" s="698"/>
      <c r="DQ27" s="698"/>
      <c r="DR27" s="698"/>
      <c r="DS27" s="698"/>
      <c r="DT27" s="698"/>
      <c r="DU27" s="698"/>
      <c r="DV27" s="699"/>
      <c r="DW27" s="682">
        <v>8.3000000000000007</v>
      </c>
      <c r="DX27" s="700"/>
      <c r="DY27" s="700"/>
      <c r="DZ27" s="700"/>
      <c r="EA27" s="700"/>
      <c r="EB27" s="700"/>
      <c r="EC27" s="721"/>
    </row>
    <row r="28" spans="2:133" ht="11.25" customHeight="1" x14ac:dyDescent="0.15">
      <c r="B28" s="676" t="s">
        <v>295</v>
      </c>
      <c r="C28" s="677"/>
      <c r="D28" s="677"/>
      <c r="E28" s="677"/>
      <c r="F28" s="677"/>
      <c r="G28" s="677"/>
      <c r="H28" s="677"/>
      <c r="I28" s="677"/>
      <c r="J28" s="677"/>
      <c r="K28" s="677"/>
      <c r="L28" s="677"/>
      <c r="M28" s="677"/>
      <c r="N28" s="677"/>
      <c r="O28" s="677"/>
      <c r="P28" s="677"/>
      <c r="Q28" s="678"/>
      <c r="R28" s="679">
        <v>383850</v>
      </c>
      <c r="S28" s="680"/>
      <c r="T28" s="680"/>
      <c r="U28" s="680"/>
      <c r="V28" s="680"/>
      <c r="W28" s="680"/>
      <c r="X28" s="680"/>
      <c r="Y28" s="681"/>
      <c r="Z28" s="712">
        <v>0.3</v>
      </c>
      <c r="AA28" s="712"/>
      <c r="AB28" s="712"/>
      <c r="AC28" s="712"/>
      <c r="AD28" s="713">
        <v>1069</v>
      </c>
      <c r="AE28" s="713"/>
      <c r="AF28" s="713"/>
      <c r="AG28" s="713"/>
      <c r="AH28" s="713"/>
      <c r="AI28" s="713"/>
      <c r="AJ28" s="713"/>
      <c r="AK28" s="713"/>
      <c r="AL28" s="682">
        <v>0</v>
      </c>
      <c r="AM28" s="683"/>
      <c r="AN28" s="683"/>
      <c r="AO28" s="714"/>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2"/>
      <c r="BP28" s="712"/>
      <c r="BQ28" s="712"/>
      <c r="BR28" s="712"/>
      <c r="BS28" s="685"/>
      <c r="BT28" s="680"/>
      <c r="BU28" s="680"/>
      <c r="BV28" s="680"/>
      <c r="BW28" s="680"/>
      <c r="BX28" s="680"/>
      <c r="BY28" s="680"/>
      <c r="BZ28" s="680"/>
      <c r="CA28" s="680"/>
      <c r="CB28" s="726"/>
      <c r="CD28" s="718" t="s">
        <v>296</v>
      </c>
      <c r="CE28" s="719"/>
      <c r="CF28" s="719"/>
      <c r="CG28" s="719"/>
      <c r="CH28" s="719"/>
      <c r="CI28" s="719"/>
      <c r="CJ28" s="719"/>
      <c r="CK28" s="719"/>
      <c r="CL28" s="719"/>
      <c r="CM28" s="719"/>
      <c r="CN28" s="719"/>
      <c r="CO28" s="719"/>
      <c r="CP28" s="719"/>
      <c r="CQ28" s="720"/>
      <c r="CR28" s="679">
        <v>13296809</v>
      </c>
      <c r="CS28" s="680"/>
      <c r="CT28" s="680"/>
      <c r="CU28" s="680"/>
      <c r="CV28" s="680"/>
      <c r="CW28" s="680"/>
      <c r="CX28" s="680"/>
      <c r="CY28" s="681"/>
      <c r="CZ28" s="682">
        <v>11.3</v>
      </c>
      <c r="DA28" s="700"/>
      <c r="DB28" s="700"/>
      <c r="DC28" s="701"/>
      <c r="DD28" s="685">
        <v>13186174</v>
      </c>
      <c r="DE28" s="680"/>
      <c r="DF28" s="680"/>
      <c r="DG28" s="680"/>
      <c r="DH28" s="680"/>
      <c r="DI28" s="680"/>
      <c r="DJ28" s="680"/>
      <c r="DK28" s="681"/>
      <c r="DL28" s="685">
        <v>11750274</v>
      </c>
      <c r="DM28" s="680"/>
      <c r="DN28" s="680"/>
      <c r="DO28" s="680"/>
      <c r="DP28" s="680"/>
      <c r="DQ28" s="680"/>
      <c r="DR28" s="680"/>
      <c r="DS28" s="680"/>
      <c r="DT28" s="680"/>
      <c r="DU28" s="680"/>
      <c r="DV28" s="681"/>
      <c r="DW28" s="682">
        <v>20.2</v>
      </c>
      <c r="DX28" s="700"/>
      <c r="DY28" s="700"/>
      <c r="DZ28" s="700"/>
      <c r="EA28" s="700"/>
      <c r="EB28" s="700"/>
      <c r="EC28" s="721"/>
    </row>
    <row r="29" spans="2:133" ht="11.25" customHeight="1" x14ac:dyDescent="0.15">
      <c r="B29" s="676" t="s">
        <v>297</v>
      </c>
      <c r="C29" s="677"/>
      <c r="D29" s="677"/>
      <c r="E29" s="677"/>
      <c r="F29" s="677"/>
      <c r="G29" s="677"/>
      <c r="H29" s="677"/>
      <c r="I29" s="677"/>
      <c r="J29" s="677"/>
      <c r="K29" s="677"/>
      <c r="L29" s="677"/>
      <c r="M29" s="677"/>
      <c r="N29" s="677"/>
      <c r="O29" s="677"/>
      <c r="P29" s="677"/>
      <c r="Q29" s="678"/>
      <c r="R29" s="679">
        <v>852498</v>
      </c>
      <c r="S29" s="680"/>
      <c r="T29" s="680"/>
      <c r="U29" s="680"/>
      <c r="V29" s="680"/>
      <c r="W29" s="680"/>
      <c r="X29" s="680"/>
      <c r="Y29" s="681"/>
      <c r="Z29" s="712">
        <v>0.7</v>
      </c>
      <c r="AA29" s="712"/>
      <c r="AB29" s="712"/>
      <c r="AC29" s="712"/>
      <c r="AD29" s="713">
        <v>106854</v>
      </c>
      <c r="AE29" s="713"/>
      <c r="AF29" s="713"/>
      <c r="AG29" s="713"/>
      <c r="AH29" s="713"/>
      <c r="AI29" s="713"/>
      <c r="AJ29" s="713"/>
      <c r="AK29" s="713"/>
      <c r="AL29" s="682">
        <v>0.2</v>
      </c>
      <c r="AM29" s="683"/>
      <c r="AN29" s="683"/>
      <c r="AO29" s="714"/>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2"/>
      <c r="BP29" s="712"/>
      <c r="BQ29" s="712"/>
      <c r="BR29" s="712"/>
      <c r="BS29" s="713"/>
      <c r="BT29" s="713"/>
      <c r="BU29" s="713"/>
      <c r="BV29" s="713"/>
      <c r="BW29" s="713"/>
      <c r="BX29" s="713"/>
      <c r="BY29" s="713"/>
      <c r="BZ29" s="713"/>
      <c r="CA29" s="713"/>
      <c r="CB29" s="776"/>
      <c r="CD29" s="764" t="s">
        <v>298</v>
      </c>
      <c r="CE29" s="765"/>
      <c r="CF29" s="718" t="s">
        <v>299</v>
      </c>
      <c r="CG29" s="719"/>
      <c r="CH29" s="719"/>
      <c r="CI29" s="719"/>
      <c r="CJ29" s="719"/>
      <c r="CK29" s="719"/>
      <c r="CL29" s="719"/>
      <c r="CM29" s="719"/>
      <c r="CN29" s="719"/>
      <c r="CO29" s="719"/>
      <c r="CP29" s="719"/>
      <c r="CQ29" s="720"/>
      <c r="CR29" s="679">
        <v>13295576</v>
      </c>
      <c r="CS29" s="698"/>
      <c r="CT29" s="698"/>
      <c r="CU29" s="698"/>
      <c r="CV29" s="698"/>
      <c r="CW29" s="698"/>
      <c r="CX29" s="698"/>
      <c r="CY29" s="699"/>
      <c r="CZ29" s="682">
        <v>11.3</v>
      </c>
      <c r="DA29" s="700"/>
      <c r="DB29" s="700"/>
      <c r="DC29" s="701"/>
      <c r="DD29" s="685">
        <v>13184941</v>
      </c>
      <c r="DE29" s="698"/>
      <c r="DF29" s="698"/>
      <c r="DG29" s="698"/>
      <c r="DH29" s="698"/>
      <c r="DI29" s="698"/>
      <c r="DJ29" s="698"/>
      <c r="DK29" s="699"/>
      <c r="DL29" s="685">
        <v>11749041</v>
      </c>
      <c r="DM29" s="698"/>
      <c r="DN29" s="698"/>
      <c r="DO29" s="698"/>
      <c r="DP29" s="698"/>
      <c r="DQ29" s="698"/>
      <c r="DR29" s="698"/>
      <c r="DS29" s="698"/>
      <c r="DT29" s="698"/>
      <c r="DU29" s="698"/>
      <c r="DV29" s="699"/>
      <c r="DW29" s="682">
        <v>20.2</v>
      </c>
      <c r="DX29" s="700"/>
      <c r="DY29" s="700"/>
      <c r="DZ29" s="700"/>
      <c r="EA29" s="700"/>
      <c r="EB29" s="700"/>
      <c r="EC29" s="721"/>
    </row>
    <row r="30" spans="2:133" ht="11.25" customHeight="1" x14ac:dyDescent="0.15">
      <c r="B30" s="676" t="s">
        <v>300</v>
      </c>
      <c r="C30" s="677"/>
      <c r="D30" s="677"/>
      <c r="E30" s="677"/>
      <c r="F30" s="677"/>
      <c r="G30" s="677"/>
      <c r="H30" s="677"/>
      <c r="I30" s="677"/>
      <c r="J30" s="677"/>
      <c r="K30" s="677"/>
      <c r="L30" s="677"/>
      <c r="M30" s="677"/>
      <c r="N30" s="677"/>
      <c r="O30" s="677"/>
      <c r="P30" s="677"/>
      <c r="Q30" s="678"/>
      <c r="R30" s="679">
        <v>787478</v>
      </c>
      <c r="S30" s="680"/>
      <c r="T30" s="680"/>
      <c r="U30" s="680"/>
      <c r="V30" s="680"/>
      <c r="W30" s="680"/>
      <c r="X30" s="680"/>
      <c r="Y30" s="681"/>
      <c r="Z30" s="712">
        <v>0.6</v>
      </c>
      <c r="AA30" s="712"/>
      <c r="AB30" s="712"/>
      <c r="AC30" s="712"/>
      <c r="AD30" s="713">
        <v>1587</v>
      </c>
      <c r="AE30" s="713"/>
      <c r="AF30" s="713"/>
      <c r="AG30" s="713"/>
      <c r="AH30" s="713"/>
      <c r="AI30" s="713"/>
      <c r="AJ30" s="713"/>
      <c r="AK30" s="713"/>
      <c r="AL30" s="682">
        <v>0</v>
      </c>
      <c r="AM30" s="683"/>
      <c r="AN30" s="683"/>
      <c r="AO30" s="714"/>
      <c r="AP30" s="740" t="s">
        <v>216</v>
      </c>
      <c r="AQ30" s="741"/>
      <c r="AR30" s="741"/>
      <c r="AS30" s="741"/>
      <c r="AT30" s="741"/>
      <c r="AU30" s="741"/>
      <c r="AV30" s="741"/>
      <c r="AW30" s="741"/>
      <c r="AX30" s="741"/>
      <c r="AY30" s="741"/>
      <c r="AZ30" s="741"/>
      <c r="BA30" s="741"/>
      <c r="BB30" s="741"/>
      <c r="BC30" s="741"/>
      <c r="BD30" s="741"/>
      <c r="BE30" s="741"/>
      <c r="BF30" s="742"/>
      <c r="BG30" s="740" t="s">
        <v>301</v>
      </c>
      <c r="BH30" s="753"/>
      <c r="BI30" s="753"/>
      <c r="BJ30" s="753"/>
      <c r="BK30" s="753"/>
      <c r="BL30" s="753"/>
      <c r="BM30" s="753"/>
      <c r="BN30" s="753"/>
      <c r="BO30" s="753"/>
      <c r="BP30" s="753"/>
      <c r="BQ30" s="754"/>
      <c r="BR30" s="740" t="s">
        <v>302</v>
      </c>
      <c r="BS30" s="753"/>
      <c r="BT30" s="753"/>
      <c r="BU30" s="753"/>
      <c r="BV30" s="753"/>
      <c r="BW30" s="753"/>
      <c r="BX30" s="753"/>
      <c r="BY30" s="753"/>
      <c r="BZ30" s="753"/>
      <c r="CA30" s="753"/>
      <c r="CB30" s="754"/>
      <c r="CD30" s="766"/>
      <c r="CE30" s="767"/>
      <c r="CF30" s="718" t="s">
        <v>303</v>
      </c>
      <c r="CG30" s="719"/>
      <c r="CH30" s="719"/>
      <c r="CI30" s="719"/>
      <c r="CJ30" s="719"/>
      <c r="CK30" s="719"/>
      <c r="CL30" s="719"/>
      <c r="CM30" s="719"/>
      <c r="CN30" s="719"/>
      <c r="CO30" s="719"/>
      <c r="CP30" s="719"/>
      <c r="CQ30" s="720"/>
      <c r="CR30" s="679">
        <v>12747705</v>
      </c>
      <c r="CS30" s="680"/>
      <c r="CT30" s="680"/>
      <c r="CU30" s="680"/>
      <c r="CV30" s="680"/>
      <c r="CW30" s="680"/>
      <c r="CX30" s="680"/>
      <c r="CY30" s="681"/>
      <c r="CZ30" s="682">
        <v>10.8</v>
      </c>
      <c r="DA30" s="700"/>
      <c r="DB30" s="700"/>
      <c r="DC30" s="701"/>
      <c r="DD30" s="685">
        <v>12645474</v>
      </c>
      <c r="DE30" s="680"/>
      <c r="DF30" s="680"/>
      <c r="DG30" s="680"/>
      <c r="DH30" s="680"/>
      <c r="DI30" s="680"/>
      <c r="DJ30" s="680"/>
      <c r="DK30" s="681"/>
      <c r="DL30" s="685">
        <v>11209574</v>
      </c>
      <c r="DM30" s="680"/>
      <c r="DN30" s="680"/>
      <c r="DO30" s="680"/>
      <c r="DP30" s="680"/>
      <c r="DQ30" s="680"/>
      <c r="DR30" s="680"/>
      <c r="DS30" s="680"/>
      <c r="DT30" s="680"/>
      <c r="DU30" s="680"/>
      <c r="DV30" s="681"/>
      <c r="DW30" s="682">
        <v>19.3</v>
      </c>
      <c r="DX30" s="700"/>
      <c r="DY30" s="700"/>
      <c r="DZ30" s="700"/>
      <c r="EA30" s="700"/>
      <c r="EB30" s="700"/>
      <c r="EC30" s="721"/>
    </row>
    <row r="31" spans="2:133" ht="11.25" customHeight="1" x14ac:dyDescent="0.15">
      <c r="B31" s="676" t="s">
        <v>304</v>
      </c>
      <c r="C31" s="677"/>
      <c r="D31" s="677"/>
      <c r="E31" s="677"/>
      <c r="F31" s="677"/>
      <c r="G31" s="677"/>
      <c r="H31" s="677"/>
      <c r="I31" s="677"/>
      <c r="J31" s="677"/>
      <c r="K31" s="677"/>
      <c r="L31" s="677"/>
      <c r="M31" s="677"/>
      <c r="N31" s="677"/>
      <c r="O31" s="677"/>
      <c r="P31" s="677"/>
      <c r="Q31" s="678"/>
      <c r="R31" s="679">
        <v>33930002</v>
      </c>
      <c r="S31" s="680"/>
      <c r="T31" s="680"/>
      <c r="U31" s="680"/>
      <c r="V31" s="680"/>
      <c r="W31" s="680"/>
      <c r="X31" s="680"/>
      <c r="Y31" s="681"/>
      <c r="Z31" s="712">
        <v>27.7</v>
      </c>
      <c r="AA31" s="712"/>
      <c r="AB31" s="712"/>
      <c r="AC31" s="712"/>
      <c r="AD31" s="713" t="s">
        <v>126</v>
      </c>
      <c r="AE31" s="713"/>
      <c r="AF31" s="713"/>
      <c r="AG31" s="713"/>
      <c r="AH31" s="713"/>
      <c r="AI31" s="713"/>
      <c r="AJ31" s="713"/>
      <c r="AK31" s="713"/>
      <c r="AL31" s="682" t="s">
        <v>126</v>
      </c>
      <c r="AM31" s="683"/>
      <c r="AN31" s="683"/>
      <c r="AO31" s="714"/>
      <c r="AP31" s="755" t="s">
        <v>305</v>
      </c>
      <c r="AQ31" s="756"/>
      <c r="AR31" s="756"/>
      <c r="AS31" s="756"/>
      <c r="AT31" s="761" t="s">
        <v>306</v>
      </c>
      <c r="AU31" s="230"/>
      <c r="AV31" s="230"/>
      <c r="AW31" s="230"/>
      <c r="AX31" s="745" t="s">
        <v>182</v>
      </c>
      <c r="AY31" s="746"/>
      <c r="AZ31" s="746"/>
      <c r="BA31" s="746"/>
      <c r="BB31" s="746"/>
      <c r="BC31" s="746"/>
      <c r="BD31" s="746"/>
      <c r="BE31" s="746"/>
      <c r="BF31" s="747"/>
      <c r="BG31" s="748">
        <v>99.1</v>
      </c>
      <c r="BH31" s="749"/>
      <c r="BI31" s="749"/>
      <c r="BJ31" s="749"/>
      <c r="BK31" s="749"/>
      <c r="BL31" s="749"/>
      <c r="BM31" s="750">
        <v>96.4</v>
      </c>
      <c r="BN31" s="749"/>
      <c r="BO31" s="749"/>
      <c r="BP31" s="749"/>
      <c r="BQ31" s="751"/>
      <c r="BR31" s="748">
        <v>99.3</v>
      </c>
      <c r="BS31" s="749"/>
      <c r="BT31" s="749"/>
      <c r="BU31" s="749"/>
      <c r="BV31" s="749"/>
      <c r="BW31" s="749"/>
      <c r="BX31" s="750">
        <v>96.6</v>
      </c>
      <c r="BY31" s="749"/>
      <c r="BZ31" s="749"/>
      <c r="CA31" s="749"/>
      <c r="CB31" s="751"/>
      <c r="CD31" s="766"/>
      <c r="CE31" s="767"/>
      <c r="CF31" s="718" t="s">
        <v>307</v>
      </c>
      <c r="CG31" s="719"/>
      <c r="CH31" s="719"/>
      <c r="CI31" s="719"/>
      <c r="CJ31" s="719"/>
      <c r="CK31" s="719"/>
      <c r="CL31" s="719"/>
      <c r="CM31" s="719"/>
      <c r="CN31" s="719"/>
      <c r="CO31" s="719"/>
      <c r="CP31" s="719"/>
      <c r="CQ31" s="720"/>
      <c r="CR31" s="679">
        <v>547871</v>
      </c>
      <c r="CS31" s="698"/>
      <c r="CT31" s="698"/>
      <c r="CU31" s="698"/>
      <c r="CV31" s="698"/>
      <c r="CW31" s="698"/>
      <c r="CX31" s="698"/>
      <c r="CY31" s="699"/>
      <c r="CZ31" s="682">
        <v>0.5</v>
      </c>
      <c r="DA31" s="700"/>
      <c r="DB31" s="700"/>
      <c r="DC31" s="701"/>
      <c r="DD31" s="685">
        <v>539467</v>
      </c>
      <c r="DE31" s="698"/>
      <c r="DF31" s="698"/>
      <c r="DG31" s="698"/>
      <c r="DH31" s="698"/>
      <c r="DI31" s="698"/>
      <c r="DJ31" s="698"/>
      <c r="DK31" s="699"/>
      <c r="DL31" s="685">
        <v>539467</v>
      </c>
      <c r="DM31" s="698"/>
      <c r="DN31" s="698"/>
      <c r="DO31" s="698"/>
      <c r="DP31" s="698"/>
      <c r="DQ31" s="698"/>
      <c r="DR31" s="698"/>
      <c r="DS31" s="698"/>
      <c r="DT31" s="698"/>
      <c r="DU31" s="698"/>
      <c r="DV31" s="699"/>
      <c r="DW31" s="682">
        <v>0.9</v>
      </c>
      <c r="DX31" s="700"/>
      <c r="DY31" s="700"/>
      <c r="DZ31" s="700"/>
      <c r="EA31" s="700"/>
      <c r="EB31" s="700"/>
      <c r="EC31" s="721"/>
    </row>
    <row r="32" spans="2:133" ht="11.25" customHeight="1" x14ac:dyDescent="0.15">
      <c r="B32" s="770" t="s">
        <v>308</v>
      </c>
      <c r="C32" s="771"/>
      <c r="D32" s="771"/>
      <c r="E32" s="771"/>
      <c r="F32" s="771"/>
      <c r="G32" s="771"/>
      <c r="H32" s="771"/>
      <c r="I32" s="771"/>
      <c r="J32" s="771"/>
      <c r="K32" s="771"/>
      <c r="L32" s="771"/>
      <c r="M32" s="771"/>
      <c r="N32" s="771"/>
      <c r="O32" s="771"/>
      <c r="P32" s="771"/>
      <c r="Q32" s="772"/>
      <c r="R32" s="679">
        <v>28130</v>
      </c>
      <c r="S32" s="680"/>
      <c r="T32" s="680"/>
      <c r="U32" s="680"/>
      <c r="V32" s="680"/>
      <c r="W32" s="680"/>
      <c r="X32" s="680"/>
      <c r="Y32" s="681"/>
      <c r="Z32" s="712">
        <v>0</v>
      </c>
      <c r="AA32" s="712"/>
      <c r="AB32" s="712"/>
      <c r="AC32" s="712"/>
      <c r="AD32" s="713">
        <v>28130</v>
      </c>
      <c r="AE32" s="713"/>
      <c r="AF32" s="713"/>
      <c r="AG32" s="713"/>
      <c r="AH32" s="713"/>
      <c r="AI32" s="713"/>
      <c r="AJ32" s="713"/>
      <c r="AK32" s="713"/>
      <c r="AL32" s="682">
        <v>0.1</v>
      </c>
      <c r="AM32" s="683"/>
      <c r="AN32" s="683"/>
      <c r="AO32" s="714"/>
      <c r="AP32" s="757"/>
      <c r="AQ32" s="758"/>
      <c r="AR32" s="758"/>
      <c r="AS32" s="758"/>
      <c r="AT32" s="762"/>
      <c r="AU32" s="229" t="s">
        <v>309</v>
      </c>
      <c r="AV32" s="229"/>
      <c r="AW32" s="229"/>
      <c r="AX32" s="676" t="s">
        <v>310</v>
      </c>
      <c r="AY32" s="677"/>
      <c r="AZ32" s="677"/>
      <c r="BA32" s="677"/>
      <c r="BB32" s="677"/>
      <c r="BC32" s="677"/>
      <c r="BD32" s="677"/>
      <c r="BE32" s="677"/>
      <c r="BF32" s="678"/>
      <c r="BG32" s="752">
        <v>99.3</v>
      </c>
      <c r="BH32" s="698"/>
      <c r="BI32" s="698"/>
      <c r="BJ32" s="698"/>
      <c r="BK32" s="698"/>
      <c r="BL32" s="698"/>
      <c r="BM32" s="683">
        <v>97</v>
      </c>
      <c r="BN32" s="744"/>
      <c r="BO32" s="744"/>
      <c r="BP32" s="744"/>
      <c r="BQ32" s="725"/>
      <c r="BR32" s="752">
        <v>99.4</v>
      </c>
      <c r="BS32" s="698"/>
      <c r="BT32" s="698"/>
      <c r="BU32" s="698"/>
      <c r="BV32" s="698"/>
      <c r="BW32" s="698"/>
      <c r="BX32" s="683">
        <v>97.1</v>
      </c>
      <c r="BY32" s="744"/>
      <c r="BZ32" s="744"/>
      <c r="CA32" s="744"/>
      <c r="CB32" s="725"/>
      <c r="CD32" s="768"/>
      <c r="CE32" s="769"/>
      <c r="CF32" s="718" t="s">
        <v>311</v>
      </c>
      <c r="CG32" s="719"/>
      <c r="CH32" s="719"/>
      <c r="CI32" s="719"/>
      <c r="CJ32" s="719"/>
      <c r="CK32" s="719"/>
      <c r="CL32" s="719"/>
      <c r="CM32" s="719"/>
      <c r="CN32" s="719"/>
      <c r="CO32" s="719"/>
      <c r="CP32" s="719"/>
      <c r="CQ32" s="720"/>
      <c r="CR32" s="679">
        <v>1233</v>
      </c>
      <c r="CS32" s="680"/>
      <c r="CT32" s="680"/>
      <c r="CU32" s="680"/>
      <c r="CV32" s="680"/>
      <c r="CW32" s="680"/>
      <c r="CX32" s="680"/>
      <c r="CY32" s="681"/>
      <c r="CZ32" s="682">
        <v>0</v>
      </c>
      <c r="DA32" s="700"/>
      <c r="DB32" s="700"/>
      <c r="DC32" s="701"/>
      <c r="DD32" s="685">
        <v>1233</v>
      </c>
      <c r="DE32" s="680"/>
      <c r="DF32" s="680"/>
      <c r="DG32" s="680"/>
      <c r="DH32" s="680"/>
      <c r="DI32" s="680"/>
      <c r="DJ32" s="680"/>
      <c r="DK32" s="681"/>
      <c r="DL32" s="685">
        <v>1233</v>
      </c>
      <c r="DM32" s="680"/>
      <c r="DN32" s="680"/>
      <c r="DO32" s="680"/>
      <c r="DP32" s="680"/>
      <c r="DQ32" s="680"/>
      <c r="DR32" s="680"/>
      <c r="DS32" s="680"/>
      <c r="DT32" s="680"/>
      <c r="DU32" s="680"/>
      <c r="DV32" s="681"/>
      <c r="DW32" s="682">
        <v>0</v>
      </c>
      <c r="DX32" s="700"/>
      <c r="DY32" s="700"/>
      <c r="DZ32" s="700"/>
      <c r="EA32" s="700"/>
      <c r="EB32" s="700"/>
      <c r="EC32" s="721"/>
    </row>
    <row r="33" spans="2:133" ht="11.25" customHeight="1" x14ac:dyDescent="0.15">
      <c r="B33" s="676" t="s">
        <v>312</v>
      </c>
      <c r="C33" s="677"/>
      <c r="D33" s="677"/>
      <c r="E33" s="677"/>
      <c r="F33" s="677"/>
      <c r="G33" s="677"/>
      <c r="H33" s="677"/>
      <c r="I33" s="677"/>
      <c r="J33" s="677"/>
      <c r="K33" s="677"/>
      <c r="L33" s="677"/>
      <c r="M33" s="677"/>
      <c r="N33" s="677"/>
      <c r="O33" s="677"/>
      <c r="P33" s="677"/>
      <c r="Q33" s="678"/>
      <c r="R33" s="679">
        <v>6769322</v>
      </c>
      <c r="S33" s="680"/>
      <c r="T33" s="680"/>
      <c r="U33" s="680"/>
      <c r="V33" s="680"/>
      <c r="W33" s="680"/>
      <c r="X33" s="680"/>
      <c r="Y33" s="681"/>
      <c r="Z33" s="712">
        <v>5.5</v>
      </c>
      <c r="AA33" s="712"/>
      <c r="AB33" s="712"/>
      <c r="AC33" s="712"/>
      <c r="AD33" s="713" t="s">
        <v>126</v>
      </c>
      <c r="AE33" s="713"/>
      <c r="AF33" s="713"/>
      <c r="AG33" s="713"/>
      <c r="AH33" s="713"/>
      <c r="AI33" s="713"/>
      <c r="AJ33" s="713"/>
      <c r="AK33" s="713"/>
      <c r="AL33" s="682" t="s">
        <v>228</v>
      </c>
      <c r="AM33" s="683"/>
      <c r="AN33" s="683"/>
      <c r="AO33" s="714"/>
      <c r="AP33" s="759"/>
      <c r="AQ33" s="760"/>
      <c r="AR33" s="760"/>
      <c r="AS33" s="760"/>
      <c r="AT33" s="763"/>
      <c r="AU33" s="231"/>
      <c r="AV33" s="231"/>
      <c r="AW33" s="231"/>
      <c r="AX33" s="660" t="s">
        <v>313</v>
      </c>
      <c r="AY33" s="661"/>
      <c r="AZ33" s="661"/>
      <c r="BA33" s="661"/>
      <c r="BB33" s="661"/>
      <c r="BC33" s="661"/>
      <c r="BD33" s="661"/>
      <c r="BE33" s="661"/>
      <c r="BF33" s="662"/>
      <c r="BG33" s="743">
        <v>98.9</v>
      </c>
      <c r="BH33" s="664"/>
      <c r="BI33" s="664"/>
      <c r="BJ33" s="664"/>
      <c r="BK33" s="664"/>
      <c r="BL33" s="664"/>
      <c r="BM33" s="706">
        <v>95.8</v>
      </c>
      <c r="BN33" s="664"/>
      <c r="BO33" s="664"/>
      <c r="BP33" s="664"/>
      <c r="BQ33" s="708"/>
      <c r="BR33" s="743">
        <v>99.2</v>
      </c>
      <c r="BS33" s="664"/>
      <c r="BT33" s="664"/>
      <c r="BU33" s="664"/>
      <c r="BV33" s="664"/>
      <c r="BW33" s="664"/>
      <c r="BX33" s="706">
        <v>96</v>
      </c>
      <c r="BY33" s="664"/>
      <c r="BZ33" s="664"/>
      <c r="CA33" s="664"/>
      <c r="CB33" s="708"/>
      <c r="CD33" s="718" t="s">
        <v>314</v>
      </c>
      <c r="CE33" s="719"/>
      <c r="CF33" s="719"/>
      <c r="CG33" s="719"/>
      <c r="CH33" s="719"/>
      <c r="CI33" s="719"/>
      <c r="CJ33" s="719"/>
      <c r="CK33" s="719"/>
      <c r="CL33" s="719"/>
      <c r="CM33" s="719"/>
      <c r="CN33" s="719"/>
      <c r="CO33" s="719"/>
      <c r="CP33" s="719"/>
      <c r="CQ33" s="720"/>
      <c r="CR33" s="679">
        <v>64311133</v>
      </c>
      <c r="CS33" s="698"/>
      <c r="CT33" s="698"/>
      <c r="CU33" s="698"/>
      <c r="CV33" s="698"/>
      <c r="CW33" s="698"/>
      <c r="CX33" s="698"/>
      <c r="CY33" s="699"/>
      <c r="CZ33" s="682">
        <v>54.7</v>
      </c>
      <c r="DA33" s="700"/>
      <c r="DB33" s="700"/>
      <c r="DC33" s="701"/>
      <c r="DD33" s="685">
        <v>34046066</v>
      </c>
      <c r="DE33" s="698"/>
      <c r="DF33" s="698"/>
      <c r="DG33" s="698"/>
      <c r="DH33" s="698"/>
      <c r="DI33" s="698"/>
      <c r="DJ33" s="698"/>
      <c r="DK33" s="699"/>
      <c r="DL33" s="685">
        <v>23255956</v>
      </c>
      <c r="DM33" s="698"/>
      <c r="DN33" s="698"/>
      <c r="DO33" s="698"/>
      <c r="DP33" s="698"/>
      <c r="DQ33" s="698"/>
      <c r="DR33" s="698"/>
      <c r="DS33" s="698"/>
      <c r="DT33" s="698"/>
      <c r="DU33" s="698"/>
      <c r="DV33" s="699"/>
      <c r="DW33" s="682">
        <v>39.9</v>
      </c>
      <c r="DX33" s="700"/>
      <c r="DY33" s="700"/>
      <c r="DZ33" s="700"/>
      <c r="EA33" s="700"/>
      <c r="EB33" s="700"/>
      <c r="EC33" s="721"/>
    </row>
    <row r="34" spans="2:133" ht="11.25" customHeight="1" x14ac:dyDescent="0.15">
      <c r="B34" s="676" t="s">
        <v>315</v>
      </c>
      <c r="C34" s="677"/>
      <c r="D34" s="677"/>
      <c r="E34" s="677"/>
      <c r="F34" s="677"/>
      <c r="G34" s="677"/>
      <c r="H34" s="677"/>
      <c r="I34" s="677"/>
      <c r="J34" s="677"/>
      <c r="K34" s="677"/>
      <c r="L34" s="677"/>
      <c r="M34" s="677"/>
      <c r="N34" s="677"/>
      <c r="O34" s="677"/>
      <c r="P34" s="677"/>
      <c r="Q34" s="678"/>
      <c r="R34" s="679">
        <v>539315</v>
      </c>
      <c r="S34" s="680"/>
      <c r="T34" s="680"/>
      <c r="U34" s="680"/>
      <c r="V34" s="680"/>
      <c r="W34" s="680"/>
      <c r="X34" s="680"/>
      <c r="Y34" s="681"/>
      <c r="Z34" s="712">
        <v>0.4</v>
      </c>
      <c r="AA34" s="712"/>
      <c r="AB34" s="712"/>
      <c r="AC34" s="712"/>
      <c r="AD34" s="713">
        <v>159260</v>
      </c>
      <c r="AE34" s="713"/>
      <c r="AF34" s="713"/>
      <c r="AG34" s="713"/>
      <c r="AH34" s="713"/>
      <c r="AI34" s="713"/>
      <c r="AJ34" s="713"/>
      <c r="AK34" s="713"/>
      <c r="AL34" s="682">
        <v>0.3</v>
      </c>
      <c r="AM34" s="683"/>
      <c r="AN34" s="683"/>
      <c r="AO34" s="714"/>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8" t="s">
        <v>316</v>
      </c>
      <c r="CE34" s="719"/>
      <c r="CF34" s="719"/>
      <c r="CG34" s="719"/>
      <c r="CH34" s="719"/>
      <c r="CI34" s="719"/>
      <c r="CJ34" s="719"/>
      <c r="CK34" s="719"/>
      <c r="CL34" s="719"/>
      <c r="CM34" s="719"/>
      <c r="CN34" s="719"/>
      <c r="CO34" s="719"/>
      <c r="CP34" s="719"/>
      <c r="CQ34" s="720"/>
      <c r="CR34" s="679">
        <v>13374257</v>
      </c>
      <c r="CS34" s="680"/>
      <c r="CT34" s="680"/>
      <c r="CU34" s="680"/>
      <c r="CV34" s="680"/>
      <c r="CW34" s="680"/>
      <c r="CX34" s="680"/>
      <c r="CY34" s="681"/>
      <c r="CZ34" s="682">
        <v>11.4</v>
      </c>
      <c r="DA34" s="700"/>
      <c r="DB34" s="700"/>
      <c r="DC34" s="701"/>
      <c r="DD34" s="685">
        <v>9410417</v>
      </c>
      <c r="DE34" s="680"/>
      <c r="DF34" s="680"/>
      <c r="DG34" s="680"/>
      <c r="DH34" s="680"/>
      <c r="DI34" s="680"/>
      <c r="DJ34" s="680"/>
      <c r="DK34" s="681"/>
      <c r="DL34" s="685">
        <v>7898509</v>
      </c>
      <c r="DM34" s="680"/>
      <c r="DN34" s="680"/>
      <c r="DO34" s="680"/>
      <c r="DP34" s="680"/>
      <c r="DQ34" s="680"/>
      <c r="DR34" s="680"/>
      <c r="DS34" s="680"/>
      <c r="DT34" s="680"/>
      <c r="DU34" s="680"/>
      <c r="DV34" s="681"/>
      <c r="DW34" s="682">
        <v>13.6</v>
      </c>
      <c r="DX34" s="700"/>
      <c r="DY34" s="700"/>
      <c r="DZ34" s="700"/>
      <c r="EA34" s="700"/>
      <c r="EB34" s="700"/>
      <c r="EC34" s="721"/>
    </row>
    <row r="35" spans="2:133" ht="11.25" customHeight="1" x14ac:dyDescent="0.15">
      <c r="B35" s="676" t="s">
        <v>317</v>
      </c>
      <c r="C35" s="677"/>
      <c r="D35" s="677"/>
      <c r="E35" s="677"/>
      <c r="F35" s="677"/>
      <c r="G35" s="677"/>
      <c r="H35" s="677"/>
      <c r="I35" s="677"/>
      <c r="J35" s="677"/>
      <c r="K35" s="677"/>
      <c r="L35" s="677"/>
      <c r="M35" s="677"/>
      <c r="N35" s="677"/>
      <c r="O35" s="677"/>
      <c r="P35" s="677"/>
      <c r="Q35" s="678"/>
      <c r="R35" s="679">
        <v>34064</v>
      </c>
      <c r="S35" s="680"/>
      <c r="T35" s="680"/>
      <c r="U35" s="680"/>
      <c r="V35" s="680"/>
      <c r="W35" s="680"/>
      <c r="X35" s="680"/>
      <c r="Y35" s="681"/>
      <c r="Z35" s="712">
        <v>0</v>
      </c>
      <c r="AA35" s="712"/>
      <c r="AB35" s="712"/>
      <c r="AC35" s="712"/>
      <c r="AD35" s="713" t="s">
        <v>126</v>
      </c>
      <c r="AE35" s="713"/>
      <c r="AF35" s="713"/>
      <c r="AG35" s="713"/>
      <c r="AH35" s="713"/>
      <c r="AI35" s="713"/>
      <c r="AJ35" s="713"/>
      <c r="AK35" s="713"/>
      <c r="AL35" s="682" t="s">
        <v>126</v>
      </c>
      <c r="AM35" s="683"/>
      <c r="AN35" s="683"/>
      <c r="AO35" s="714"/>
      <c r="AP35" s="234"/>
      <c r="AQ35" s="740" t="s">
        <v>318</v>
      </c>
      <c r="AR35" s="741"/>
      <c r="AS35" s="741"/>
      <c r="AT35" s="741"/>
      <c r="AU35" s="741"/>
      <c r="AV35" s="741"/>
      <c r="AW35" s="741"/>
      <c r="AX35" s="741"/>
      <c r="AY35" s="741"/>
      <c r="AZ35" s="741"/>
      <c r="BA35" s="741"/>
      <c r="BB35" s="741"/>
      <c r="BC35" s="741"/>
      <c r="BD35" s="741"/>
      <c r="BE35" s="741"/>
      <c r="BF35" s="742"/>
      <c r="BG35" s="740" t="s">
        <v>319</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8" t="s">
        <v>320</v>
      </c>
      <c r="CE35" s="719"/>
      <c r="CF35" s="719"/>
      <c r="CG35" s="719"/>
      <c r="CH35" s="719"/>
      <c r="CI35" s="719"/>
      <c r="CJ35" s="719"/>
      <c r="CK35" s="719"/>
      <c r="CL35" s="719"/>
      <c r="CM35" s="719"/>
      <c r="CN35" s="719"/>
      <c r="CO35" s="719"/>
      <c r="CP35" s="719"/>
      <c r="CQ35" s="720"/>
      <c r="CR35" s="679">
        <v>6905191</v>
      </c>
      <c r="CS35" s="698"/>
      <c r="CT35" s="698"/>
      <c r="CU35" s="698"/>
      <c r="CV35" s="698"/>
      <c r="CW35" s="698"/>
      <c r="CX35" s="698"/>
      <c r="CY35" s="699"/>
      <c r="CZ35" s="682">
        <v>5.9</v>
      </c>
      <c r="DA35" s="700"/>
      <c r="DB35" s="700"/>
      <c r="DC35" s="701"/>
      <c r="DD35" s="685">
        <v>5253579</v>
      </c>
      <c r="DE35" s="698"/>
      <c r="DF35" s="698"/>
      <c r="DG35" s="698"/>
      <c r="DH35" s="698"/>
      <c r="DI35" s="698"/>
      <c r="DJ35" s="698"/>
      <c r="DK35" s="699"/>
      <c r="DL35" s="685">
        <v>3068001</v>
      </c>
      <c r="DM35" s="698"/>
      <c r="DN35" s="698"/>
      <c r="DO35" s="698"/>
      <c r="DP35" s="698"/>
      <c r="DQ35" s="698"/>
      <c r="DR35" s="698"/>
      <c r="DS35" s="698"/>
      <c r="DT35" s="698"/>
      <c r="DU35" s="698"/>
      <c r="DV35" s="699"/>
      <c r="DW35" s="682">
        <v>5.3</v>
      </c>
      <c r="DX35" s="700"/>
      <c r="DY35" s="700"/>
      <c r="DZ35" s="700"/>
      <c r="EA35" s="700"/>
      <c r="EB35" s="700"/>
      <c r="EC35" s="721"/>
    </row>
    <row r="36" spans="2:133" ht="11.25" customHeight="1" x14ac:dyDescent="0.15">
      <c r="B36" s="676" t="s">
        <v>321</v>
      </c>
      <c r="C36" s="677"/>
      <c r="D36" s="677"/>
      <c r="E36" s="677"/>
      <c r="F36" s="677"/>
      <c r="G36" s="677"/>
      <c r="H36" s="677"/>
      <c r="I36" s="677"/>
      <c r="J36" s="677"/>
      <c r="K36" s="677"/>
      <c r="L36" s="677"/>
      <c r="M36" s="677"/>
      <c r="N36" s="677"/>
      <c r="O36" s="677"/>
      <c r="P36" s="677"/>
      <c r="Q36" s="678"/>
      <c r="R36" s="679">
        <v>3642933</v>
      </c>
      <c r="S36" s="680"/>
      <c r="T36" s="680"/>
      <c r="U36" s="680"/>
      <c r="V36" s="680"/>
      <c r="W36" s="680"/>
      <c r="X36" s="680"/>
      <c r="Y36" s="681"/>
      <c r="Z36" s="712">
        <v>3</v>
      </c>
      <c r="AA36" s="712"/>
      <c r="AB36" s="712"/>
      <c r="AC36" s="712"/>
      <c r="AD36" s="713" t="s">
        <v>126</v>
      </c>
      <c r="AE36" s="713"/>
      <c r="AF36" s="713"/>
      <c r="AG36" s="713"/>
      <c r="AH36" s="713"/>
      <c r="AI36" s="713"/>
      <c r="AJ36" s="713"/>
      <c r="AK36" s="713"/>
      <c r="AL36" s="682" t="s">
        <v>170</v>
      </c>
      <c r="AM36" s="683"/>
      <c r="AN36" s="683"/>
      <c r="AO36" s="714"/>
      <c r="AP36" s="234"/>
      <c r="AQ36" s="731" t="s">
        <v>322</v>
      </c>
      <c r="AR36" s="732"/>
      <c r="AS36" s="732"/>
      <c r="AT36" s="732"/>
      <c r="AU36" s="732"/>
      <c r="AV36" s="732"/>
      <c r="AW36" s="732"/>
      <c r="AX36" s="732"/>
      <c r="AY36" s="733"/>
      <c r="AZ36" s="734">
        <v>11852622</v>
      </c>
      <c r="BA36" s="735"/>
      <c r="BB36" s="735"/>
      <c r="BC36" s="735"/>
      <c r="BD36" s="735"/>
      <c r="BE36" s="735"/>
      <c r="BF36" s="736"/>
      <c r="BG36" s="737" t="s">
        <v>323</v>
      </c>
      <c r="BH36" s="738"/>
      <c r="BI36" s="738"/>
      <c r="BJ36" s="738"/>
      <c r="BK36" s="738"/>
      <c r="BL36" s="738"/>
      <c r="BM36" s="738"/>
      <c r="BN36" s="738"/>
      <c r="BO36" s="738"/>
      <c r="BP36" s="738"/>
      <c r="BQ36" s="738"/>
      <c r="BR36" s="738"/>
      <c r="BS36" s="738"/>
      <c r="BT36" s="738"/>
      <c r="BU36" s="739"/>
      <c r="BV36" s="734">
        <v>141598</v>
      </c>
      <c r="BW36" s="735"/>
      <c r="BX36" s="735"/>
      <c r="BY36" s="735"/>
      <c r="BZ36" s="735"/>
      <c r="CA36" s="735"/>
      <c r="CB36" s="736"/>
      <c r="CD36" s="718" t="s">
        <v>324</v>
      </c>
      <c r="CE36" s="719"/>
      <c r="CF36" s="719"/>
      <c r="CG36" s="719"/>
      <c r="CH36" s="719"/>
      <c r="CI36" s="719"/>
      <c r="CJ36" s="719"/>
      <c r="CK36" s="719"/>
      <c r="CL36" s="719"/>
      <c r="CM36" s="719"/>
      <c r="CN36" s="719"/>
      <c r="CO36" s="719"/>
      <c r="CP36" s="719"/>
      <c r="CQ36" s="720"/>
      <c r="CR36" s="679">
        <v>32289822</v>
      </c>
      <c r="CS36" s="680"/>
      <c r="CT36" s="680"/>
      <c r="CU36" s="680"/>
      <c r="CV36" s="680"/>
      <c r="CW36" s="680"/>
      <c r="CX36" s="680"/>
      <c r="CY36" s="681"/>
      <c r="CZ36" s="682">
        <v>27.4</v>
      </c>
      <c r="DA36" s="700"/>
      <c r="DB36" s="700"/>
      <c r="DC36" s="701"/>
      <c r="DD36" s="685">
        <v>11302223</v>
      </c>
      <c r="DE36" s="680"/>
      <c r="DF36" s="680"/>
      <c r="DG36" s="680"/>
      <c r="DH36" s="680"/>
      <c r="DI36" s="680"/>
      <c r="DJ36" s="680"/>
      <c r="DK36" s="681"/>
      <c r="DL36" s="685">
        <v>6416072</v>
      </c>
      <c r="DM36" s="680"/>
      <c r="DN36" s="680"/>
      <c r="DO36" s="680"/>
      <c r="DP36" s="680"/>
      <c r="DQ36" s="680"/>
      <c r="DR36" s="680"/>
      <c r="DS36" s="680"/>
      <c r="DT36" s="680"/>
      <c r="DU36" s="680"/>
      <c r="DV36" s="681"/>
      <c r="DW36" s="682">
        <v>11</v>
      </c>
      <c r="DX36" s="700"/>
      <c r="DY36" s="700"/>
      <c r="DZ36" s="700"/>
      <c r="EA36" s="700"/>
      <c r="EB36" s="700"/>
      <c r="EC36" s="721"/>
    </row>
    <row r="37" spans="2:133" ht="11.25" customHeight="1" x14ac:dyDescent="0.15">
      <c r="B37" s="676" t="s">
        <v>325</v>
      </c>
      <c r="C37" s="677"/>
      <c r="D37" s="677"/>
      <c r="E37" s="677"/>
      <c r="F37" s="677"/>
      <c r="G37" s="677"/>
      <c r="H37" s="677"/>
      <c r="I37" s="677"/>
      <c r="J37" s="677"/>
      <c r="K37" s="677"/>
      <c r="L37" s="677"/>
      <c r="M37" s="677"/>
      <c r="N37" s="677"/>
      <c r="O37" s="677"/>
      <c r="P37" s="677"/>
      <c r="Q37" s="678"/>
      <c r="R37" s="679">
        <v>4406055</v>
      </c>
      <c r="S37" s="680"/>
      <c r="T37" s="680"/>
      <c r="U37" s="680"/>
      <c r="V37" s="680"/>
      <c r="W37" s="680"/>
      <c r="X37" s="680"/>
      <c r="Y37" s="681"/>
      <c r="Z37" s="712">
        <v>3.6</v>
      </c>
      <c r="AA37" s="712"/>
      <c r="AB37" s="712"/>
      <c r="AC37" s="712"/>
      <c r="AD37" s="713" t="s">
        <v>126</v>
      </c>
      <c r="AE37" s="713"/>
      <c r="AF37" s="713"/>
      <c r="AG37" s="713"/>
      <c r="AH37" s="713"/>
      <c r="AI37" s="713"/>
      <c r="AJ37" s="713"/>
      <c r="AK37" s="713"/>
      <c r="AL37" s="682" t="s">
        <v>126</v>
      </c>
      <c r="AM37" s="683"/>
      <c r="AN37" s="683"/>
      <c r="AO37" s="714"/>
      <c r="AQ37" s="722" t="s">
        <v>326</v>
      </c>
      <c r="AR37" s="723"/>
      <c r="AS37" s="723"/>
      <c r="AT37" s="723"/>
      <c r="AU37" s="723"/>
      <c r="AV37" s="723"/>
      <c r="AW37" s="723"/>
      <c r="AX37" s="723"/>
      <c r="AY37" s="724"/>
      <c r="AZ37" s="679">
        <v>4100150</v>
      </c>
      <c r="BA37" s="680"/>
      <c r="BB37" s="680"/>
      <c r="BC37" s="680"/>
      <c r="BD37" s="698"/>
      <c r="BE37" s="698"/>
      <c r="BF37" s="725"/>
      <c r="BG37" s="718" t="s">
        <v>327</v>
      </c>
      <c r="BH37" s="719"/>
      <c r="BI37" s="719"/>
      <c r="BJ37" s="719"/>
      <c r="BK37" s="719"/>
      <c r="BL37" s="719"/>
      <c r="BM37" s="719"/>
      <c r="BN37" s="719"/>
      <c r="BO37" s="719"/>
      <c r="BP37" s="719"/>
      <c r="BQ37" s="719"/>
      <c r="BR37" s="719"/>
      <c r="BS37" s="719"/>
      <c r="BT37" s="719"/>
      <c r="BU37" s="720"/>
      <c r="BV37" s="679">
        <v>-31177</v>
      </c>
      <c r="BW37" s="680"/>
      <c r="BX37" s="680"/>
      <c r="BY37" s="680"/>
      <c r="BZ37" s="680"/>
      <c r="CA37" s="680"/>
      <c r="CB37" s="726"/>
      <c r="CD37" s="718" t="s">
        <v>328</v>
      </c>
      <c r="CE37" s="719"/>
      <c r="CF37" s="719"/>
      <c r="CG37" s="719"/>
      <c r="CH37" s="719"/>
      <c r="CI37" s="719"/>
      <c r="CJ37" s="719"/>
      <c r="CK37" s="719"/>
      <c r="CL37" s="719"/>
      <c r="CM37" s="719"/>
      <c r="CN37" s="719"/>
      <c r="CO37" s="719"/>
      <c r="CP37" s="719"/>
      <c r="CQ37" s="720"/>
      <c r="CR37" s="679">
        <v>2262905</v>
      </c>
      <c r="CS37" s="698"/>
      <c r="CT37" s="698"/>
      <c r="CU37" s="698"/>
      <c r="CV37" s="698"/>
      <c r="CW37" s="698"/>
      <c r="CX37" s="698"/>
      <c r="CY37" s="699"/>
      <c r="CZ37" s="682">
        <v>1.9</v>
      </c>
      <c r="DA37" s="700"/>
      <c r="DB37" s="700"/>
      <c r="DC37" s="701"/>
      <c r="DD37" s="685">
        <v>2256201</v>
      </c>
      <c r="DE37" s="698"/>
      <c r="DF37" s="698"/>
      <c r="DG37" s="698"/>
      <c r="DH37" s="698"/>
      <c r="DI37" s="698"/>
      <c r="DJ37" s="698"/>
      <c r="DK37" s="699"/>
      <c r="DL37" s="685">
        <v>2169404</v>
      </c>
      <c r="DM37" s="698"/>
      <c r="DN37" s="698"/>
      <c r="DO37" s="698"/>
      <c r="DP37" s="698"/>
      <c r="DQ37" s="698"/>
      <c r="DR37" s="698"/>
      <c r="DS37" s="698"/>
      <c r="DT37" s="698"/>
      <c r="DU37" s="698"/>
      <c r="DV37" s="699"/>
      <c r="DW37" s="682">
        <v>3.7</v>
      </c>
      <c r="DX37" s="700"/>
      <c r="DY37" s="700"/>
      <c r="DZ37" s="700"/>
      <c r="EA37" s="700"/>
      <c r="EB37" s="700"/>
      <c r="EC37" s="721"/>
    </row>
    <row r="38" spans="2:133" ht="11.25" customHeight="1" x14ac:dyDescent="0.15">
      <c r="B38" s="676" t="s">
        <v>329</v>
      </c>
      <c r="C38" s="677"/>
      <c r="D38" s="677"/>
      <c r="E38" s="677"/>
      <c r="F38" s="677"/>
      <c r="G38" s="677"/>
      <c r="H38" s="677"/>
      <c r="I38" s="677"/>
      <c r="J38" s="677"/>
      <c r="K38" s="677"/>
      <c r="L38" s="677"/>
      <c r="M38" s="677"/>
      <c r="N38" s="677"/>
      <c r="O38" s="677"/>
      <c r="P38" s="677"/>
      <c r="Q38" s="678"/>
      <c r="R38" s="679">
        <v>4634223</v>
      </c>
      <c r="S38" s="680"/>
      <c r="T38" s="680"/>
      <c r="U38" s="680"/>
      <c r="V38" s="680"/>
      <c r="W38" s="680"/>
      <c r="X38" s="680"/>
      <c r="Y38" s="681"/>
      <c r="Z38" s="712">
        <v>3.8</v>
      </c>
      <c r="AA38" s="712"/>
      <c r="AB38" s="712"/>
      <c r="AC38" s="712"/>
      <c r="AD38" s="713">
        <v>68713</v>
      </c>
      <c r="AE38" s="713"/>
      <c r="AF38" s="713"/>
      <c r="AG38" s="713"/>
      <c r="AH38" s="713"/>
      <c r="AI38" s="713"/>
      <c r="AJ38" s="713"/>
      <c r="AK38" s="713"/>
      <c r="AL38" s="682">
        <v>0.1</v>
      </c>
      <c r="AM38" s="683"/>
      <c r="AN38" s="683"/>
      <c r="AO38" s="714"/>
      <c r="AQ38" s="722" t="s">
        <v>330</v>
      </c>
      <c r="AR38" s="723"/>
      <c r="AS38" s="723"/>
      <c r="AT38" s="723"/>
      <c r="AU38" s="723"/>
      <c r="AV38" s="723"/>
      <c r="AW38" s="723"/>
      <c r="AX38" s="723"/>
      <c r="AY38" s="724"/>
      <c r="AZ38" s="679">
        <v>280650</v>
      </c>
      <c r="BA38" s="680"/>
      <c r="BB38" s="680"/>
      <c r="BC38" s="680"/>
      <c r="BD38" s="698"/>
      <c r="BE38" s="698"/>
      <c r="BF38" s="725"/>
      <c r="BG38" s="718" t="s">
        <v>331</v>
      </c>
      <c r="BH38" s="719"/>
      <c r="BI38" s="719"/>
      <c r="BJ38" s="719"/>
      <c r="BK38" s="719"/>
      <c r="BL38" s="719"/>
      <c r="BM38" s="719"/>
      <c r="BN38" s="719"/>
      <c r="BO38" s="719"/>
      <c r="BP38" s="719"/>
      <c r="BQ38" s="719"/>
      <c r="BR38" s="719"/>
      <c r="BS38" s="719"/>
      <c r="BT38" s="719"/>
      <c r="BU38" s="720"/>
      <c r="BV38" s="679">
        <v>23165</v>
      </c>
      <c r="BW38" s="680"/>
      <c r="BX38" s="680"/>
      <c r="BY38" s="680"/>
      <c r="BZ38" s="680"/>
      <c r="CA38" s="680"/>
      <c r="CB38" s="726"/>
      <c r="CD38" s="718" t="s">
        <v>332</v>
      </c>
      <c r="CE38" s="719"/>
      <c r="CF38" s="719"/>
      <c r="CG38" s="719"/>
      <c r="CH38" s="719"/>
      <c r="CI38" s="719"/>
      <c r="CJ38" s="719"/>
      <c r="CK38" s="719"/>
      <c r="CL38" s="719"/>
      <c r="CM38" s="719"/>
      <c r="CN38" s="719"/>
      <c r="CO38" s="719"/>
      <c r="CP38" s="719"/>
      <c r="CQ38" s="720"/>
      <c r="CR38" s="679">
        <v>7197581</v>
      </c>
      <c r="CS38" s="680"/>
      <c r="CT38" s="680"/>
      <c r="CU38" s="680"/>
      <c r="CV38" s="680"/>
      <c r="CW38" s="680"/>
      <c r="CX38" s="680"/>
      <c r="CY38" s="681"/>
      <c r="CZ38" s="682">
        <v>6.1</v>
      </c>
      <c r="DA38" s="700"/>
      <c r="DB38" s="700"/>
      <c r="DC38" s="701"/>
      <c r="DD38" s="685">
        <v>6059714</v>
      </c>
      <c r="DE38" s="680"/>
      <c r="DF38" s="680"/>
      <c r="DG38" s="680"/>
      <c r="DH38" s="680"/>
      <c r="DI38" s="680"/>
      <c r="DJ38" s="680"/>
      <c r="DK38" s="681"/>
      <c r="DL38" s="685">
        <v>5760473</v>
      </c>
      <c r="DM38" s="680"/>
      <c r="DN38" s="680"/>
      <c r="DO38" s="680"/>
      <c r="DP38" s="680"/>
      <c r="DQ38" s="680"/>
      <c r="DR38" s="680"/>
      <c r="DS38" s="680"/>
      <c r="DT38" s="680"/>
      <c r="DU38" s="680"/>
      <c r="DV38" s="681"/>
      <c r="DW38" s="682">
        <v>9.9</v>
      </c>
      <c r="DX38" s="700"/>
      <c r="DY38" s="700"/>
      <c r="DZ38" s="700"/>
      <c r="EA38" s="700"/>
      <c r="EB38" s="700"/>
      <c r="EC38" s="721"/>
    </row>
    <row r="39" spans="2:133" ht="11.25" customHeight="1" x14ac:dyDescent="0.15">
      <c r="B39" s="676" t="s">
        <v>333</v>
      </c>
      <c r="C39" s="677"/>
      <c r="D39" s="677"/>
      <c r="E39" s="677"/>
      <c r="F39" s="677"/>
      <c r="G39" s="677"/>
      <c r="H39" s="677"/>
      <c r="I39" s="677"/>
      <c r="J39" s="677"/>
      <c r="K39" s="677"/>
      <c r="L39" s="677"/>
      <c r="M39" s="677"/>
      <c r="N39" s="677"/>
      <c r="O39" s="677"/>
      <c r="P39" s="677"/>
      <c r="Q39" s="678"/>
      <c r="R39" s="679">
        <v>7686201</v>
      </c>
      <c r="S39" s="680"/>
      <c r="T39" s="680"/>
      <c r="U39" s="680"/>
      <c r="V39" s="680"/>
      <c r="W39" s="680"/>
      <c r="X39" s="680"/>
      <c r="Y39" s="681"/>
      <c r="Z39" s="712">
        <v>6.3</v>
      </c>
      <c r="AA39" s="712"/>
      <c r="AB39" s="712"/>
      <c r="AC39" s="712"/>
      <c r="AD39" s="713" t="s">
        <v>126</v>
      </c>
      <c r="AE39" s="713"/>
      <c r="AF39" s="713"/>
      <c r="AG39" s="713"/>
      <c r="AH39" s="713"/>
      <c r="AI39" s="713"/>
      <c r="AJ39" s="713"/>
      <c r="AK39" s="713"/>
      <c r="AL39" s="682" t="s">
        <v>126</v>
      </c>
      <c r="AM39" s="683"/>
      <c r="AN39" s="683"/>
      <c r="AO39" s="714"/>
      <c r="AQ39" s="722" t="s">
        <v>334</v>
      </c>
      <c r="AR39" s="723"/>
      <c r="AS39" s="723"/>
      <c r="AT39" s="723"/>
      <c r="AU39" s="723"/>
      <c r="AV39" s="723"/>
      <c r="AW39" s="723"/>
      <c r="AX39" s="723"/>
      <c r="AY39" s="724"/>
      <c r="AZ39" s="679">
        <v>257335</v>
      </c>
      <c r="BA39" s="680"/>
      <c r="BB39" s="680"/>
      <c r="BC39" s="680"/>
      <c r="BD39" s="698"/>
      <c r="BE39" s="698"/>
      <c r="BF39" s="725"/>
      <c r="BG39" s="718" t="s">
        <v>335</v>
      </c>
      <c r="BH39" s="719"/>
      <c r="BI39" s="719"/>
      <c r="BJ39" s="719"/>
      <c r="BK39" s="719"/>
      <c r="BL39" s="719"/>
      <c r="BM39" s="719"/>
      <c r="BN39" s="719"/>
      <c r="BO39" s="719"/>
      <c r="BP39" s="719"/>
      <c r="BQ39" s="719"/>
      <c r="BR39" s="719"/>
      <c r="BS39" s="719"/>
      <c r="BT39" s="719"/>
      <c r="BU39" s="720"/>
      <c r="BV39" s="679">
        <v>35179</v>
      </c>
      <c r="BW39" s="680"/>
      <c r="BX39" s="680"/>
      <c r="BY39" s="680"/>
      <c r="BZ39" s="680"/>
      <c r="CA39" s="680"/>
      <c r="CB39" s="726"/>
      <c r="CD39" s="718" t="s">
        <v>336</v>
      </c>
      <c r="CE39" s="719"/>
      <c r="CF39" s="719"/>
      <c r="CG39" s="719"/>
      <c r="CH39" s="719"/>
      <c r="CI39" s="719"/>
      <c r="CJ39" s="719"/>
      <c r="CK39" s="719"/>
      <c r="CL39" s="719"/>
      <c r="CM39" s="719"/>
      <c r="CN39" s="719"/>
      <c r="CO39" s="719"/>
      <c r="CP39" s="719"/>
      <c r="CQ39" s="720"/>
      <c r="CR39" s="679">
        <v>2122286</v>
      </c>
      <c r="CS39" s="698"/>
      <c r="CT39" s="698"/>
      <c r="CU39" s="698"/>
      <c r="CV39" s="698"/>
      <c r="CW39" s="698"/>
      <c r="CX39" s="698"/>
      <c r="CY39" s="699"/>
      <c r="CZ39" s="682">
        <v>1.8</v>
      </c>
      <c r="DA39" s="700"/>
      <c r="DB39" s="700"/>
      <c r="DC39" s="701"/>
      <c r="DD39" s="685">
        <v>1907232</v>
      </c>
      <c r="DE39" s="698"/>
      <c r="DF39" s="698"/>
      <c r="DG39" s="698"/>
      <c r="DH39" s="698"/>
      <c r="DI39" s="698"/>
      <c r="DJ39" s="698"/>
      <c r="DK39" s="699"/>
      <c r="DL39" s="685" t="s">
        <v>126</v>
      </c>
      <c r="DM39" s="698"/>
      <c r="DN39" s="698"/>
      <c r="DO39" s="698"/>
      <c r="DP39" s="698"/>
      <c r="DQ39" s="698"/>
      <c r="DR39" s="698"/>
      <c r="DS39" s="698"/>
      <c r="DT39" s="698"/>
      <c r="DU39" s="698"/>
      <c r="DV39" s="699"/>
      <c r="DW39" s="682" t="s">
        <v>126</v>
      </c>
      <c r="DX39" s="700"/>
      <c r="DY39" s="700"/>
      <c r="DZ39" s="700"/>
      <c r="EA39" s="700"/>
      <c r="EB39" s="700"/>
      <c r="EC39" s="721"/>
    </row>
    <row r="40" spans="2:133" ht="11.25" customHeight="1" x14ac:dyDescent="0.15">
      <c r="B40" s="676" t="s">
        <v>337</v>
      </c>
      <c r="C40" s="677"/>
      <c r="D40" s="677"/>
      <c r="E40" s="677"/>
      <c r="F40" s="677"/>
      <c r="G40" s="677"/>
      <c r="H40" s="677"/>
      <c r="I40" s="677"/>
      <c r="J40" s="677"/>
      <c r="K40" s="677"/>
      <c r="L40" s="677"/>
      <c r="M40" s="677"/>
      <c r="N40" s="677"/>
      <c r="O40" s="677"/>
      <c r="P40" s="677"/>
      <c r="Q40" s="678"/>
      <c r="R40" s="679" t="s">
        <v>126</v>
      </c>
      <c r="S40" s="680"/>
      <c r="T40" s="680"/>
      <c r="U40" s="680"/>
      <c r="V40" s="680"/>
      <c r="W40" s="680"/>
      <c r="X40" s="680"/>
      <c r="Y40" s="681"/>
      <c r="Z40" s="712" t="s">
        <v>126</v>
      </c>
      <c r="AA40" s="712"/>
      <c r="AB40" s="712"/>
      <c r="AC40" s="712"/>
      <c r="AD40" s="713" t="s">
        <v>126</v>
      </c>
      <c r="AE40" s="713"/>
      <c r="AF40" s="713"/>
      <c r="AG40" s="713"/>
      <c r="AH40" s="713"/>
      <c r="AI40" s="713"/>
      <c r="AJ40" s="713"/>
      <c r="AK40" s="713"/>
      <c r="AL40" s="682" t="s">
        <v>126</v>
      </c>
      <c r="AM40" s="683"/>
      <c r="AN40" s="683"/>
      <c r="AO40" s="714"/>
      <c r="AQ40" s="722" t="s">
        <v>338</v>
      </c>
      <c r="AR40" s="723"/>
      <c r="AS40" s="723"/>
      <c r="AT40" s="723"/>
      <c r="AU40" s="723"/>
      <c r="AV40" s="723"/>
      <c r="AW40" s="723"/>
      <c r="AX40" s="723"/>
      <c r="AY40" s="724"/>
      <c r="AZ40" s="679">
        <v>18514</v>
      </c>
      <c r="BA40" s="680"/>
      <c r="BB40" s="680"/>
      <c r="BC40" s="680"/>
      <c r="BD40" s="698"/>
      <c r="BE40" s="698"/>
      <c r="BF40" s="725"/>
      <c r="BG40" s="727" t="s">
        <v>339</v>
      </c>
      <c r="BH40" s="728"/>
      <c r="BI40" s="728"/>
      <c r="BJ40" s="728"/>
      <c r="BK40" s="728"/>
      <c r="BL40" s="235"/>
      <c r="BM40" s="719" t="s">
        <v>340</v>
      </c>
      <c r="BN40" s="719"/>
      <c r="BO40" s="719"/>
      <c r="BP40" s="719"/>
      <c r="BQ40" s="719"/>
      <c r="BR40" s="719"/>
      <c r="BS40" s="719"/>
      <c r="BT40" s="719"/>
      <c r="BU40" s="720"/>
      <c r="BV40" s="679">
        <v>89</v>
      </c>
      <c r="BW40" s="680"/>
      <c r="BX40" s="680"/>
      <c r="BY40" s="680"/>
      <c r="BZ40" s="680"/>
      <c r="CA40" s="680"/>
      <c r="CB40" s="726"/>
      <c r="CD40" s="718" t="s">
        <v>341</v>
      </c>
      <c r="CE40" s="719"/>
      <c r="CF40" s="719"/>
      <c r="CG40" s="719"/>
      <c r="CH40" s="719"/>
      <c r="CI40" s="719"/>
      <c r="CJ40" s="719"/>
      <c r="CK40" s="719"/>
      <c r="CL40" s="719"/>
      <c r="CM40" s="719"/>
      <c r="CN40" s="719"/>
      <c r="CO40" s="719"/>
      <c r="CP40" s="719"/>
      <c r="CQ40" s="720"/>
      <c r="CR40" s="679">
        <v>2421996</v>
      </c>
      <c r="CS40" s="680"/>
      <c r="CT40" s="680"/>
      <c r="CU40" s="680"/>
      <c r="CV40" s="680"/>
      <c r="CW40" s="680"/>
      <c r="CX40" s="680"/>
      <c r="CY40" s="681"/>
      <c r="CZ40" s="682">
        <v>2.1</v>
      </c>
      <c r="DA40" s="700"/>
      <c r="DB40" s="700"/>
      <c r="DC40" s="701"/>
      <c r="DD40" s="685">
        <v>112901</v>
      </c>
      <c r="DE40" s="680"/>
      <c r="DF40" s="680"/>
      <c r="DG40" s="680"/>
      <c r="DH40" s="680"/>
      <c r="DI40" s="680"/>
      <c r="DJ40" s="680"/>
      <c r="DK40" s="681"/>
      <c r="DL40" s="685">
        <v>112901</v>
      </c>
      <c r="DM40" s="680"/>
      <c r="DN40" s="680"/>
      <c r="DO40" s="680"/>
      <c r="DP40" s="680"/>
      <c r="DQ40" s="680"/>
      <c r="DR40" s="680"/>
      <c r="DS40" s="680"/>
      <c r="DT40" s="680"/>
      <c r="DU40" s="680"/>
      <c r="DV40" s="681"/>
      <c r="DW40" s="682">
        <v>0.2</v>
      </c>
      <c r="DX40" s="700"/>
      <c r="DY40" s="700"/>
      <c r="DZ40" s="700"/>
      <c r="EA40" s="700"/>
      <c r="EB40" s="700"/>
      <c r="EC40" s="721"/>
    </row>
    <row r="41" spans="2:133" ht="11.25" customHeight="1" x14ac:dyDescent="0.15">
      <c r="B41" s="676" t="s">
        <v>342</v>
      </c>
      <c r="C41" s="677"/>
      <c r="D41" s="677"/>
      <c r="E41" s="677"/>
      <c r="F41" s="677"/>
      <c r="G41" s="677"/>
      <c r="H41" s="677"/>
      <c r="I41" s="677"/>
      <c r="J41" s="677"/>
      <c r="K41" s="677"/>
      <c r="L41" s="677"/>
      <c r="M41" s="677"/>
      <c r="N41" s="677"/>
      <c r="O41" s="677"/>
      <c r="P41" s="677"/>
      <c r="Q41" s="678"/>
      <c r="R41" s="679" t="s">
        <v>126</v>
      </c>
      <c r="S41" s="680"/>
      <c r="T41" s="680"/>
      <c r="U41" s="680"/>
      <c r="V41" s="680"/>
      <c r="W41" s="680"/>
      <c r="X41" s="680"/>
      <c r="Y41" s="681"/>
      <c r="Z41" s="712" t="s">
        <v>126</v>
      </c>
      <c r="AA41" s="712"/>
      <c r="AB41" s="712"/>
      <c r="AC41" s="712"/>
      <c r="AD41" s="713" t="s">
        <v>228</v>
      </c>
      <c r="AE41" s="713"/>
      <c r="AF41" s="713"/>
      <c r="AG41" s="713"/>
      <c r="AH41" s="713"/>
      <c r="AI41" s="713"/>
      <c r="AJ41" s="713"/>
      <c r="AK41" s="713"/>
      <c r="AL41" s="682" t="s">
        <v>126</v>
      </c>
      <c r="AM41" s="683"/>
      <c r="AN41" s="683"/>
      <c r="AO41" s="714"/>
      <c r="AQ41" s="722" t="s">
        <v>343</v>
      </c>
      <c r="AR41" s="723"/>
      <c r="AS41" s="723"/>
      <c r="AT41" s="723"/>
      <c r="AU41" s="723"/>
      <c r="AV41" s="723"/>
      <c r="AW41" s="723"/>
      <c r="AX41" s="723"/>
      <c r="AY41" s="724"/>
      <c r="AZ41" s="679">
        <v>1298582</v>
      </c>
      <c r="BA41" s="680"/>
      <c r="BB41" s="680"/>
      <c r="BC41" s="680"/>
      <c r="BD41" s="698"/>
      <c r="BE41" s="698"/>
      <c r="BF41" s="725"/>
      <c r="BG41" s="727"/>
      <c r="BH41" s="728"/>
      <c r="BI41" s="728"/>
      <c r="BJ41" s="728"/>
      <c r="BK41" s="728"/>
      <c r="BL41" s="235"/>
      <c r="BM41" s="719" t="s">
        <v>344</v>
      </c>
      <c r="BN41" s="719"/>
      <c r="BO41" s="719"/>
      <c r="BP41" s="719"/>
      <c r="BQ41" s="719"/>
      <c r="BR41" s="719"/>
      <c r="BS41" s="719"/>
      <c r="BT41" s="719"/>
      <c r="BU41" s="720"/>
      <c r="BV41" s="679">
        <v>1</v>
      </c>
      <c r="BW41" s="680"/>
      <c r="BX41" s="680"/>
      <c r="BY41" s="680"/>
      <c r="BZ41" s="680"/>
      <c r="CA41" s="680"/>
      <c r="CB41" s="726"/>
      <c r="CD41" s="718" t="s">
        <v>345</v>
      </c>
      <c r="CE41" s="719"/>
      <c r="CF41" s="719"/>
      <c r="CG41" s="719"/>
      <c r="CH41" s="719"/>
      <c r="CI41" s="719"/>
      <c r="CJ41" s="719"/>
      <c r="CK41" s="719"/>
      <c r="CL41" s="719"/>
      <c r="CM41" s="719"/>
      <c r="CN41" s="719"/>
      <c r="CO41" s="719"/>
      <c r="CP41" s="719"/>
      <c r="CQ41" s="720"/>
      <c r="CR41" s="679" t="s">
        <v>228</v>
      </c>
      <c r="CS41" s="698"/>
      <c r="CT41" s="698"/>
      <c r="CU41" s="698"/>
      <c r="CV41" s="698"/>
      <c r="CW41" s="698"/>
      <c r="CX41" s="698"/>
      <c r="CY41" s="699"/>
      <c r="CZ41" s="682" t="s">
        <v>126</v>
      </c>
      <c r="DA41" s="700"/>
      <c r="DB41" s="700"/>
      <c r="DC41" s="701"/>
      <c r="DD41" s="685" t="s">
        <v>126</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76" t="s">
        <v>346</v>
      </c>
      <c r="C42" s="677"/>
      <c r="D42" s="677"/>
      <c r="E42" s="677"/>
      <c r="F42" s="677"/>
      <c r="G42" s="677"/>
      <c r="H42" s="677"/>
      <c r="I42" s="677"/>
      <c r="J42" s="677"/>
      <c r="K42" s="677"/>
      <c r="L42" s="677"/>
      <c r="M42" s="677"/>
      <c r="N42" s="677"/>
      <c r="O42" s="677"/>
      <c r="P42" s="677"/>
      <c r="Q42" s="678"/>
      <c r="R42" s="679">
        <v>3613400</v>
      </c>
      <c r="S42" s="680"/>
      <c r="T42" s="680"/>
      <c r="U42" s="680"/>
      <c r="V42" s="680"/>
      <c r="W42" s="680"/>
      <c r="X42" s="680"/>
      <c r="Y42" s="681"/>
      <c r="Z42" s="712">
        <v>3</v>
      </c>
      <c r="AA42" s="712"/>
      <c r="AB42" s="712"/>
      <c r="AC42" s="712"/>
      <c r="AD42" s="713" t="s">
        <v>126</v>
      </c>
      <c r="AE42" s="713"/>
      <c r="AF42" s="713"/>
      <c r="AG42" s="713"/>
      <c r="AH42" s="713"/>
      <c r="AI42" s="713"/>
      <c r="AJ42" s="713"/>
      <c r="AK42" s="713"/>
      <c r="AL42" s="682" t="s">
        <v>126</v>
      </c>
      <c r="AM42" s="683"/>
      <c r="AN42" s="683"/>
      <c r="AO42" s="714"/>
      <c r="AQ42" s="715" t="s">
        <v>347</v>
      </c>
      <c r="AR42" s="716"/>
      <c r="AS42" s="716"/>
      <c r="AT42" s="716"/>
      <c r="AU42" s="716"/>
      <c r="AV42" s="716"/>
      <c r="AW42" s="716"/>
      <c r="AX42" s="716"/>
      <c r="AY42" s="717"/>
      <c r="AZ42" s="663">
        <v>5897391</v>
      </c>
      <c r="BA42" s="702"/>
      <c r="BB42" s="702"/>
      <c r="BC42" s="702"/>
      <c r="BD42" s="664"/>
      <c r="BE42" s="664"/>
      <c r="BF42" s="708"/>
      <c r="BG42" s="729"/>
      <c r="BH42" s="730"/>
      <c r="BI42" s="730"/>
      <c r="BJ42" s="730"/>
      <c r="BK42" s="730"/>
      <c r="BL42" s="236"/>
      <c r="BM42" s="709" t="s">
        <v>348</v>
      </c>
      <c r="BN42" s="709"/>
      <c r="BO42" s="709"/>
      <c r="BP42" s="709"/>
      <c r="BQ42" s="709"/>
      <c r="BR42" s="709"/>
      <c r="BS42" s="709"/>
      <c r="BT42" s="709"/>
      <c r="BU42" s="710"/>
      <c r="BV42" s="663">
        <v>347</v>
      </c>
      <c r="BW42" s="702"/>
      <c r="BX42" s="702"/>
      <c r="BY42" s="702"/>
      <c r="BZ42" s="702"/>
      <c r="CA42" s="702"/>
      <c r="CB42" s="711"/>
      <c r="CD42" s="676" t="s">
        <v>349</v>
      </c>
      <c r="CE42" s="677"/>
      <c r="CF42" s="677"/>
      <c r="CG42" s="677"/>
      <c r="CH42" s="677"/>
      <c r="CI42" s="677"/>
      <c r="CJ42" s="677"/>
      <c r="CK42" s="677"/>
      <c r="CL42" s="677"/>
      <c r="CM42" s="677"/>
      <c r="CN42" s="677"/>
      <c r="CO42" s="677"/>
      <c r="CP42" s="677"/>
      <c r="CQ42" s="678"/>
      <c r="CR42" s="679">
        <v>8280083</v>
      </c>
      <c r="CS42" s="680"/>
      <c r="CT42" s="680"/>
      <c r="CU42" s="680"/>
      <c r="CV42" s="680"/>
      <c r="CW42" s="680"/>
      <c r="CX42" s="680"/>
      <c r="CY42" s="681"/>
      <c r="CZ42" s="682">
        <v>7</v>
      </c>
      <c r="DA42" s="683"/>
      <c r="DB42" s="683"/>
      <c r="DC42" s="684"/>
      <c r="DD42" s="685">
        <v>1910190</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43" s="660" t="s">
        <v>350</v>
      </c>
      <c r="C43" s="661"/>
      <c r="D43" s="661"/>
      <c r="E43" s="661"/>
      <c r="F43" s="661"/>
      <c r="G43" s="661"/>
      <c r="H43" s="661"/>
      <c r="I43" s="661"/>
      <c r="J43" s="661"/>
      <c r="K43" s="661"/>
      <c r="L43" s="661"/>
      <c r="M43" s="661"/>
      <c r="N43" s="661"/>
      <c r="O43" s="661"/>
      <c r="P43" s="661"/>
      <c r="Q43" s="662"/>
      <c r="R43" s="663">
        <v>122450668</v>
      </c>
      <c r="S43" s="702"/>
      <c r="T43" s="702"/>
      <c r="U43" s="702"/>
      <c r="V43" s="702"/>
      <c r="W43" s="702"/>
      <c r="X43" s="702"/>
      <c r="Y43" s="703"/>
      <c r="Z43" s="704">
        <v>100</v>
      </c>
      <c r="AA43" s="704"/>
      <c r="AB43" s="704"/>
      <c r="AC43" s="704"/>
      <c r="AD43" s="705">
        <v>54604209</v>
      </c>
      <c r="AE43" s="705"/>
      <c r="AF43" s="705"/>
      <c r="AG43" s="705"/>
      <c r="AH43" s="705"/>
      <c r="AI43" s="705"/>
      <c r="AJ43" s="705"/>
      <c r="AK43" s="705"/>
      <c r="AL43" s="666">
        <v>100</v>
      </c>
      <c r="AM43" s="706"/>
      <c r="AN43" s="706"/>
      <c r="AO43" s="707"/>
      <c r="BV43" s="237"/>
      <c r="BW43" s="237"/>
      <c r="BX43" s="237"/>
      <c r="BY43" s="237"/>
      <c r="BZ43" s="237"/>
      <c r="CA43" s="237"/>
      <c r="CB43" s="237"/>
      <c r="CD43" s="676" t="s">
        <v>351</v>
      </c>
      <c r="CE43" s="677"/>
      <c r="CF43" s="677"/>
      <c r="CG43" s="677"/>
      <c r="CH43" s="677"/>
      <c r="CI43" s="677"/>
      <c r="CJ43" s="677"/>
      <c r="CK43" s="677"/>
      <c r="CL43" s="677"/>
      <c r="CM43" s="677"/>
      <c r="CN43" s="677"/>
      <c r="CO43" s="677"/>
      <c r="CP43" s="677"/>
      <c r="CQ43" s="678"/>
      <c r="CR43" s="679">
        <v>2329</v>
      </c>
      <c r="CS43" s="698"/>
      <c r="CT43" s="698"/>
      <c r="CU43" s="698"/>
      <c r="CV43" s="698"/>
      <c r="CW43" s="698"/>
      <c r="CX43" s="698"/>
      <c r="CY43" s="699"/>
      <c r="CZ43" s="682">
        <v>0</v>
      </c>
      <c r="DA43" s="700"/>
      <c r="DB43" s="700"/>
      <c r="DC43" s="701"/>
      <c r="DD43" s="685">
        <v>1755</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2" t="s">
        <v>298</v>
      </c>
      <c r="CE44" s="693"/>
      <c r="CF44" s="676" t="s">
        <v>352</v>
      </c>
      <c r="CG44" s="677"/>
      <c r="CH44" s="677"/>
      <c r="CI44" s="677"/>
      <c r="CJ44" s="677"/>
      <c r="CK44" s="677"/>
      <c r="CL44" s="677"/>
      <c r="CM44" s="677"/>
      <c r="CN44" s="677"/>
      <c r="CO44" s="677"/>
      <c r="CP44" s="677"/>
      <c r="CQ44" s="678"/>
      <c r="CR44" s="679">
        <v>7639340</v>
      </c>
      <c r="CS44" s="680"/>
      <c r="CT44" s="680"/>
      <c r="CU44" s="680"/>
      <c r="CV44" s="680"/>
      <c r="CW44" s="680"/>
      <c r="CX44" s="680"/>
      <c r="CY44" s="681"/>
      <c r="CZ44" s="682">
        <v>6.5</v>
      </c>
      <c r="DA44" s="683"/>
      <c r="DB44" s="683"/>
      <c r="DC44" s="684"/>
      <c r="DD44" s="685">
        <v>1880997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B45" s="239" t="s">
        <v>353</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4"/>
      <c r="CE45" s="695"/>
      <c r="CF45" s="676" t="s">
        <v>354</v>
      </c>
      <c r="CG45" s="677"/>
      <c r="CH45" s="677"/>
      <c r="CI45" s="677"/>
      <c r="CJ45" s="677"/>
      <c r="CK45" s="677"/>
      <c r="CL45" s="677"/>
      <c r="CM45" s="677"/>
      <c r="CN45" s="677"/>
      <c r="CO45" s="677"/>
      <c r="CP45" s="677"/>
      <c r="CQ45" s="678"/>
      <c r="CR45" s="679">
        <v>3854852</v>
      </c>
      <c r="CS45" s="698"/>
      <c r="CT45" s="698"/>
      <c r="CU45" s="698"/>
      <c r="CV45" s="698"/>
      <c r="CW45" s="698"/>
      <c r="CX45" s="698"/>
      <c r="CY45" s="699"/>
      <c r="CZ45" s="682">
        <v>3.3</v>
      </c>
      <c r="DA45" s="700"/>
      <c r="DB45" s="700"/>
      <c r="DC45" s="701"/>
      <c r="DD45" s="685">
        <v>273613</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40" t="s">
        <v>355</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356</v>
      </c>
      <c r="CG46" s="677"/>
      <c r="CH46" s="677"/>
      <c r="CI46" s="677"/>
      <c r="CJ46" s="677"/>
      <c r="CK46" s="677"/>
      <c r="CL46" s="677"/>
      <c r="CM46" s="677"/>
      <c r="CN46" s="677"/>
      <c r="CO46" s="677"/>
      <c r="CP46" s="677"/>
      <c r="CQ46" s="678"/>
      <c r="CR46" s="679">
        <v>3433325</v>
      </c>
      <c r="CS46" s="680"/>
      <c r="CT46" s="680"/>
      <c r="CU46" s="680"/>
      <c r="CV46" s="680"/>
      <c r="CW46" s="680"/>
      <c r="CX46" s="680"/>
      <c r="CY46" s="681"/>
      <c r="CZ46" s="682">
        <v>2.9</v>
      </c>
      <c r="DA46" s="683"/>
      <c r="DB46" s="683"/>
      <c r="DC46" s="684"/>
      <c r="DD46" s="685">
        <v>1515155</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41" t="s">
        <v>357</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4"/>
      <c r="CE47" s="695"/>
      <c r="CF47" s="676" t="s">
        <v>358</v>
      </c>
      <c r="CG47" s="677"/>
      <c r="CH47" s="677"/>
      <c r="CI47" s="677"/>
      <c r="CJ47" s="677"/>
      <c r="CK47" s="677"/>
      <c r="CL47" s="677"/>
      <c r="CM47" s="677"/>
      <c r="CN47" s="677"/>
      <c r="CO47" s="677"/>
      <c r="CP47" s="677"/>
      <c r="CQ47" s="678"/>
      <c r="CR47" s="679">
        <v>640743</v>
      </c>
      <c r="CS47" s="698"/>
      <c r="CT47" s="698"/>
      <c r="CU47" s="698"/>
      <c r="CV47" s="698"/>
      <c r="CW47" s="698"/>
      <c r="CX47" s="698"/>
      <c r="CY47" s="699"/>
      <c r="CZ47" s="682">
        <v>0.5</v>
      </c>
      <c r="DA47" s="700"/>
      <c r="DB47" s="700"/>
      <c r="DC47" s="701"/>
      <c r="DD47" s="685">
        <v>29193</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6"/>
      <c r="CE48" s="697"/>
      <c r="CF48" s="676" t="s">
        <v>359</v>
      </c>
      <c r="CG48" s="677"/>
      <c r="CH48" s="677"/>
      <c r="CI48" s="677"/>
      <c r="CJ48" s="677"/>
      <c r="CK48" s="677"/>
      <c r="CL48" s="677"/>
      <c r="CM48" s="677"/>
      <c r="CN48" s="677"/>
      <c r="CO48" s="677"/>
      <c r="CP48" s="677"/>
      <c r="CQ48" s="678"/>
      <c r="CR48" s="679" t="s">
        <v>170</v>
      </c>
      <c r="CS48" s="680"/>
      <c r="CT48" s="680"/>
      <c r="CU48" s="680"/>
      <c r="CV48" s="680"/>
      <c r="CW48" s="680"/>
      <c r="CX48" s="680"/>
      <c r="CY48" s="681"/>
      <c r="CZ48" s="682" t="s">
        <v>228</v>
      </c>
      <c r="DA48" s="683"/>
      <c r="DB48" s="683"/>
      <c r="DC48" s="684"/>
      <c r="DD48" s="685" t="s">
        <v>228</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0" t="s">
        <v>360</v>
      </c>
      <c r="CE49" s="661"/>
      <c r="CF49" s="661"/>
      <c r="CG49" s="661"/>
      <c r="CH49" s="661"/>
      <c r="CI49" s="661"/>
      <c r="CJ49" s="661"/>
      <c r="CK49" s="661"/>
      <c r="CL49" s="661"/>
      <c r="CM49" s="661"/>
      <c r="CN49" s="661"/>
      <c r="CO49" s="661"/>
      <c r="CP49" s="661"/>
      <c r="CQ49" s="662"/>
      <c r="CR49" s="663">
        <v>117633219</v>
      </c>
      <c r="CS49" s="664"/>
      <c r="CT49" s="664"/>
      <c r="CU49" s="664"/>
      <c r="CV49" s="664"/>
      <c r="CW49" s="664"/>
      <c r="CX49" s="664"/>
      <c r="CY49" s="665"/>
      <c r="CZ49" s="666">
        <v>100</v>
      </c>
      <c r="DA49" s="667"/>
      <c r="DB49" s="667"/>
      <c r="DC49" s="668"/>
      <c r="DD49" s="669">
        <v>68763735</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DO/fi8ERYuA2Ro2x3R9GX6wWZpVRgVGwZiEHBJ9jSOpmfrGUpgfJGl1+VkZGPDYDFdoWsSve6oG7g7xXJm7CKw==" saltValue="oxFcQEyMnHPtgdqQBZme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366</v>
      </c>
      <c r="B5" s="1090"/>
      <c r="C5" s="1090"/>
      <c r="D5" s="1090"/>
      <c r="E5" s="1090"/>
      <c r="F5" s="1090"/>
      <c r="G5" s="1090"/>
      <c r="H5" s="1090"/>
      <c r="I5" s="1090"/>
      <c r="J5" s="1090"/>
      <c r="K5" s="1090"/>
      <c r="L5" s="1090"/>
      <c r="M5" s="1090"/>
      <c r="N5" s="1090"/>
      <c r="O5" s="1090"/>
      <c r="P5" s="1091"/>
      <c r="Q5" s="1095" t="s">
        <v>367</v>
      </c>
      <c r="R5" s="1096"/>
      <c r="S5" s="1096"/>
      <c r="T5" s="1096"/>
      <c r="U5" s="1097"/>
      <c r="V5" s="1095" t="s">
        <v>368</v>
      </c>
      <c r="W5" s="1096"/>
      <c r="X5" s="1096"/>
      <c r="Y5" s="1096"/>
      <c r="Z5" s="1097"/>
      <c r="AA5" s="1095" t="s">
        <v>369</v>
      </c>
      <c r="AB5" s="1096"/>
      <c r="AC5" s="1096"/>
      <c r="AD5" s="1096"/>
      <c r="AE5" s="1096"/>
      <c r="AF5" s="1206" t="s">
        <v>370</v>
      </c>
      <c r="AG5" s="1096"/>
      <c r="AH5" s="1096"/>
      <c r="AI5" s="1096"/>
      <c r="AJ5" s="1111"/>
      <c r="AK5" s="1096" t="s">
        <v>371</v>
      </c>
      <c r="AL5" s="1096"/>
      <c r="AM5" s="1096"/>
      <c r="AN5" s="1096"/>
      <c r="AO5" s="1097"/>
      <c r="AP5" s="1095" t="s">
        <v>372</v>
      </c>
      <c r="AQ5" s="1096"/>
      <c r="AR5" s="1096"/>
      <c r="AS5" s="1096"/>
      <c r="AT5" s="1097"/>
      <c r="AU5" s="1095" t="s">
        <v>373</v>
      </c>
      <c r="AV5" s="1096"/>
      <c r="AW5" s="1096"/>
      <c r="AX5" s="1096"/>
      <c r="AY5" s="1111"/>
      <c r="AZ5" s="257"/>
      <c r="BA5" s="257"/>
      <c r="BB5" s="257"/>
      <c r="BC5" s="257"/>
      <c r="BD5" s="257"/>
      <c r="BE5" s="258"/>
      <c r="BF5" s="258"/>
      <c r="BG5" s="258"/>
      <c r="BH5" s="258"/>
      <c r="BI5" s="258"/>
      <c r="BJ5" s="258"/>
      <c r="BK5" s="258"/>
      <c r="BL5" s="258"/>
      <c r="BM5" s="258"/>
      <c r="BN5" s="258"/>
      <c r="BO5" s="258"/>
      <c r="BP5" s="258"/>
      <c r="BQ5" s="1089" t="s">
        <v>374</v>
      </c>
      <c r="BR5" s="1090"/>
      <c r="BS5" s="1090"/>
      <c r="BT5" s="1090"/>
      <c r="BU5" s="1090"/>
      <c r="BV5" s="1090"/>
      <c r="BW5" s="1090"/>
      <c r="BX5" s="1090"/>
      <c r="BY5" s="1090"/>
      <c r="BZ5" s="1090"/>
      <c r="CA5" s="1090"/>
      <c r="CB5" s="1090"/>
      <c r="CC5" s="1090"/>
      <c r="CD5" s="1090"/>
      <c r="CE5" s="1090"/>
      <c r="CF5" s="1090"/>
      <c r="CG5" s="1091"/>
      <c r="CH5" s="1095" t="s">
        <v>375</v>
      </c>
      <c r="CI5" s="1096"/>
      <c r="CJ5" s="1096"/>
      <c r="CK5" s="1096"/>
      <c r="CL5" s="1097"/>
      <c r="CM5" s="1095" t="s">
        <v>376</v>
      </c>
      <c r="CN5" s="1096"/>
      <c r="CO5" s="1096"/>
      <c r="CP5" s="1096"/>
      <c r="CQ5" s="1097"/>
      <c r="CR5" s="1095" t="s">
        <v>377</v>
      </c>
      <c r="CS5" s="1096"/>
      <c r="CT5" s="1096"/>
      <c r="CU5" s="1096"/>
      <c r="CV5" s="1097"/>
      <c r="CW5" s="1095" t="s">
        <v>378</v>
      </c>
      <c r="CX5" s="1096"/>
      <c r="CY5" s="1096"/>
      <c r="CZ5" s="1096"/>
      <c r="DA5" s="1097"/>
      <c r="DB5" s="1095" t="s">
        <v>379</v>
      </c>
      <c r="DC5" s="1096"/>
      <c r="DD5" s="1096"/>
      <c r="DE5" s="1096"/>
      <c r="DF5" s="1097"/>
      <c r="DG5" s="1191" t="s">
        <v>380</v>
      </c>
      <c r="DH5" s="1192"/>
      <c r="DI5" s="1192"/>
      <c r="DJ5" s="1192"/>
      <c r="DK5" s="1193"/>
      <c r="DL5" s="1191" t="s">
        <v>381</v>
      </c>
      <c r="DM5" s="1192"/>
      <c r="DN5" s="1192"/>
      <c r="DO5" s="1192"/>
      <c r="DP5" s="1193"/>
      <c r="DQ5" s="1095" t="s">
        <v>382</v>
      </c>
      <c r="DR5" s="1096"/>
      <c r="DS5" s="1096"/>
      <c r="DT5" s="1096"/>
      <c r="DU5" s="1097"/>
      <c r="DV5" s="1095" t="s">
        <v>373</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7"/>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4"/>
      <c r="DH6" s="1195"/>
      <c r="DI6" s="1195"/>
      <c r="DJ6" s="1195"/>
      <c r="DK6" s="1196"/>
      <c r="DL6" s="1194"/>
      <c r="DM6" s="1195"/>
      <c r="DN6" s="1195"/>
      <c r="DO6" s="1195"/>
      <c r="DP6" s="1196"/>
      <c r="DQ6" s="1098"/>
      <c r="DR6" s="1099"/>
      <c r="DS6" s="1099"/>
      <c r="DT6" s="1099"/>
      <c r="DU6" s="1100"/>
      <c r="DV6" s="1098"/>
      <c r="DW6" s="1099"/>
      <c r="DX6" s="1099"/>
      <c r="DY6" s="1099"/>
      <c r="DZ6" s="1112"/>
      <c r="EA6" s="255"/>
    </row>
    <row r="7" spans="1:131" s="256" customFormat="1" ht="26.25" customHeight="1" thickTop="1" x14ac:dyDescent="0.15">
      <c r="A7" s="259">
        <v>1</v>
      </c>
      <c r="B7" s="1142" t="s">
        <v>383</v>
      </c>
      <c r="C7" s="1143"/>
      <c r="D7" s="1143"/>
      <c r="E7" s="1143"/>
      <c r="F7" s="1143"/>
      <c r="G7" s="1143"/>
      <c r="H7" s="1143"/>
      <c r="I7" s="1143"/>
      <c r="J7" s="1143"/>
      <c r="K7" s="1143"/>
      <c r="L7" s="1143"/>
      <c r="M7" s="1143"/>
      <c r="N7" s="1143"/>
      <c r="O7" s="1143"/>
      <c r="P7" s="1144"/>
      <c r="Q7" s="1197">
        <v>123538</v>
      </c>
      <c r="R7" s="1198"/>
      <c r="S7" s="1198"/>
      <c r="T7" s="1198"/>
      <c r="U7" s="1198"/>
      <c r="V7" s="1198">
        <v>118721</v>
      </c>
      <c r="W7" s="1198"/>
      <c r="X7" s="1198"/>
      <c r="Y7" s="1198"/>
      <c r="Z7" s="1198"/>
      <c r="AA7" s="1198">
        <v>4817</v>
      </c>
      <c r="AB7" s="1198"/>
      <c r="AC7" s="1198"/>
      <c r="AD7" s="1198"/>
      <c r="AE7" s="1199"/>
      <c r="AF7" s="1200">
        <v>4347</v>
      </c>
      <c r="AG7" s="1201"/>
      <c r="AH7" s="1201"/>
      <c r="AI7" s="1201"/>
      <c r="AJ7" s="1202"/>
      <c r="AK7" s="1184">
        <v>3668</v>
      </c>
      <c r="AL7" s="1185"/>
      <c r="AM7" s="1185"/>
      <c r="AN7" s="1185"/>
      <c r="AO7" s="1185"/>
      <c r="AP7" s="1185">
        <v>124896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1</v>
      </c>
      <c r="CI7" s="1182"/>
      <c r="CJ7" s="1182"/>
      <c r="CK7" s="1182"/>
      <c r="CL7" s="1183"/>
      <c r="CM7" s="1181">
        <v>218</v>
      </c>
      <c r="CN7" s="1182"/>
      <c r="CO7" s="1182"/>
      <c r="CP7" s="1182"/>
      <c r="CQ7" s="1183"/>
      <c r="CR7" s="1181">
        <v>111</v>
      </c>
      <c r="CS7" s="1182"/>
      <c r="CT7" s="1182"/>
      <c r="CU7" s="1182"/>
      <c r="CV7" s="1183"/>
      <c r="CW7" s="1181" t="s">
        <v>514</v>
      </c>
      <c r="CX7" s="1182"/>
      <c r="CY7" s="1182"/>
      <c r="CZ7" s="1182"/>
      <c r="DA7" s="1183"/>
      <c r="DB7" s="1181" t="s">
        <v>514</v>
      </c>
      <c r="DC7" s="1182"/>
      <c r="DD7" s="1182"/>
      <c r="DE7" s="1182"/>
      <c r="DF7" s="1183"/>
      <c r="DG7" s="1083" t="s">
        <v>514</v>
      </c>
      <c r="DH7" s="1084"/>
      <c r="DI7" s="1084"/>
      <c r="DJ7" s="1084"/>
      <c r="DK7" s="1085"/>
      <c r="DL7" s="1083" t="s">
        <v>514</v>
      </c>
      <c r="DM7" s="1084"/>
      <c r="DN7" s="1084"/>
      <c r="DO7" s="1084"/>
      <c r="DP7" s="1085"/>
      <c r="DQ7" s="1083" t="s">
        <v>514</v>
      </c>
      <c r="DR7" s="1084"/>
      <c r="DS7" s="1084"/>
      <c r="DT7" s="1084"/>
      <c r="DU7" s="1085"/>
      <c r="DV7" s="1208"/>
      <c r="DW7" s="1209"/>
      <c r="DX7" s="1209"/>
      <c r="DY7" s="1209"/>
      <c r="DZ7" s="1210"/>
      <c r="EA7" s="255"/>
    </row>
    <row r="8" spans="1:131" s="256" customFormat="1" ht="26.25" customHeight="1" x14ac:dyDescent="0.15">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8" t="s">
        <v>591</v>
      </c>
      <c r="BT8" s="1109"/>
      <c r="BU8" s="1109"/>
      <c r="BV8" s="1109"/>
      <c r="BW8" s="1109"/>
      <c r="BX8" s="1109"/>
      <c r="BY8" s="1109"/>
      <c r="BZ8" s="1109"/>
      <c r="CA8" s="1109"/>
      <c r="CB8" s="1109"/>
      <c r="CC8" s="1109"/>
      <c r="CD8" s="1109"/>
      <c r="CE8" s="1109"/>
      <c r="CF8" s="1109"/>
      <c r="CG8" s="1110"/>
      <c r="CH8" s="1083">
        <v>-4</v>
      </c>
      <c r="CI8" s="1084"/>
      <c r="CJ8" s="1084"/>
      <c r="CK8" s="1084"/>
      <c r="CL8" s="1085"/>
      <c r="CM8" s="1083">
        <v>14</v>
      </c>
      <c r="CN8" s="1084"/>
      <c r="CO8" s="1084"/>
      <c r="CP8" s="1084"/>
      <c r="CQ8" s="1085"/>
      <c r="CR8" s="1083">
        <v>26</v>
      </c>
      <c r="CS8" s="1084"/>
      <c r="CT8" s="1084"/>
      <c r="CU8" s="1084"/>
      <c r="CV8" s="1085"/>
      <c r="CW8" s="1083" t="s">
        <v>514</v>
      </c>
      <c r="CX8" s="1084"/>
      <c r="CY8" s="1084"/>
      <c r="CZ8" s="1084"/>
      <c r="DA8" s="1085"/>
      <c r="DB8" s="1083" t="s">
        <v>514</v>
      </c>
      <c r="DC8" s="1084"/>
      <c r="DD8" s="1084"/>
      <c r="DE8" s="1084"/>
      <c r="DF8" s="1085"/>
      <c r="DG8" s="1083" t="s">
        <v>514</v>
      </c>
      <c r="DH8" s="1084"/>
      <c r="DI8" s="1084"/>
      <c r="DJ8" s="1084"/>
      <c r="DK8" s="1085"/>
      <c r="DL8" s="1083" t="s">
        <v>514</v>
      </c>
      <c r="DM8" s="1084"/>
      <c r="DN8" s="1084"/>
      <c r="DO8" s="1084"/>
      <c r="DP8" s="1085"/>
      <c r="DQ8" s="1083" t="s">
        <v>514</v>
      </c>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8" t="s">
        <v>592</v>
      </c>
      <c r="BT9" s="1109"/>
      <c r="BU9" s="1109"/>
      <c r="BV9" s="1109"/>
      <c r="BW9" s="1109"/>
      <c r="BX9" s="1109"/>
      <c r="BY9" s="1109"/>
      <c r="BZ9" s="1109"/>
      <c r="CA9" s="1109"/>
      <c r="CB9" s="1109"/>
      <c r="CC9" s="1109"/>
      <c r="CD9" s="1109"/>
      <c r="CE9" s="1109"/>
      <c r="CF9" s="1109"/>
      <c r="CG9" s="1110"/>
      <c r="CH9" s="1083">
        <v>3</v>
      </c>
      <c r="CI9" s="1084"/>
      <c r="CJ9" s="1084"/>
      <c r="CK9" s="1084"/>
      <c r="CL9" s="1085"/>
      <c r="CM9" s="1083">
        <v>97</v>
      </c>
      <c r="CN9" s="1084"/>
      <c r="CO9" s="1084"/>
      <c r="CP9" s="1084"/>
      <c r="CQ9" s="1085"/>
      <c r="CR9" s="1083">
        <v>27</v>
      </c>
      <c r="CS9" s="1084"/>
      <c r="CT9" s="1084"/>
      <c r="CU9" s="1084"/>
      <c r="CV9" s="1085"/>
      <c r="CW9" s="1083" t="s">
        <v>514</v>
      </c>
      <c r="CX9" s="1084"/>
      <c r="CY9" s="1084"/>
      <c r="CZ9" s="1084"/>
      <c r="DA9" s="1085"/>
      <c r="DB9" s="1083" t="s">
        <v>514</v>
      </c>
      <c r="DC9" s="1084"/>
      <c r="DD9" s="1084"/>
      <c r="DE9" s="1084"/>
      <c r="DF9" s="1085"/>
      <c r="DG9" s="1083" t="s">
        <v>514</v>
      </c>
      <c r="DH9" s="1084"/>
      <c r="DI9" s="1084"/>
      <c r="DJ9" s="1084"/>
      <c r="DK9" s="1085"/>
      <c r="DL9" s="1083" t="s">
        <v>514</v>
      </c>
      <c r="DM9" s="1084"/>
      <c r="DN9" s="1084"/>
      <c r="DO9" s="1084"/>
      <c r="DP9" s="1085"/>
      <c r="DQ9" s="1083" t="s">
        <v>514</v>
      </c>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605</v>
      </c>
      <c r="BS10" s="1108" t="s">
        <v>593</v>
      </c>
      <c r="BT10" s="1109"/>
      <c r="BU10" s="1109"/>
      <c r="BV10" s="1109"/>
      <c r="BW10" s="1109"/>
      <c r="BX10" s="1109"/>
      <c r="BY10" s="1109"/>
      <c r="BZ10" s="1109"/>
      <c r="CA10" s="1109"/>
      <c r="CB10" s="1109"/>
      <c r="CC10" s="1109"/>
      <c r="CD10" s="1109"/>
      <c r="CE10" s="1109"/>
      <c r="CF10" s="1109"/>
      <c r="CG10" s="1110"/>
      <c r="CH10" s="1083">
        <v>7</v>
      </c>
      <c r="CI10" s="1084"/>
      <c r="CJ10" s="1084"/>
      <c r="CK10" s="1084"/>
      <c r="CL10" s="1085"/>
      <c r="CM10" s="1083">
        <v>-45</v>
      </c>
      <c r="CN10" s="1084"/>
      <c r="CO10" s="1084"/>
      <c r="CP10" s="1084"/>
      <c r="CQ10" s="1085"/>
      <c r="CR10" s="1083">
        <v>105</v>
      </c>
      <c r="CS10" s="1084"/>
      <c r="CT10" s="1084"/>
      <c r="CU10" s="1084"/>
      <c r="CV10" s="1085"/>
      <c r="CW10" s="1083" t="s">
        <v>514</v>
      </c>
      <c r="CX10" s="1084"/>
      <c r="CY10" s="1084"/>
      <c r="CZ10" s="1084"/>
      <c r="DA10" s="1085"/>
      <c r="DB10" s="1083" t="s">
        <v>514</v>
      </c>
      <c r="DC10" s="1084"/>
      <c r="DD10" s="1084"/>
      <c r="DE10" s="1084"/>
      <c r="DF10" s="1085"/>
      <c r="DG10" s="1083" t="s">
        <v>514</v>
      </c>
      <c r="DH10" s="1084"/>
      <c r="DI10" s="1084"/>
      <c r="DJ10" s="1084"/>
      <c r="DK10" s="1085"/>
      <c r="DL10" s="1083">
        <v>40</v>
      </c>
      <c r="DM10" s="1084"/>
      <c r="DN10" s="1084"/>
      <c r="DO10" s="1084"/>
      <c r="DP10" s="1085"/>
      <c r="DQ10" s="1083">
        <v>28</v>
      </c>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8" t="s">
        <v>594</v>
      </c>
      <c r="BT11" s="1109"/>
      <c r="BU11" s="1109"/>
      <c r="BV11" s="1109"/>
      <c r="BW11" s="1109"/>
      <c r="BX11" s="1109"/>
      <c r="BY11" s="1109"/>
      <c r="BZ11" s="1109"/>
      <c r="CA11" s="1109"/>
      <c r="CB11" s="1109"/>
      <c r="CC11" s="1109"/>
      <c r="CD11" s="1109"/>
      <c r="CE11" s="1109"/>
      <c r="CF11" s="1109"/>
      <c r="CG11" s="1110"/>
      <c r="CH11" s="1083">
        <v>-2</v>
      </c>
      <c r="CI11" s="1084"/>
      <c r="CJ11" s="1084"/>
      <c r="CK11" s="1084"/>
      <c r="CL11" s="1085"/>
      <c r="CM11" s="1083">
        <v>164</v>
      </c>
      <c r="CN11" s="1084"/>
      <c r="CO11" s="1084"/>
      <c r="CP11" s="1084"/>
      <c r="CQ11" s="1085"/>
      <c r="CR11" s="1083">
        <v>151</v>
      </c>
      <c r="CS11" s="1084"/>
      <c r="CT11" s="1084"/>
      <c r="CU11" s="1084"/>
      <c r="CV11" s="1085"/>
      <c r="CW11" s="1083" t="s">
        <v>514</v>
      </c>
      <c r="CX11" s="1084"/>
      <c r="CY11" s="1084"/>
      <c r="CZ11" s="1084"/>
      <c r="DA11" s="1085"/>
      <c r="DB11" s="1083" t="s">
        <v>514</v>
      </c>
      <c r="DC11" s="1084"/>
      <c r="DD11" s="1084"/>
      <c r="DE11" s="1084"/>
      <c r="DF11" s="1085"/>
      <c r="DG11" s="1083" t="s">
        <v>514</v>
      </c>
      <c r="DH11" s="1084"/>
      <c r="DI11" s="1084"/>
      <c r="DJ11" s="1084"/>
      <c r="DK11" s="1085"/>
      <c r="DL11" s="1083" t="s">
        <v>514</v>
      </c>
      <c r="DM11" s="1084"/>
      <c r="DN11" s="1084"/>
      <c r="DO11" s="1084"/>
      <c r="DP11" s="1085"/>
      <c r="DQ11" s="1083" t="s">
        <v>514</v>
      </c>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8" t="s">
        <v>595</v>
      </c>
      <c r="BT12" s="1109"/>
      <c r="BU12" s="1109"/>
      <c r="BV12" s="1109"/>
      <c r="BW12" s="1109"/>
      <c r="BX12" s="1109"/>
      <c r="BY12" s="1109"/>
      <c r="BZ12" s="1109"/>
      <c r="CA12" s="1109"/>
      <c r="CB12" s="1109"/>
      <c r="CC12" s="1109"/>
      <c r="CD12" s="1109"/>
      <c r="CE12" s="1109"/>
      <c r="CF12" s="1109"/>
      <c r="CG12" s="1110"/>
      <c r="CH12" s="1083">
        <v>-1</v>
      </c>
      <c r="CI12" s="1084"/>
      <c r="CJ12" s="1084"/>
      <c r="CK12" s="1084"/>
      <c r="CL12" s="1085"/>
      <c r="CM12" s="1083">
        <v>66</v>
      </c>
      <c r="CN12" s="1084"/>
      <c r="CO12" s="1084"/>
      <c r="CP12" s="1084"/>
      <c r="CQ12" s="1085"/>
      <c r="CR12" s="1083">
        <v>12</v>
      </c>
      <c r="CS12" s="1084"/>
      <c r="CT12" s="1084"/>
      <c r="CU12" s="1084"/>
      <c r="CV12" s="1085"/>
      <c r="CW12" s="1083">
        <v>11</v>
      </c>
      <c r="CX12" s="1084"/>
      <c r="CY12" s="1084"/>
      <c r="CZ12" s="1084"/>
      <c r="DA12" s="1085"/>
      <c r="DB12" s="1083" t="s">
        <v>514</v>
      </c>
      <c r="DC12" s="1084"/>
      <c r="DD12" s="1084"/>
      <c r="DE12" s="1084"/>
      <c r="DF12" s="1085"/>
      <c r="DG12" s="1083" t="s">
        <v>514</v>
      </c>
      <c r="DH12" s="1084"/>
      <c r="DI12" s="1084"/>
      <c r="DJ12" s="1084"/>
      <c r="DK12" s="1085"/>
      <c r="DL12" s="1083" t="s">
        <v>514</v>
      </c>
      <c r="DM12" s="1084"/>
      <c r="DN12" s="1084"/>
      <c r="DO12" s="1084"/>
      <c r="DP12" s="1085"/>
      <c r="DQ12" s="1083" t="s">
        <v>514</v>
      </c>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8" t="s">
        <v>596</v>
      </c>
      <c r="BT13" s="1109"/>
      <c r="BU13" s="1109"/>
      <c r="BV13" s="1109"/>
      <c r="BW13" s="1109"/>
      <c r="BX13" s="1109"/>
      <c r="BY13" s="1109"/>
      <c r="BZ13" s="1109"/>
      <c r="CA13" s="1109"/>
      <c r="CB13" s="1109"/>
      <c r="CC13" s="1109"/>
      <c r="CD13" s="1109"/>
      <c r="CE13" s="1109"/>
      <c r="CF13" s="1109"/>
      <c r="CG13" s="1110"/>
      <c r="CH13" s="1083">
        <v>-3</v>
      </c>
      <c r="CI13" s="1084"/>
      <c r="CJ13" s="1084"/>
      <c r="CK13" s="1084"/>
      <c r="CL13" s="1085"/>
      <c r="CM13" s="1083">
        <v>70</v>
      </c>
      <c r="CN13" s="1084"/>
      <c r="CO13" s="1084"/>
      <c r="CP13" s="1084"/>
      <c r="CQ13" s="1085"/>
      <c r="CR13" s="1083">
        <v>40</v>
      </c>
      <c r="CS13" s="1084"/>
      <c r="CT13" s="1084"/>
      <c r="CU13" s="1084"/>
      <c r="CV13" s="1085"/>
      <c r="CW13" s="1083">
        <v>1</v>
      </c>
      <c r="CX13" s="1084"/>
      <c r="CY13" s="1084"/>
      <c r="CZ13" s="1084"/>
      <c r="DA13" s="1085"/>
      <c r="DB13" s="1083" t="s">
        <v>514</v>
      </c>
      <c r="DC13" s="1084"/>
      <c r="DD13" s="1084"/>
      <c r="DE13" s="1084"/>
      <c r="DF13" s="1085"/>
      <c r="DG13" s="1083" t="s">
        <v>514</v>
      </c>
      <c r="DH13" s="1084"/>
      <c r="DI13" s="1084"/>
      <c r="DJ13" s="1084"/>
      <c r="DK13" s="1085"/>
      <c r="DL13" s="1083" t="s">
        <v>514</v>
      </c>
      <c r="DM13" s="1084"/>
      <c r="DN13" s="1084"/>
      <c r="DO13" s="1084"/>
      <c r="DP13" s="1085"/>
      <c r="DQ13" s="1083" t="s">
        <v>514</v>
      </c>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8" t="s">
        <v>597</v>
      </c>
      <c r="BT14" s="1109"/>
      <c r="BU14" s="1109"/>
      <c r="BV14" s="1109"/>
      <c r="BW14" s="1109"/>
      <c r="BX14" s="1109"/>
      <c r="BY14" s="1109"/>
      <c r="BZ14" s="1109"/>
      <c r="CA14" s="1109"/>
      <c r="CB14" s="1109"/>
      <c r="CC14" s="1109"/>
      <c r="CD14" s="1109"/>
      <c r="CE14" s="1109"/>
      <c r="CF14" s="1109"/>
      <c r="CG14" s="1110"/>
      <c r="CH14" s="1083">
        <v>-1</v>
      </c>
      <c r="CI14" s="1084"/>
      <c r="CJ14" s="1084"/>
      <c r="CK14" s="1084"/>
      <c r="CL14" s="1085"/>
      <c r="CM14" s="1083">
        <v>87</v>
      </c>
      <c r="CN14" s="1084"/>
      <c r="CO14" s="1084"/>
      <c r="CP14" s="1084"/>
      <c r="CQ14" s="1085"/>
      <c r="CR14" s="1083">
        <v>50</v>
      </c>
      <c r="CS14" s="1084"/>
      <c r="CT14" s="1084"/>
      <c r="CU14" s="1084"/>
      <c r="CV14" s="1085"/>
      <c r="CW14" s="1083">
        <v>3</v>
      </c>
      <c r="CX14" s="1084"/>
      <c r="CY14" s="1084"/>
      <c r="CZ14" s="1084"/>
      <c r="DA14" s="1085"/>
      <c r="DB14" s="1083" t="s">
        <v>514</v>
      </c>
      <c r="DC14" s="1084"/>
      <c r="DD14" s="1084"/>
      <c r="DE14" s="1084"/>
      <c r="DF14" s="1085"/>
      <c r="DG14" s="1083" t="s">
        <v>514</v>
      </c>
      <c r="DH14" s="1084"/>
      <c r="DI14" s="1084"/>
      <c r="DJ14" s="1084"/>
      <c r="DK14" s="1085"/>
      <c r="DL14" s="1083" t="s">
        <v>514</v>
      </c>
      <c r="DM14" s="1084"/>
      <c r="DN14" s="1084"/>
      <c r="DO14" s="1084"/>
      <c r="DP14" s="1085"/>
      <c r="DQ14" s="1083" t="s">
        <v>514</v>
      </c>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8" t="s">
        <v>598</v>
      </c>
      <c r="BT15" s="1109"/>
      <c r="BU15" s="1109"/>
      <c r="BV15" s="1109"/>
      <c r="BW15" s="1109"/>
      <c r="BX15" s="1109"/>
      <c r="BY15" s="1109"/>
      <c r="BZ15" s="1109"/>
      <c r="CA15" s="1109"/>
      <c r="CB15" s="1109"/>
      <c r="CC15" s="1109"/>
      <c r="CD15" s="1109"/>
      <c r="CE15" s="1109"/>
      <c r="CF15" s="1109"/>
      <c r="CG15" s="1110"/>
      <c r="CH15" s="1083">
        <v>3</v>
      </c>
      <c r="CI15" s="1084"/>
      <c r="CJ15" s="1084"/>
      <c r="CK15" s="1084"/>
      <c r="CL15" s="1085"/>
      <c r="CM15" s="1083">
        <v>14</v>
      </c>
      <c r="CN15" s="1084"/>
      <c r="CO15" s="1084"/>
      <c r="CP15" s="1084"/>
      <c r="CQ15" s="1085"/>
      <c r="CR15" s="1083">
        <v>11</v>
      </c>
      <c r="CS15" s="1084"/>
      <c r="CT15" s="1084"/>
      <c r="CU15" s="1084"/>
      <c r="CV15" s="1085"/>
      <c r="CW15" s="1083" t="s">
        <v>514</v>
      </c>
      <c r="CX15" s="1084"/>
      <c r="CY15" s="1084"/>
      <c r="CZ15" s="1084"/>
      <c r="DA15" s="1085"/>
      <c r="DB15" s="1083" t="s">
        <v>514</v>
      </c>
      <c r="DC15" s="1084"/>
      <c r="DD15" s="1084"/>
      <c r="DE15" s="1084"/>
      <c r="DF15" s="1085"/>
      <c r="DG15" s="1083" t="s">
        <v>514</v>
      </c>
      <c r="DH15" s="1084"/>
      <c r="DI15" s="1084"/>
      <c r="DJ15" s="1084"/>
      <c r="DK15" s="1085"/>
      <c r="DL15" s="1083" t="s">
        <v>514</v>
      </c>
      <c r="DM15" s="1084"/>
      <c r="DN15" s="1084"/>
      <c r="DO15" s="1084"/>
      <c r="DP15" s="1085"/>
      <c r="DQ15" s="1083" t="s">
        <v>514</v>
      </c>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8" t="s">
        <v>599</v>
      </c>
      <c r="BT16" s="1109"/>
      <c r="BU16" s="1109"/>
      <c r="BV16" s="1109"/>
      <c r="BW16" s="1109"/>
      <c r="BX16" s="1109"/>
      <c r="BY16" s="1109"/>
      <c r="BZ16" s="1109"/>
      <c r="CA16" s="1109"/>
      <c r="CB16" s="1109"/>
      <c r="CC16" s="1109"/>
      <c r="CD16" s="1109"/>
      <c r="CE16" s="1109"/>
      <c r="CF16" s="1109"/>
      <c r="CG16" s="1110"/>
      <c r="CH16" s="1083">
        <v>14</v>
      </c>
      <c r="CI16" s="1084"/>
      <c r="CJ16" s="1084"/>
      <c r="CK16" s="1084"/>
      <c r="CL16" s="1085"/>
      <c r="CM16" s="1083">
        <v>114</v>
      </c>
      <c r="CN16" s="1084"/>
      <c r="CO16" s="1084"/>
      <c r="CP16" s="1084"/>
      <c r="CQ16" s="1085"/>
      <c r="CR16" s="1083">
        <v>25</v>
      </c>
      <c r="CS16" s="1084"/>
      <c r="CT16" s="1084"/>
      <c r="CU16" s="1084"/>
      <c r="CV16" s="1085"/>
      <c r="CW16" s="1083" t="s">
        <v>514</v>
      </c>
      <c r="CX16" s="1084"/>
      <c r="CY16" s="1084"/>
      <c r="CZ16" s="1084"/>
      <c r="DA16" s="1085"/>
      <c r="DB16" s="1083" t="s">
        <v>514</v>
      </c>
      <c r="DC16" s="1084"/>
      <c r="DD16" s="1084"/>
      <c r="DE16" s="1084"/>
      <c r="DF16" s="1085"/>
      <c r="DG16" s="1083" t="s">
        <v>514</v>
      </c>
      <c r="DH16" s="1084"/>
      <c r="DI16" s="1084"/>
      <c r="DJ16" s="1084"/>
      <c r="DK16" s="1085"/>
      <c r="DL16" s="1083" t="s">
        <v>514</v>
      </c>
      <c r="DM16" s="1084"/>
      <c r="DN16" s="1084"/>
      <c r="DO16" s="1084"/>
      <c r="DP16" s="1085"/>
      <c r="DQ16" s="1083" t="s">
        <v>514</v>
      </c>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8" t="s">
        <v>600</v>
      </c>
      <c r="BT17" s="1109"/>
      <c r="BU17" s="1109"/>
      <c r="BV17" s="1109"/>
      <c r="BW17" s="1109"/>
      <c r="BX17" s="1109"/>
      <c r="BY17" s="1109"/>
      <c r="BZ17" s="1109"/>
      <c r="CA17" s="1109"/>
      <c r="CB17" s="1109"/>
      <c r="CC17" s="1109"/>
      <c r="CD17" s="1109"/>
      <c r="CE17" s="1109"/>
      <c r="CF17" s="1109"/>
      <c r="CG17" s="1110"/>
      <c r="CH17" s="1083">
        <v>0</v>
      </c>
      <c r="CI17" s="1084"/>
      <c r="CJ17" s="1084"/>
      <c r="CK17" s="1084"/>
      <c r="CL17" s="1085"/>
      <c r="CM17" s="1083">
        <v>9</v>
      </c>
      <c r="CN17" s="1084"/>
      <c r="CO17" s="1084"/>
      <c r="CP17" s="1084"/>
      <c r="CQ17" s="1085"/>
      <c r="CR17" s="1083">
        <v>5</v>
      </c>
      <c r="CS17" s="1084"/>
      <c r="CT17" s="1084"/>
      <c r="CU17" s="1084"/>
      <c r="CV17" s="1085"/>
      <c r="CW17" s="1083">
        <v>6</v>
      </c>
      <c r="CX17" s="1084"/>
      <c r="CY17" s="1084"/>
      <c r="CZ17" s="1084"/>
      <c r="DA17" s="1085"/>
      <c r="DB17" s="1083" t="s">
        <v>514</v>
      </c>
      <c r="DC17" s="1084"/>
      <c r="DD17" s="1084"/>
      <c r="DE17" s="1084"/>
      <c r="DF17" s="1085"/>
      <c r="DG17" s="1083" t="s">
        <v>514</v>
      </c>
      <c r="DH17" s="1084"/>
      <c r="DI17" s="1084"/>
      <c r="DJ17" s="1084"/>
      <c r="DK17" s="1085"/>
      <c r="DL17" s="1083" t="s">
        <v>514</v>
      </c>
      <c r="DM17" s="1084"/>
      <c r="DN17" s="1084"/>
      <c r="DO17" s="1084"/>
      <c r="DP17" s="1085"/>
      <c r="DQ17" s="1083" t="s">
        <v>514</v>
      </c>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8" t="s">
        <v>601</v>
      </c>
      <c r="BT18" s="1109"/>
      <c r="BU18" s="1109"/>
      <c r="BV18" s="1109"/>
      <c r="BW18" s="1109"/>
      <c r="BX18" s="1109"/>
      <c r="BY18" s="1109"/>
      <c r="BZ18" s="1109"/>
      <c r="CA18" s="1109"/>
      <c r="CB18" s="1109"/>
      <c r="CC18" s="1109"/>
      <c r="CD18" s="1109"/>
      <c r="CE18" s="1109"/>
      <c r="CF18" s="1109"/>
      <c r="CG18" s="1110"/>
      <c r="CH18" s="1083">
        <v>-7</v>
      </c>
      <c r="CI18" s="1084"/>
      <c r="CJ18" s="1084"/>
      <c r="CK18" s="1084"/>
      <c r="CL18" s="1085"/>
      <c r="CM18" s="1083">
        <v>96</v>
      </c>
      <c r="CN18" s="1084"/>
      <c r="CO18" s="1084"/>
      <c r="CP18" s="1084"/>
      <c r="CQ18" s="1085"/>
      <c r="CR18" s="1083">
        <v>152</v>
      </c>
      <c r="CS18" s="1084"/>
      <c r="CT18" s="1084"/>
      <c r="CU18" s="1084"/>
      <c r="CV18" s="1085"/>
      <c r="CW18" s="1083" t="s">
        <v>514</v>
      </c>
      <c r="CX18" s="1084"/>
      <c r="CY18" s="1084"/>
      <c r="CZ18" s="1084"/>
      <c r="DA18" s="1085"/>
      <c r="DB18" s="1083" t="s">
        <v>514</v>
      </c>
      <c r="DC18" s="1084"/>
      <c r="DD18" s="1084"/>
      <c r="DE18" s="1084"/>
      <c r="DF18" s="1085"/>
      <c r="DG18" s="1083" t="s">
        <v>514</v>
      </c>
      <c r="DH18" s="1084"/>
      <c r="DI18" s="1084"/>
      <c r="DJ18" s="1084"/>
      <c r="DK18" s="1085"/>
      <c r="DL18" s="1083" t="s">
        <v>514</v>
      </c>
      <c r="DM18" s="1084"/>
      <c r="DN18" s="1084"/>
      <c r="DO18" s="1084"/>
      <c r="DP18" s="1085"/>
      <c r="DQ18" s="1083" t="s">
        <v>514</v>
      </c>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8" t="s">
        <v>602</v>
      </c>
      <c r="BT19" s="1109"/>
      <c r="BU19" s="1109"/>
      <c r="BV19" s="1109"/>
      <c r="BW19" s="1109"/>
      <c r="BX19" s="1109"/>
      <c r="BY19" s="1109"/>
      <c r="BZ19" s="1109"/>
      <c r="CA19" s="1109"/>
      <c r="CB19" s="1109"/>
      <c r="CC19" s="1109"/>
      <c r="CD19" s="1109"/>
      <c r="CE19" s="1109"/>
      <c r="CF19" s="1109"/>
      <c r="CG19" s="1110"/>
      <c r="CH19" s="1083">
        <v>-1</v>
      </c>
      <c r="CI19" s="1084"/>
      <c r="CJ19" s="1084"/>
      <c r="CK19" s="1084"/>
      <c r="CL19" s="1085"/>
      <c r="CM19" s="1083">
        <v>43</v>
      </c>
      <c r="CN19" s="1084"/>
      <c r="CO19" s="1084"/>
      <c r="CP19" s="1084"/>
      <c r="CQ19" s="1085"/>
      <c r="CR19" s="1083">
        <v>26</v>
      </c>
      <c r="CS19" s="1084"/>
      <c r="CT19" s="1084"/>
      <c r="CU19" s="1084"/>
      <c r="CV19" s="1085"/>
      <c r="CW19" s="1083">
        <v>2</v>
      </c>
      <c r="CX19" s="1084"/>
      <c r="CY19" s="1084"/>
      <c r="CZ19" s="1084"/>
      <c r="DA19" s="1085"/>
      <c r="DB19" s="1083" t="s">
        <v>514</v>
      </c>
      <c r="DC19" s="1084"/>
      <c r="DD19" s="1084"/>
      <c r="DE19" s="1084"/>
      <c r="DF19" s="1085"/>
      <c r="DG19" s="1083" t="s">
        <v>514</v>
      </c>
      <c r="DH19" s="1084"/>
      <c r="DI19" s="1084"/>
      <c r="DJ19" s="1084"/>
      <c r="DK19" s="1085"/>
      <c r="DL19" s="1083" t="s">
        <v>514</v>
      </c>
      <c r="DM19" s="1084"/>
      <c r="DN19" s="1084"/>
      <c r="DO19" s="1084"/>
      <c r="DP19" s="1085"/>
      <c r="DQ19" s="1083" t="s">
        <v>514</v>
      </c>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8" t="s">
        <v>603</v>
      </c>
      <c r="BT20" s="1109"/>
      <c r="BU20" s="1109"/>
      <c r="BV20" s="1109"/>
      <c r="BW20" s="1109"/>
      <c r="BX20" s="1109"/>
      <c r="BY20" s="1109"/>
      <c r="BZ20" s="1109"/>
      <c r="CA20" s="1109"/>
      <c r="CB20" s="1109"/>
      <c r="CC20" s="1109"/>
      <c r="CD20" s="1109"/>
      <c r="CE20" s="1109"/>
      <c r="CF20" s="1109"/>
      <c r="CG20" s="1110"/>
      <c r="CH20" s="1083">
        <v>-3</v>
      </c>
      <c r="CI20" s="1084"/>
      <c r="CJ20" s="1084"/>
      <c r="CK20" s="1084"/>
      <c r="CL20" s="1085"/>
      <c r="CM20" s="1083">
        <v>82</v>
      </c>
      <c r="CN20" s="1084"/>
      <c r="CO20" s="1084"/>
      <c r="CP20" s="1084"/>
      <c r="CQ20" s="1085"/>
      <c r="CR20" s="1083">
        <v>19</v>
      </c>
      <c r="CS20" s="1084"/>
      <c r="CT20" s="1084"/>
      <c r="CU20" s="1084"/>
      <c r="CV20" s="1085"/>
      <c r="CW20" s="1083" t="s">
        <v>514</v>
      </c>
      <c r="CX20" s="1084"/>
      <c r="CY20" s="1084"/>
      <c r="CZ20" s="1084"/>
      <c r="DA20" s="1085"/>
      <c r="DB20" s="1083" t="s">
        <v>514</v>
      </c>
      <c r="DC20" s="1084"/>
      <c r="DD20" s="1084"/>
      <c r="DE20" s="1084"/>
      <c r="DF20" s="1085"/>
      <c r="DG20" s="1083" t="s">
        <v>514</v>
      </c>
      <c r="DH20" s="1084"/>
      <c r="DI20" s="1084"/>
      <c r="DJ20" s="1084"/>
      <c r="DK20" s="1085"/>
      <c r="DL20" s="1083" t="s">
        <v>514</v>
      </c>
      <c r="DM20" s="1084"/>
      <c r="DN20" s="1084"/>
      <c r="DO20" s="1084"/>
      <c r="DP20" s="1085"/>
      <c r="DQ20" s="1083" t="s">
        <v>514</v>
      </c>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8" t="s">
        <v>604</v>
      </c>
      <c r="BT21" s="1109"/>
      <c r="BU21" s="1109"/>
      <c r="BV21" s="1109"/>
      <c r="BW21" s="1109"/>
      <c r="BX21" s="1109"/>
      <c r="BY21" s="1109"/>
      <c r="BZ21" s="1109"/>
      <c r="CA21" s="1109"/>
      <c r="CB21" s="1109"/>
      <c r="CC21" s="1109"/>
      <c r="CD21" s="1109"/>
      <c r="CE21" s="1109"/>
      <c r="CF21" s="1109"/>
      <c r="CG21" s="1110"/>
      <c r="CH21" s="1083">
        <v>-7.0000000000000007E-2</v>
      </c>
      <c r="CI21" s="1084"/>
      <c r="CJ21" s="1084"/>
      <c r="CK21" s="1084"/>
      <c r="CL21" s="1085"/>
      <c r="CM21" s="1083">
        <v>12</v>
      </c>
      <c r="CN21" s="1084"/>
      <c r="CO21" s="1084"/>
      <c r="CP21" s="1084"/>
      <c r="CQ21" s="1085"/>
      <c r="CR21" s="1083">
        <v>0.4</v>
      </c>
      <c r="CS21" s="1084"/>
      <c r="CT21" s="1084"/>
      <c r="CU21" s="1084"/>
      <c r="CV21" s="1085"/>
      <c r="CW21" s="1083">
        <v>10</v>
      </c>
      <c r="CX21" s="1084"/>
      <c r="CY21" s="1084"/>
      <c r="CZ21" s="1084"/>
      <c r="DA21" s="1085"/>
      <c r="DB21" s="1083" t="s">
        <v>514</v>
      </c>
      <c r="DC21" s="1084"/>
      <c r="DD21" s="1084"/>
      <c r="DE21" s="1084"/>
      <c r="DF21" s="1085"/>
      <c r="DG21" s="1083" t="s">
        <v>514</v>
      </c>
      <c r="DH21" s="1084"/>
      <c r="DI21" s="1084"/>
      <c r="DJ21" s="1084"/>
      <c r="DK21" s="1085"/>
      <c r="DL21" s="1083" t="s">
        <v>514</v>
      </c>
      <c r="DM21" s="1084"/>
      <c r="DN21" s="1084"/>
      <c r="DO21" s="1084"/>
      <c r="DP21" s="1085"/>
      <c r="DQ21" s="1083" t="s">
        <v>514</v>
      </c>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4"/>
      <c r="R22" s="1175"/>
      <c r="S22" s="1175"/>
      <c r="T22" s="1175"/>
      <c r="U22" s="1175"/>
      <c r="V22" s="1175"/>
      <c r="W22" s="1175"/>
      <c r="X22" s="1175"/>
      <c r="Y22" s="1175"/>
      <c r="Z22" s="1175"/>
      <c r="AA22" s="1175"/>
      <c r="AB22" s="1175"/>
      <c r="AC22" s="1175"/>
      <c r="AD22" s="1175"/>
      <c r="AE22" s="1176"/>
      <c r="AF22" s="1113"/>
      <c r="AG22" s="1114"/>
      <c r="AH22" s="1114"/>
      <c r="AI22" s="1114"/>
      <c r="AJ22" s="1115"/>
      <c r="AK22" s="1170"/>
      <c r="AL22" s="1171"/>
      <c r="AM22" s="1171"/>
      <c r="AN22" s="1171"/>
      <c r="AO22" s="1171"/>
      <c r="AP22" s="1171"/>
      <c r="AQ22" s="1171"/>
      <c r="AR22" s="1171"/>
      <c r="AS22" s="1171"/>
      <c r="AT22" s="1171"/>
      <c r="AU22" s="1172"/>
      <c r="AV22" s="1172"/>
      <c r="AW22" s="1172"/>
      <c r="AX22" s="1172"/>
      <c r="AY22" s="1173"/>
      <c r="AZ22" s="1129" t="s">
        <v>384</v>
      </c>
      <c r="BA22" s="1129"/>
      <c r="BB22" s="1129"/>
      <c r="BC22" s="1129"/>
      <c r="BD22" s="1130"/>
      <c r="BE22" s="254"/>
      <c r="BF22" s="254"/>
      <c r="BG22" s="254"/>
      <c r="BH22" s="254"/>
      <c r="BI22" s="254"/>
      <c r="BJ22" s="254"/>
      <c r="BK22" s="254"/>
      <c r="BL22" s="254"/>
      <c r="BM22" s="254"/>
      <c r="BN22" s="254"/>
      <c r="BO22" s="254"/>
      <c r="BP22" s="254"/>
      <c r="BQ22" s="263">
        <v>16</v>
      </c>
      <c r="BR22" s="264"/>
      <c r="BS22" s="1108" t="s">
        <v>616</v>
      </c>
      <c r="BT22" s="1109"/>
      <c r="BU22" s="1109"/>
      <c r="BV22" s="1109"/>
      <c r="BW22" s="1109"/>
      <c r="BX22" s="1109"/>
      <c r="BY22" s="1109"/>
      <c r="BZ22" s="1109"/>
      <c r="CA22" s="1109"/>
      <c r="CB22" s="1109"/>
      <c r="CC22" s="1109"/>
      <c r="CD22" s="1109"/>
      <c r="CE22" s="1109"/>
      <c r="CF22" s="1109"/>
      <c r="CG22" s="1110"/>
      <c r="CH22" s="1083">
        <v>-0.4</v>
      </c>
      <c r="CI22" s="1084"/>
      <c r="CJ22" s="1084"/>
      <c r="CK22" s="1084"/>
      <c r="CL22" s="1085"/>
      <c r="CM22" s="1083">
        <v>268</v>
      </c>
      <c r="CN22" s="1084"/>
      <c r="CO22" s="1084"/>
      <c r="CP22" s="1084"/>
      <c r="CQ22" s="1085"/>
      <c r="CR22" s="1083">
        <v>327</v>
      </c>
      <c r="CS22" s="1084"/>
      <c r="CT22" s="1084"/>
      <c r="CU22" s="1084"/>
      <c r="CV22" s="1085"/>
      <c r="CW22" s="1083" t="s">
        <v>514</v>
      </c>
      <c r="CX22" s="1084"/>
      <c r="CY22" s="1084"/>
      <c r="CZ22" s="1084"/>
      <c r="DA22" s="1085"/>
      <c r="DB22" s="1083" t="s">
        <v>514</v>
      </c>
      <c r="DC22" s="1084"/>
      <c r="DD22" s="1084"/>
      <c r="DE22" s="1084"/>
      <c r="DF22" s="1085"/>
      <c r="DG22" s="1083" t="s">
        <v>514</v>
      </c>
      <c r="DH22" s="1084"/>
      <c r="DI22" s="1084"/>
      <c r="DJ22" s="1084"/>
      <c r="DK22" s="1085"/>
      <c r="DL22" s="1083" t="s">
        <v>514</v>
      </c>
      <c r="DM22" s="1084"/>
      <c r="DN22" s="1084"/>
      <c r="DO22" s="1084"/>
      <c r="DP22" s="1085"/>
      <c r="DQ22" s="1083" t="s">
        <v>514</v>
      </c>
      <c r="DR22" s="1084"/>
      <c r="DS22" s="1084"/>
      <c r="DT22" s="1084"/>
      <c r="DU22" s="1085"/>
      <c r="DV22" s="1086"/>
      <c r="DW22" s="1087"/>
      <c r="DX22" s="1087"/>
      <c r="DY22" s="1087"/>
      <c r="DZ22" s="1088"/>
      <c r="EA22" s="255"/>
    </row>
    <row r="23" spans="1:131" s="256" customFormat="1" ht="26.25" customHeight="1" thickBot="1" x14ac:dyDescent="0.2">
      <c r="A23" s="265" t="s">
        <v>385</v>
      </c>
      <c r="B23" s="1038" t="s">
        <v>386</v>
      </c>
      <c r="C23" s="1039"/>
      <c r="D23" s="1039"/>
      <c r="E23" s="1039"/>
      <c r="F23" s="1039"/>
      <c r="G23" s="1039"/>
      <c r="H23" s="1039"/>
      <c r="I23" s="1039"/>
      <c r="J23" s="1039"/>
      <c r="K23" s="1039"/>
      <c r="L23" s="1039"/>
      <c r="M23" s="1039"/>
      <c r="N23" s="1039"/>
      <c r="O23" s="1039"/>
      <c r="P23" s="1040"/>
      <c r="Q23" s="1161">
        <v>122451</v>
      </c>
      <c r="R23" s="1162"/>
      <c r="S23" s="1162"/>
      <c r="T23" s="1162"/>
      <c r="U23" s="1162"/>
      <c r="V23" s="1162">
        <v>117633</v>
      </c>
      <c r="W23" s="1162"/>
      <c r="X23" s="1162"/>
      <c r="Y23" s="1162"/>
      <c r="Z23" s="1162"/>
      <c r="AA23" s="1162">
        <v>4817</v>
      </c>
      <c r="AB23" s="1162"/>
      <c r="AC23" s="1162"/>
      <c r="AD23" s="1162"/>
      <c r="AE23" s="1163"/>
      <c r="AF23" s="1164">
        <v>4347</v>
      </c>
      <c r="AG23" s="1162"/>
      <c r="AH23" s="1162"/>
      <c r="AI23" s="1162"/>
      <c r="AJ23" s="1165"/>
      <c r="AK23" s="1166"/>
      <c r="AL23" s="1167"/>
      <c r="AM23" s="1167"/>
      <c r="AN23" s="1167"/>
      <c r="AO23" s="1167"/>
      <c r="AP23" s="1162">
        <v>124896</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8" t="s">
        <v>617</v>
      </c>
      <c r="BT23" s="1109"/>
      <c r="BU23" s="1109"/>
      <c r="BV23" s="1109"/>
      <c r="BW23" s="1109"/>
      <c r="BX23" s="1109"/>
      <c r="BY23" s="1109"/>
      <c r="BZ23" s="1109"/>
      <c r="CA23" s="1109"/>
      <c r="CB23" s="1109"/>
      <c r="CC23" s="1109"/>
      <c r="CD23" s="1109"/>
      <c r="CE23" s="1109"/>
      <c r="CF23" s="1109"/>
      <c r="CG23" s="1110"/>
      <c r="CH23" s="1083">
        <v>12</v>
      </c>
      <c r="CI23" s="1084"/>
      <c r="CJ23" s="1084"/>
      <c r="CK23" s="1084"/>
      <c r="CL23" s="1085"/>
      <c r="CM23" s="1083">
        <v>15</v>
      </c>
      <c r="CN23" s="1084"/>
      <c r="CO23" s="1084"/>
      <c r="CP23" s="1084"/>
      <c r="CQ23" s="1085"/>
      <c r="CR23" s="1083">
        <v>5</v>
      </c>
      <c r="CS23" s="1084"/>
      <c r="CT23" s="1084"/>
      <c r="CU23" s="1084"/>
      <c r="CV23" s="1085"/>
      <c r="CW23" s="1083" t="s">
        <v>514</v>
      </c>
      <c r="CX23" s="1084"/>
      <c r="CY23" s="1084"/>
      <c r="CZ23" s="1084"/>
      <c r="DA23" s="1085"/>
      <c r="DB23" s="1083" t="s">
        <v>514</v>
      </c>
      <c r="DC23" s="1084"/>
      <c r="DD23" s="1084"/>
      <c r="DE23" s="1084"/>
      <c r="DF23" s="1085"/>
      <c r="DG23" s="1083" t="s">
        <v>514</v>
      </c>
      <c r="DH23" s="1084"/>
      <c r="DI23" s="1084"/>
      <c r="DJ23" s="1084"/>
      <c r="DK23" s="1085"/>
      <c r="DL23" s="1083" t="s">
        <v>514</v>
      </c>
      <c r="DM23" s="1084"/>
      <c r="DN23" s="1084"/>
      <c r="DO23" s="1084"/>
      <c r="DP23" s="1085"/>
      <c r="DQ23" s="1083" t="s">
        <v>514</v>
      </c>
      <c r="DR23" s="1084"/>
      <c r="DS23" s="1084"/>
      <c r="DT23" s="1084"/>
      <c r="DU23" s="1085"/>
      <c r="DV23" s="1086"/>
      <c r="DW23" s="1087"/>
      <c r="DX23" s="1087"/>
      <c r="DY23" s="1087"/>
      <c r="DZ23" s="1088"/>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366</v>
      </c>
      <c r="B26" s="1090"/>
      <c r="C26" s="1090"/>
      <c r="D26" s="1090"/>
      <c r="E26" s="1090"/>
      <c r="F26" s="1090"/>
      <c r="G26" s="1090"/>
      <c r="H26" s="1090"/>
      <c r="I26" s="1090"/>
      <c r="J26" s="1090"/>
      <c r="K26" s="1090"/>
      <c r="L26" s="1090"/>
      <c r="M26" s="1090"/>
      <c r="N26" s="1090"/>
      <c r="O26" s="1090"/>
      <c r="P26" s="1091"/>
      <c r="Q26" s="1095" t="s">
        <v>389</v>
      </c>
      <c r="R26" s="1096"/>
      <c r="S26" s="1096"/>
      <c r="T26" s="1096"/>
      <c r="U26" s="1097"/>
      <c r="V26" s="1095" t="s">
        <v>390</v>
      </c>
      <c r="W26" s="1096"/>
      <c r="X26" s="1096"/>
      <c r="Y26" s="1096"/>
      <c r="Z26" s="1097"/>
      <c r="AA26" s="1095" t="s">
        <v>391</v>
      </c>
      <c r="AB26" s="1096"/>
      <c r="AC26" s="1096"/>
      <c r="AD26" s="1096"/>
      <c r="AE26" s="1096"/>
      <c r="AF26" s="1152" t="s">
        <v>392</v>
      </c>
      <c r="AG26" s="1102"/>
      <c r="AH26" s="1102"/>
      <c r="AI26" s="1102"/>
      <c r="AJ26" s="1153"/>
      <c r="AK26" s="1096" t="s">
        <v>393</v>
      </c>
      <c r="AL26" s="1096"/>
      <c r="AM26" s="1096"/>
      <c r="AN26" s="1096"/>
      <c r="AO26" s="1097"/>
      <c r="AP26" s="1095" t="s">
        <v>394</v>
      </c>
      <c r="AQ26" s="1096"/>
      <c r="AR26" s="1096"/>
      <c r="AS26" s="1096"/>
      <c r="AT26" s="1097"/>
      <c r="AU26" s="1095" t="s">
        <v>395</v>
      </c>
      <c r="AV26" s="1096"/>
      <c r="AW26" s="1096"/>
      <c r="AX26" s="1096"/>
      <c r="AY26" s="1097"/>
      <c r="AZ26" s="1095" t="s">
        <v>396</v>
      </c>
      <c r="BA26" s="1096"/>
      <c r="BB26" s="1096"/>
      <c r="BC26" s="1096"/>
      <c r="BD26" s="1097"/>
      <c r="BE26" s="1095" t="s">
        <v>373</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4"/>
      <c r="AG27" s="1105"/>
      <c r="AH27" s="1105"/>
      <c r="AI27" s="1105"/>
      <c r="AJ27" s="1155"/>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2" t="s">
        <v>397</v>
      </c>
      <c r="C28" s="1143"/>
      <c r="D28" s="1143"/>
      <c r="E28" s="1143"/>
      <c r="F28" s="1143"/>
      <c r="G28" s="1143"/>
      <c r="H28" s="1143"/>
      <c r="I28" s="1143"/>
      <c r="J28" s="1143"/>
      <c r="K28" s="1143"/>
      <c r="L28" s="1143"/>
      <c r="M28" s="1143"/>
      <c r="N28" s="1143"/>
      <c r="O28" s="1143"/>
      <c r="P28" s="1144"/>
      <c r="Q28" s="1145">
        <v>17294</v>
      </c>
      <c r="R28" s="1146"/>
      <c r="S28" s="1146"/>
      <c r="T28" s="1146"/>
      <c r="U28" s="1146"/>
      <c r="V28" s="1146">
        <v>17153</v>
      </c>
      <c r="W28" s="1146"/>
      <c r="X28" s="1146"/>
      <c r="Y28" s="1146"/>
      <c r="Z28" s="1146"/>
      <c r="AA28" s="1146">
        <v>142</v>
      </c>
      <c r="AB28" s="1146"/>
      <c r="AC28" s="1146"/>
      <c r="AD28" s="1146"/>
      <c r="AE28" s="1147"/>
      <c r="AF28" s="1148">
        <v>142</v>
      </c>
      <c r="AG28" s="1146"/>
      <c r="AH28" s="1146"/>
      <c r="AI28" s="1146"/>
      <c r="AJ28" s="1149"/>
      <c r="AK28" s="1150">
        <v>1364</v>
      </c>
      <c r="AL28" s="1151"/>
      <c r="AM28" s="1151"/>
      <c r="AN28" s="1151"/>
      <c r="AO28" s="1151"/>
      <c r="AP28" s="1065" t="s">
        <v>579</v>
      </c>
      <c r="AQ28" s="1065"/>
      <c r="AR28" s="1065"/>
      <c r="AS28" s="1065"/>
      <c r="AT28" s="1065"/>
      <c r="AU28" s="1065" t="s">
        <v>579</v>
      </c>
      <c r="AV28" s="1065"/>
      <c r="AW28" s="1065"/>
      <c r="AX28" s="1065"/>
      <c r="AY28" s="1065"/>
      <c r="AZ28" s="1065" t="s">
        <v>579</v>
      </c>
      <c r="BA28" s="1065"/>
      <c r="BB28" s="1065"/>
      <c r="BC28" s="1065"/>
      <c r="BD28" s="1065"/>
      <c r="BE28" s="1140"/>
      <c r="BF28" s="1140"/>
      <c r="BG28" s="1140"/>
      <c r="BH28" s="1140"/>
      <c r="BI28" s="1141"/>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398</v>
      </c>
      <c r="C29" s="1132"/>
      <c r="D29" s="1132"/>
      <c r="E29" s="1132"/>
      <c r="F29" s="1132"/>
      <c r="G29" s="1132"/>
      <c r="H29" s="1132"/>
      <c r="I29" s="1132"/>
      <c r="J29" s="1132"/>
      <c r="K29" s="1132"/>
      <c r="L29" s="1132"/>
      <c r="M29" s="1132"/>
      <c r="N29" s="1132"/>
      <c r="O29" s="1132"/>
      <c r="P29" s="1133"/>
      <c r="Q29" s="1137">
        <v>405</v>
      </c>
      <c r="R29" s="1138"/>
      <c r="S29" s="1138"/>
      <c r="T29" s="1138"/>
      <c r="U29" s="1138"/>
      <c r="V29" s="1138">
        <v>405</v>
      </c>
      <c r="W29" s="1138"/>
      <c r="X29" s="1138"/>
      <c r="Y29" s="1138"/>
      <c r="Z29" s="1138"/>
      <c r="AA29" s="1138" t="s">
        <v>611</v>
      </c>
      <c r="AB29" s="1138"/>
      <c r="AC29" s="1138"/>
      <c r="AD29" s="1138"/>
      <c r="AE29" s="1139"/>
      <c r="AF29" s="1113" t="s">
        <v>612</v>
      </c>
      <c r="AG29" s="1114"/>
      <c r="AH29" s="1114"/>
      <c r="AI29" s="1114"/>
      <c r="AJ29" s="1115"/>
      <c r="AK29" s="1074">
        <v>109</v>
      </c>
      <c r="AL29" s="1065"/>
      <c r="AM29" s="1065"/>
      <c r="AN29" s="1065"/>
      <c r="AO29" s="1065"/>
      <c r="AP29" s="1065">
        <v>67</v>
      </c>
      <c r="AQ29" s="1065"/>
      <c r="AR29" s="1065"/>
      <c r="AS29" s="1065"/>
      <c r="AT29" s="1065"/>
      <c r="AU29" s="1065">
        <v>12</v>
      </c>
      <c r="AV29" s="1065"/>
      <c r="AW29" s="1065"/>
      <c r="AX29" s="1065"/>
      <c r="AY29" s="1065"/>
      <c r="AZ29" s="1065" t="s">
        <v>579</v>
      </c>
      <c r="BA29" s="1065"/>
      <c r="BB29" s="1065"/>
      <c r="BC29" s="1065"/>
      <c r="BD29" s="1065"/>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399</v>
      </c>
      <c r="C30" s="1132"/>
      <c r="D30" s="1132"/>
      <c r="E30" s="1132"/>
      <c r="F30" s="1132"/>
      <c r="G30" s="1132"/>
      <c r="H30" s="1132"/>
      <c r="I30" s="1132"/>
      <c r="J30" s="1132"/>
      <c r="K30" s="1132"/>
      <c r="L30" s="1132"/>
      <c r="M30" s="1132"/>
      <c r="N30" s="1132"/>
      <c r="O30" s="1132"/>
      <c r="P30" s="1133"/>
      <c r="Q30" s="1137">
        <v>23594</v>
      </c>
      <c r="R30" s="1138"/>
      <c r="S30" s="1138"/>
      <c r="T30" s="1138"/>
      <c r="U30" s="1138"/>
      <c r="V30" s="1138">
        <v>23269</v>
      </c>
      <c r="W30" s="1138"/>
      <c r="X30" s="1138"/>
      <c r="Y30" s="1138"/>
      <c r="Z30" s="1138"/>
      <c r="AA30" s="1138">
        <v>325</v>
      </c>
      <c r="AB30" s="1138"/>
      <c r="AC30" s="1138"/>
      <c r="AD30" s="1138"/>
      <c r="AE30" s="1139"/>
      <c r="AF30" s="1113">
        <v>325</v>
      </c>
      <c r="AG30" s="1114"/>
      <c r="AH30" s="1114"/>
      <c r="AI30" s="1114"/>
      <c r="AJ30" s="1115"/>
      <c r="AK30" s="1074">
        <v>3678</v>
      </c>
      <c r="AL30" s="1065"/>
      <c r="AM30" s="1065"/>
      <c r="AN30" s="1065"/>
      <c r="AO30" s="1065"/>
      <c r="AP30" s="1065" t="s">
        <v>579</v>
      </c>
      <c r="AQ30" s="1065"/>
      <c r="AR30" s="1065"/>
      <c r="AS30" s="1065"/>
      <c r="AT30" s="1065"/>
      <c r="AU30" s="1065" t="s">
        <v>579</v>
      </c>
      <c r="AV30" s="1065"/>
      <c r="AW30" s="1065"/>
      <c r="AX30" s="1065"/>
      <c r="AY30" s="1065"/>
      <c r="AZ30" s="1065" t="s">
        <v>579</v>
      </c>
      <c r="BA30" s="1065"/>
      <c r="BB30" s="1065"/>
      <c r="BC30" s="1065"/>
      <c r="BD30" s="1065"/>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400</v>
      </c>
      <c r="C31" s="1132"/>
      <c r="D31" s="1132"/>
      <c r="E31" s="1132"/>
      <c r="F31" s="1132"/>
      <c r="G31" s="1132"/>
      <c r="H31" s="1132"/>
      <c r="I31" s="1132"/>
      <c r="J31" s="1132"/>
      <c r="K31" s="1132"/>
      <c r="L31" s="1132"/>
      <c r="M31" s="1132"/>
      <c r="N31" s="1132"/>
      <c r="O31" s="1132"/>
      <c r="P31" s="1133"/>
      <c r="Q31" s="1137">
        <v>2242</v>
      </c>
      <c r="R31" s="1138"/>
      <c r="S31" s="1138"/>
      <c r="T31" s="1138"/>
      <c r="U31" s="1138"/>
      <c r="V31" s="1138">
        <v>2239</v>
      </c>
      <c r="W31" s="1138"/>
      <c r="X31" s="1138"/>
      <c r="Y31" s="1138"/>
      <c r="Z31" s="1138"/>
      <c r="AA31" s="1138">
        <v>3</v>
      </c>
      <c r="AB31" s="1138"/>
      <c r="AC31" s="1138"/>
      <c r="AD31" s="1138"/>
      <c r="AE31" s="1139"/>
      <c r="AF31" s="1113">
        <v>3</v>
      </c>
      <c r="AG31" s="1114"/>
      <c r="AH31" s="1114"/>
      <c r="AI31" s="1114"/>
      <c r="AJ31" s="1115"/>
      <c r="AK31" s="1074">
        <v>512</v>
      </c>
      <c r="AL31" s="1065"/>
      <c r="AM31" s="1065"/>
      <c r="AN31" s="1065"/>
      <c r="AO31" s="1065"/>
      <c r="AP31" s="1065" t="s">
        <v>579</v>
      </c>
      <c r="AQ31" s="1065"/>
      <c r="AR31" s="1065"/>
      <c r="AS31" s="1065"/>
      <c r="AT31" s="1065"/>
      <c r="AU31" s="1065" t="s">
        <v>579</v>
      </c>
      <c r="AV31" s="1065"/>
      <c r="AW31" s="1065"/>
      <c r="AX31" s="1065"/>
      <c r="AY31" s="1065"/>
      <c r="AZ31" s="1065" t="s">
        <v>579</v>
      </c>
      <c r="BA31" s="1065"/>
      <c r="BB31" s="1065"/>
      <c r="BC31" s="1065"/>
      <c r="BD31" s="1065"/>
      <c r="BE31" s="1126"/>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401</v>
      </c>
      <c r="C32" s="1132"/>
      <c r="D32" s="1132"/>
      <c r="E32" s="1132"/>
      <c r="F32" s="1132"/>
      <c r="G32" s="1132"/>
      <c r="H32" s="1132"/>
      <c r="I32" s="1132"/>
      <c r="J32" s="1132"/>
      <c r="K32" s="1132"/>
      <c r="L32" s="1132"/>
      <c r="M32" s="1132"/>
      <c r="N32" s="1132"/>
      <c r="O32" s="1132"/>
      <c r="P32" s="1133"/>
      <c r="Q32" s="1137">
        <v>2489</v>
      </c>
      <c r="R32" s="1138"/>
      <c r="S32" s="1138"/>
      <c r="T32" s="1138"/>
      <c r="U32" s="1138"/>
      <c r="V32" s="1138">
        <v>2700</v>
      </c>
      <c r="W32" s="1138"/>
      <c r="X32" s="1138"/>
      <c r="Y32" s="1138"/>
      <c r="Z32" s="1138"/>
      <c r="AA32" s="1138">
        <v>-211</v>
      </c>
      <c r="AB32" s="1138"/>
      <c r="AC32" s="1138"/>
      <c r="AD32" s="1138"/>
      <c r="AE32" s="1139"/>
      <c r="AF32" s="1113">
        <v>1247</v>
      </c>
      <c r="AG32" s="1114"/>
      <c r="AH32" s="1114"/>
      <c r="AI32" s="1114"/>
      <c r="AJ32" s="1115"/>
      <c r="AK32" s="1074">
        <v>281</v>
      </c>
      <c r="AL32" s="1065"/>
      <c r="AM32" s="1065"/>
      <c r="AN32" s="1065"/>
      <c r="AO32" s="1065"/>
      <c r="AP32" s="1065">
        <v>1251</v>
      </c>
      <c r="AQ32" s="1065"/>
      <c r="AR32" s="1065"/>
      <c r="AS32" s="1065"/>
      <c r="AT32" s="1065"/>
      <c r="AU32" s="1065">
        <v>783</v>
      </c>
      <c r="AV32" s="1065"/>
      <c r="AW32" s="1065"/>
      <c r="AX32" s="1065"/>
      <c r="AY32" s="1065"/>
      <c r="AZ32" s="1065" t="s">
        <v>579</v>
      </c>
      <c r="BA32" s="1065"/>
      <c r="BB32" s="1065"/>
      <c r="BC32" s="1065"/>
      <c r="BD32" s="1065"/>
      <c r="BE32" s="1126" t="s">
        <v>402</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403</v>
      </c>
      <c r="C33" s="1132"/>
      <c r="D33" s="1132"/>
      <c r="E33" s="1132"/>
      <c r="F33" s="1132"/>
      <c r="G33" s="1132"/>
      <c r="H33" s="1132"/>
      <c r="I33" s="1132"/>
      <c r="J33" s="1132"/>
      <c r="K33" s="1132"/>
      <c r="L33" s="1132"/>
      <c r="M33" s="1132"/>
      <c r="N33" s="1132"/>
      <c r="O33" s="1132"/>
      <c r="P33" s="1133"/>
      <c r="Q33" s="1137">
        <v>5551</v>
      </c>
      <c r="R33" s="1138"/>
      <c r="S33" s="1138"/>
      <c r="T33" s="1138"/>
      <c r="U33" s="1138"/>
      <c r="V33" s="1138">
        <v>5475</v>
      </c>
      <c r="W33" s="1138"/>
      <c r="X33" s="1138"/>
      <c r="Y33" s="1138"/>
      <c r="Z33" s="1138"/>
      <c r="AA33" s="1138">
        <v>77</v>
      </c>
      <c r="AB33" s="1138"/>
      <c r="AC33" s="1138"/>
      <c r="AD33" s="1138"/>
      <c r="AE33" s="1139"/>
      <c r="AF33" s="1113">
        <v>2761</v>
      </c>
      <c r="AG33" s="1114"/>
      <c r="AH33" s="1114"/>
      <c r="AI33" s="1114"/>
      <c r="AJ33" s="1115"/>
      <c r="AK33" s="1074">
        <v>4</v>
      </c>
      <c r="AL33" s="1065"/>
      <c r="AM33" s="1065"/>
      <c r="AN33" s="1065"/>
      <c r="AO33" s="1065"/>
      <c r="AP33" s="1065">
        <v>2602</v>
      </c>
      <c r="AQ33" s="1065"/>
      <c r="AR33" s="1065"/>
      <c r="AS33" s="1065"/>
      <c r="AT33" s="1065"/>
      <c r="AU33" s="1065" t="s">
        <v>579</v>
      </c>
      <c r="AV33" s="1065"/>
      <c r="AW33" s="1065"/>
      <c r="AX33" s="1065"/>
      <c r="AY33" s="1065"/>
      <c r="AZ33" s="1065" t="s">
        <v>579</v>
      </c>
      <c r="BA33" s="1065"/>
      <c r="BB33" s="1065"/>
      <c r="BC33" s="1065"/>
      <c r="BD33" s="1065"/>
      <c r="BE33" s="1126" t="s">
        <v>404</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405</v>
      </c>
      <c r="C34" s="1132"/>
      <c r="D34" s="1132"/>
      <c r="E34" s="1132"/>
      <c r="F34" s="1132"/>
      <c r="G34" s="1132"/>
      <c r="H34" s="1132"/>
      <c r="I34" s="1132"/>
      <c r="J34" s="1132"/>
      <c r="K34" s="1132"/>
      <c r="L34" s="1132"/>
      <c r="M34" s="1132"/>
      <c r="N34" s="1132"/>
      <c r="O34" s="1132"/>
      <c r="P34" s="1133"/>
      <c r="Q34" s="1137">
        <v>6260</v>
      </c>
      <c r="R34" s="1138"/>
      <c r="S34" s="1138"/>
      <c r="T34" s="1138"/>
      <c r="U34" s="1138"/>
      <c r="V34" s="1138">
        <v>5142</v>
      </c>
      <c r="W34" s="1138"/>
      <c r="X34" s="1138"/>
      <c r="Y34" s="1138"/>
      <c r="Z34" s="1138"/>
      <c r="AA34" s="1138">
        <v>1118</v>
      </c>
      <c r="AB34" s="1138"/>
      <c r="AC34" s="1138"/>
      <c r="AD34" s="1138"/>
      <c r="AE34" s="1139"/>
      <c r="AF34" s="1113">
        <v>10878</v>
      </c>
      <c r="AG34" s="1114"/>
      <c r="AH34" s="1114"/>
      <c r="AI34" s="1114"/>
      <c r="AJ34" s="1115"/>
      <c r="AK34" s="1074">
        <v>234</v>
      </c>
      <c r="AL34" s="1065"/>
      <c r="AM34" s="1065"/>
      <c r="AN34" s="1065"/>
      <c r="AO34" s="1065"/>
      <c r="AP34" s="1065">
        <v>13951</v>
      </c>
      <c r="AQ34" s="1065"/>
      <c r="AR34" s="1065"/>
      <c r="AS34" s="1065"/>
      <c r="AT34" s="1065"/>
      <c r="AU34" s="1065">
        <v>1423</v>
      </c>
      <c r="AV34" s="1065"/>
      <c r="AW34" s="1065"/>
      <c r="AX34" s="1065"/>
      <c r="AY34" s="1065"/>
      <c r="AZ34" s="1065" t="s">
        <v>579</v>
      </c>
      <c r="BA34" s="1065"/>
      <c r="BB34" s="1065"/>
      <c r="BC34" s="1065"/>
      <c r="BD34" s="1065"/>
      <c r="BE34" s="1126" t="s">
        <v>406</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t="s">
        <v>407</v>
      </c>
      <c r="C35" s="1132"/>
      <c r="D35" s="1132"/>
      <c r="E35" s="1132"/>
      <c r="F35" s="1132"/>
      <c r="G35" s="1132"/>
      <c r="H35" s="1132"/>
      <c r="I35" s="1132"/>
      <c r="J35" s="1132"/>
      <c r="K35" s="1132"/>
      <c r="L35" s="1132"/>
      <c r="M35" s="1132"/>
      <c r="N35" s="1132"/>
      <c r="O35" s="1132"/>
      <c r="P35" s="1133"/>
      <c r="Q35" s="1137">
        <v>16</v>
      </c>
      <c r="R35" s="1138"/>
      <c r="S35" s="1138"/>
      <c r="T35" s="1138"/>
      <c r="U35" s="1138"/>
      <c r="V35" s="1138">
        <v>11</v>
      </c>
      <c r="W35" s="1138"/>
      <c r="X35" s="1138"/>
      <c r="Y35" s="1138"/>
      <c r="Z35" s="1138"/>
      <c r="AA35" s="1138">
        <v>4</v>
      </c>
      <c r="AB35" s="1138"/>
      <c r="AC35" s="1138"/>
      <c r="AD35" s="1138"/>
      <c r="AE35" s="1139"/>
      <c r="AF35" s="1113">
        <v>106</v>
      </c>
      <c r="AG35" s="1114"/>
      <c r="AH35" s="1114"/>
      <c r="AI35" s="1114"/>
      <c r="AJ35" s="1115"/>
      <c r="AK35" s="1065" t="s">
        <v>579</v>
      </c>
      <c r="AL35" s="1065"/>
      <c r="AM35" s="1065"/>
      <c r="AN35" s="1065"/>
      <c r="AO35" s="1065"/>
      <c r="AP35" s="1065" t="s">
        <v>579</v>
      </c>
      <c r="AQ35" s="1065"/>
      <c r="AR35" s="1065"/>
      <c r="AS35" s="1065"/>
      <c r="AT35" s="1065"/>
      <c r="AU35" s="1065" t="s">
        <v>579</v>
      </c>
      <c r="AV35" s="1065"/>
      <c r="AW35" s="1065"/>
      <c r="AX35" s="1065"/>
      <c r="AY35" s="1065"/>
      <c r="AZ35" s="1065" t="s">
        <v>579</v>
      </c>
      <c r="BA35" s="1065"/>
      <c r="BB35" s="1065"/>
      <c r="BC35" s="1065"/>
      <c r="BD35" s="1065"/>
      <c r="BE35" s="1126" t="s">
        <v>404</v>
      </c>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t="s">
        <v>408</v>
      </c>
      <c r="C36" s="1132"/>
      <c r="D36" s="1132"/>
      <c r="E36" s="1132"/>
      <c r="F36" s="1132"/>
      <c r="G36" s="1132"/>
      <c r="H36" s="1132"/>
      <c r="I36" s="1132"/>
      <c r="J36" s="1132"/>
      <c r="K36" s="1132"/>
      <c r="L36" s="1132"/>
      <c r="M36" s="1132"/>
      <c r="N36" s="1132"/>
      <c r="O36" s="1132"/>
      <c r="P36" s="1133"/>
      <c r="Q36" s="1137">
        <v>9318</v>
      </c>
      <c r="R36" s="1138"/>
      <c r="S36" s="1138"/>
      <c r="T36" s="1138"/>
      <c r="U36" s="1138"/>
      <c r="V36" s="1138">
        <v>8613</v>
      </c>
      <c r="W36" s="1138"/>
      <c r="X36" s="1138"/>
      <c r="Y36" s="1138"/>
      <c r="Z36" s="1138"/>
      <c r="AA36" s="1138">
        <v>705</v>
      </c>
      <c r="AB36" s="1138"/>
      <c r="AC36" s="1138"/>
      <c r="AD36" s="1138"/>
      <c r="AE36" s="1139"/>
      <c r="AF36" s="1113">
        <v>194</v>
      </c>
      <c r="AG36" s="1114"/>
      <c r="AH36" s="1114"/>
      <c r="AI36" s="1114"/>
      <c r="AJ36" s="1115"/>
      <c r="AK36" s="1074">
        <v>4100</v>
      </c>
      <c r="AL36" s="1065"/>
      <c r="AM36" s="1065"/>
      <c r="AN36" s="1065"/>
      <c r="AO36" s="1065"/>
      <c r="AP36" s="1065">
        <v>93646</v>
      </c>
      <c r="AQ36" s="1065"/>
      <c r="AR36" s="1065"/>
      <c r="AS36" s="1065"/>
      <c r="AT36" s="1065"/>
      <c r="AU36" s="1065">
        <v>61244</v>
      </c>
      <c r="AV36" s="1065"/>
      <c r="AW36" s="1065"/>
      <c r="AX36" s="1065"/>
      <c r="AY36" s="1065"/>
      <c r="AZ36" s="1065" t="s">
        <v>613</v>
      </c>
      <c r="BA36" s="1065"/>
      <c r="BB36" s="1065"/>
      <c r="BC36" s="1065"/>
      <c r="BD36" s="1065"/>
      <c r="BE36" s="1126" t="s">
        <v>404</v>
      </c>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t="s">
        <v>409</v>
      </c>
      <c r="C37" s="1132"/>
      <c r="D37" s="1132"/>
      <c r="E37" s="1132"/>
      <c r="F37" s="1132"/>
      <c r="G37" s="1132"/>
      <c r="H37" s="1132"/>
      <c r="I37" s="1132"/>
      <c r="J37" s="1132"/>
      <c r="K37" s="1132"/>
      <c r="L37" s="1132"/>
      <c r="M37" s="1132"/>
      <c r="N37" s="1132"/>
      <c r="O37" s="1132"/>
      <c r="P37" s="1133"/>
      <c r="Q37" s="1137">
        <v>18</v>
      </c>
      <c r="R37" s="1138"/>
      <c r="S37" s="1138"/>
      <c r="T37" s="1138"/>
      <c r="U37" s="1138"/>
      <c r="V37" s="1138">
        <v>18</v>
      </c>
      <c r="W37" s="1138"/>
      <c r="X37" s="1138"/>
      <c r="Y37" s="1138"/>
      <c r="Z37" s="1138"/>
      <c r="AA37" s="1138" t="s">
        <v>611</v>
      </c>
      <c r="AB37" s="1138"/>
      <c r="AC37" s="1138"/>
      <c r="AD37" s="1138"/>
      <c r="AE37" s="1139"/>
      <c r="AF37" s="1113" t="s">
        <v>410</v>
      </c>
      <c r="AG37" s="1114"/>
      <c r="AH37" s="1114"/>
      <c r="AI37" s="1114"/>
      <c r="AJ37" s="1115"/>
      <c r="AK37" s="1074">
        <v>14</v>
      </c>
      <c r="AL37" s="1065"/>
      <c r="AM37" s="1065"/>
      <c r="AN37" s="1065"/>
      <c r="AO37" s="1065"/>
      <c r="AP37" s="1065" t="s">
        <v>579</v>
      </c>
      <c r="AQ37" s="1065"/>
      <c r="AR37" s="1065"/>
      <c r="AS37" s="1065"/>
      <c r="AT37" s="1065"/>
      <c r="AU37" s="1065" t="s">
        <v>579</v>
      </c>
      <c r="AV37" s="1065"/>
      <c r="AW37" s="1065"/>
      <c r="AX37" s="1065"/>
      <c r="AY37" s="1065"/>
      <c r="AZ37" s="1065" t="s">
        <v>579</v>
      </c>
      <c r="BA37" s="1065"/>
      <c r="BB37" s="1065"/>
      <c r="BC37" s="1065"/>
      <c r="BD37" s="1065"/>
      <c r="BE37" s="1126" t="s">
        <v>411</v>
      </c>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412</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385</v>
      </c>
      <c r="B63" s="1038" t="s">
        <v>413</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15655</v>
      </c>
      <c r="AG63" s="1053"/>
      <c r="AH63" s="1053"/>
      <c r="AI63" s="1053"/>
      <c r="AJ63" s="1124"/>
      <c r="AK63" s="1125"/>
      <c r="AL63" s="1057"/>
      <c r="AM63" s="1057"/>
      <c r="AN63" s="1057"/>
      <c r="AO63" s="1057"/>
      <c r="AP63" s="1053">
        <v>111516</v>
      </c>
      <c r="AQ63" s="1053"/>
      <c r="AR63" s="1053"/>
      <c r="AS63" s="1053"/>
      <c r="AT63" s="1053"/>
      <c r="AU63" s="1053">
        <v>63462</v>
      </c>
      <c r="AV63" s="1053"/>
      <c r="AW63" s="1053"/>
      <c r="AX63" s="1053"/>
      <c r="AY63" s="1053"/>
      <c r="AZ63" s="1119"/>
      <c r="BA63" s="1119"/>
      <c r="BB63" s="1119"/>
      <c r="BC63" s="1119"/>
      <c r="BD63" s="1119"/>
      <c r="BE63" s="1054"/>
      <c r="BF63" s="1054"/>
      <c r="BG63" s="1054"/>
      <c r="BH63" s="1054"/>
      <c r="BI63" s="1055"/>
      <c r="BJ63" s="1120" t="s">
        <v>126</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415</v>
      </c>
      <c r="B66" s="1090"/>
      <c r="C66" s="1090"/>
      <c r="D66" s="1090"/>
      <c r="E66" s="1090"/>
      <c r="F66" s="1090"/>
      <c r="G66" s="1090"/>
      <c r="H66" s="1090"/>
      <c r="I66" s="1090"/>
      <c r="J66" s="1090"/>
      <c r="K66" s="1090"/>
      <c r="L66" s="1090"/>
      <c r="M66" s="1090"/>
      <c r="N66" s="1090"/>
      <c r="O66" s="1090"/>
      <c r="P66" s="1091"/>
      <c r="Q66" s="1095" t="s">
        <v>389</v>
      </c>
      <c r="R66" s="1096"/>
      <c r="S66" s="1096"/>
      <c r="T66" s="1096"/>
      <c r="U66" s="1097"/>
      <c r="V66" s="1095" t="s">
        <v>416</v>
      </c>
      <c r="W66" s="1096"/>
      <c r="X66" s="1096"/>
      <c r="Y66" s="1096"/>
      <c r="Z66" s="1097"/>
      <c r="AA66" s="1095" t="s">
        <v>391</v>
      </c>
      <c r="AB66" s="1096"/>
      <c r="AC66" s="1096"/>
      <c r="AD66" s="1096"/>
      <c r="AE66" s="1097"/>
      <c r="AF66" s="1101" t="s">
        <v>417</v>
      </c>
      <c r="AG66" s="1102"/>
      <c r="AH66" s="1102"/>
      <c r="AI66" s="1102"/>
      <c r="AJ66" s="1103"/>
      <c r="AK66" s="1095" t="s">
        <v>418</v>
      </c>
      <c r="AL66" s="1090"/>
      <c r="AM66" s="1090"/>
      <c r="AN66" s="1090"/>
      <c r="AO66" s="1091"/>
      <c r="AP66" s="1095" t="s">
        <v>394</v>
      </c>
      <c r="AQ66" s="1096"/>
      <c r="AR66" s="1096"/>
      <c r="AS66" s="1096"/>
      <c r="AT66" s="1097"/>
      <c r="AU66" s="1095" t="s">
        <v>419</v>
      </c>
      <c r="AV66" s="1096"/>
      <c r="AW66" s="1096"/>
      <c r="AX66" s="1096"/>
      <c r="AY66" s="1097"/>
      <c r="AZ66" s="1095" t="s">
        <v>373</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26.25" customHeight="1" thickTop="1" x14ac:dyDescent="0.15">
      <c r="A68" s="259">
        <v>1</v>
      </c>
      <c r="B68" s="1079" t="s">
        <v>580</v>
      </c>
      <c r="C68" s="1080"/>
      <c r="D68" s="1080"/>
      <c r="E68" s="1080"/>
      <c r="F68" s="1080"/>
      <c r="G68" s="1080"/>
      <c r="H68" s="1080"/>
      <c r="I68" s="1080"/>
      <c r="J68" s="1080"/>
      <c r="K68" s="1080"/>
      <c r="L68" s="1080"/>
      <c r="M68" s="1080"/>
      <c r="N68" s="1080"/>
      <c r="O68" s="1080"/>
      <c r="P68" s="1081"/>
      <c r="Q68" s="1082">
        <v>2820</v>
      </c>
      <c r="R68" s="1076"/>
      <c r="S68" s="1076"/>
      <c r="T68" s="1076"/>
      <c r="U68" s="1076"/>
      <c r="V68" s="1076">
        <v>2806</v>
      </c>
      <c r="W68" s="1076"/>
      <c r="X68" s="1076"/>
      <c r="Y68" s="1076"/>
      <c r="Z68" s="1076"/>
      <c r="AA68" s="1076">
        <v>14</v>
      </c>
      <c r="AB68" s="1076"/>
      <c r="AC68" s="1076"/>
      <c r="AD68" s="1076"/>
      <c r="AE68" s="1076"/>
      <c r="AF68" s="1076">
        <v>14</v>
      </c>
      <c r="AG68" s="1076"/>
      <c r="AH68" s="1076"/>
      <c r="AI68" s="1076"/>
      <c r="AJ68" s="1076"/>
      <c r="AK68" s="1076">
        <v>30</v>
      </c>
      <c r="AL68" s="1076"/>
      <c r="AM68" s="1076"/>
      <c r="AN68" s="1076"/>
      <c r="AO68" s="1076"/>
      <c r="AP68" s="1076">
        <v>943</v>
      </c>
      <c r="AQ68" s="1076"/>
      <c r="AR68" s="1076"/>
      <c r="AS68" s="1076"/>
      <c r="AT68" s="1076"/>
      <c r="AU68" s="1076">
        <v>772</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26.25" customHeight="1" x14ac:dyDescent="0.15">
      <c r="A69" s="262">
        <v>2</v>
      </c>
      <c r="B69" s="1068" t="s">
        <v>581</v>
      </c>
      <c r="C69" s="1069"/>
      <c r="D69" s="1069"/>
      <c r="E69" s="1069"/>
      <c r="F69" s="1069"/>
      <c r="G69" s="1069"/>
      <c r="H69" s="1069"/>
      <c r="I69" s="1069"/>
      <c r="J69" s="1069"/>
      <c r="K69" s="1069"/>
      <c r="L69" s="1069"/>
      <c r="M69" s="1069"/>
      <c r="N69" s="1069"/>
      <c r="O69" s="1069"/>
      <c r="P69" s="1070"/>
      <c r="Q69" s="1071">
        <v>23</v>
      </c>
      <c r="R69" s="1065"/>
      <c r="S69" s="1065"/>
      <c r="T69" s="1065"/>
      <c r="U69" s="1065"/>
      <c r="V69" s="1065">
        <v>10</v>
      </c>
      <c r="W69" s="1065"/>
      <c r="X69" s="1065"/>
      <c r="Y69" s="1065"/>
      <c r="Z69" s="1065"/>
      <c r="AA69" s="1065">
        <v>13</v>
      </c>
      <c r="AB69" s="1065"/>
      <c r="AC69" s="1065"/>
      <c r="AD69" s="1065"/>
      <c r="AE69" s="1065"/>
      <c r="AF69" s="1065">
        <v>13</v>
      </c>
      <c r="AG69" s="1065"/>
      <c r="AH69" s="1065"/>
      <c r="AI69" s="1065"/>
      <c r="AJ69" s="1065"/>
      <c r="AK69" s="1065" t="s">
        <v>514</v>
      </c>
      <c r="AL69" s="1065"/>
      <c r="AM69" s="1065"/>
      <c r="AN69" s="1065"/>
      <c r="AO69" s="1065"/>
      <c r="AP69" s="1065">
        <v>50</v>
      </c>
      <c r="AQ69" s="1065"/>
      <c r="AR69" s="1065"/>
      <c r="AS69" s="1065"/>
      <c r="AT69" s="1065"/>
      <c r="AU69" s="1065" t="s">
        <v>514</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26.25" customHeight="1" x14ac:dyDescent="0.15">
      <c r="A70" s="262">
        <v>3</v>
      </c>
      <c r="B70" s="1068" t="s">
        <v>582</v>
      </c>
      <c r="C70" s="1069"/>
      <c r="D70" s="1069"/>
      <c r="E70" s="1069"/>
      <c r="F70" s="1069"/>
      <c r="G70" s="1069"/>
      <c r="H70" s="1069"/>
      <c r="I70" s="1069"/>
      <c r="J70" s="1069"/>
      <c r="K70" s="1069"/>
      <c r="L70" s="1069"/>
      <c r="M70" s="1069"/>
      <c r="N70" s="1069"/>
      <c r="O70" s="1069"/>
      <c r="P70" s="1070"/>
      <c r="Q70" s="1071">
        <v>709</v>
      </c>
      <c r="R70" s="1065"/>
      <c r="S70" s="1065"/>
      <c r="T70" s="1065"/>
      <c r="U70" s="1065"/>
      <c r="V70" s="1065">
        <v>658</v>
      </c>
      <c r="W70" s="1065"/>
      <c r="X70" s="1065"/>
      <c r="Y70" s="1065"/>
      <c r="Z70" s="1065"/>
      <c r="AA70" s="1065">
        <v>51</v>
      </c>
      <c r="AB70" s="1065"/>
      <c r="AC70" s="1065"/>
      <c r="AD70" s="1065"/>
      <c r="AE70" s="1065"/>
      <c r="AF70" s="1065">
        <v>51</v>
      </c>
      <c r="AG70" s="1065"/>
      <c r="AH70" s="1065"/>
      <c r="AI70" s="1065"/>
      <c r="AJ70" s="1065"/>
      <c r="AK70" s="1065">
        <v>173</v>
      </c>
      <c r="AL70" s="1065"/>
      <c r="AM70" s="1065"/>
      <c r="AN70" s="1065"/>
      <c r="AO70" s="1065"/>
      <c r="AP70" s="1065" t="s">
        <v>514</v>
      </c>
      <c r="AQ70" s="1065"/>
      <c r="AR70" s="1065"/>
      <c r="AS70" s="1065"/>
      <c r="AT70" s="1065"/>
      <c r="AU70" s="1065" t="s">
        <v>514</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26.25" customHeight="1" x14ac:dyDescent="0.15">
      <c r="A71" s="262">
        <v>4</v>
      </c>
      <c r="B71" s="1068" t="s">
        <v>583</v>
      </c>
      <c r="C71" s="1069"/>
      <c r="D71" s="1069"/>
      <c r="E71" s="1069"/>
      <c r="F71" s="1069"/>
      <c r="G71" s="1069"/>
      <c r="H71" s="1069"/>
      <c r="I71" s="1069"/>
      <c r="J71" s="1069"/>
      <c r="K71" s="1069"/>
      <c r="L71" s="1069"/>
      <c r="M71" s="1069"/>
      <c r="N71" s="1069"/>
      <c r="O71" s="1069"/>
      <c r="P71" s="1070"/>
      <c r="Q71" s="1071">
        <v>5776</v>
      </c>
      <c r="R71" s="1065"/>
      <c r="S71" s="1065"/>
      <c r="T71" s="1065"/>
      <c r="U71" s="1065"/>
      <c r="V71" s="1065">
        <v>4844</v>
      </c>
      <c r="W71" s="1065"/>
      <c r="X71" s="1065"/>
      <c r="Y71" s="1065"/>
      <c r="Z71" s="1065"/>
      <c r="AA71" s="1065">
        <v>932</v>
      </c>
      <c r="AB71" s="1065"/>
      <c r="AC71" s="1065"/>
      <c r="AD71" s="1065"/>
      <c r="AE71" s="1065"/>
      <c r="AF71" s="1065">
        <v>932</v>
      </c>
      <c r="AG71" s="1065"/>
      <c r="AH71" s="1065"/>
      <c r="AI71" s="1065"/>
      <c r="AJ71" s="1065"/>
      <c r="AK71" s="1065" t="s">
        <v>514</v>
      </c>
      <c r="AL71" s="1065"/>
      <c r="AM71" s="1065"/>
      <c r="AN71" s="1065"/>
      <c r="AO71" s="1065"/>
      <c r="AP71" s="1065" t="s">
        <v>514</v>
      </c>
      <c r="AQ71" s="1065"/>
      <c r="AR71" s="1065"/>
      <c r="AS71" s="1065"/>
      <c r="AT71" s="1065"/>
      <c r="AU71" s="1065" t="s">
        <v>514</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26.25" customHeight="1" x14ac:dyDescent="0.15">
      <c r="A72" s="262">
        <v>5</v>
      </c>
      <c r="B72" s="1068" t="s">
        <v>584</v>
      </c>
      <c r="C72" s="1069"/>
      <c r="D72" s="1069"/>
      <c r="E72" s="1069"/>
      <c r="F72" s="1069"/>
      <c r="G72" s="1069"/>
      <c r="H72" s="1069"/>
      <c r="I72" s="1069"/>
      <c r="J72" s="1069"/>
      <c r="K72" s="1069"/>
      <c r="L72" s="1069"/>
      <c r="M72" s="1069"/>
      <c r="N72" s="1069"/>
      <c r="O72" s="1069"/>
      <c r="P72" s="1070"/>
      <c r="Q72" s="1071">
        <v>1737</v>
      </c>
      <c r="R72" s="1065"/>
      <c r="S72" s="1065"/>
      <c r="T72" s="1065"/>
      <c r="U72" s="1065"/>
      <c r="V72" s="1065">
        <v>1733</v>
      </c>
      <c r="W72" s="1065"/>
      <c r="X72" s="1065"/>
      <c r="Y72" s="1065"/>
      <c r="Z72" s="1065"/>
      <c r="AA72" s="1065">
        <v>5</v>
      </c>
      <c r="AB72" s="1065"/>
      <c r="AC72" s="1065"/>
      <c r="AD72" s="1065"/>
      <c r="AE72" s="1065"/>
      <c r="AF72" s="1065">
        <v>5</v>
      </c>
      <c r="AG72" s="1065"/>
      <c r="AH72" s="1065"/>
      <c r="AI72" s="1065"/>
      <c r="AJ72" s="1065"/>
      <c r="AK72" s="1065">
        <v>42</v>
      </c>
      <c r="AL72" s="1065"/>
      <c r="AM72" s="1065"/>
      <c r="AN72" s="1065"/>
      <c r="AO72" s="1065"/>
      <c r="AP72" s="1065" t="s">
        <v>514</v>
      </c>
      <c r="AQ72" s="1065"/>
      <c r="AR72" s="1065"/>
      <c r="AS72" s="1065"/>
      <c r="AT72" s="1065"/>
      <c r="AU72" s="1065" t="s">
        <v>514</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26.25" customHeight="1" x14ac:dyDescent="0.15">
      <c r="A73" s="262">
        <v>6</v>
      </c>
      <c r="B73" s="1068" t="s">
        <v>585</v>
      </c>
      <c r="C73" s="1069"/>
      <c r="D73" s="1069"/>
      <c r="E73" s="1069"/>
      <c r="F73" s="1069"/>
      <c r="G73" s="1069"/>
      <c r="H73" s="1069"/>
      <c r="I73" s="1069"/>
      <c r="J73" s="1069"/>
      <c r="K73" s="1069"/>
      <c r="L73" s="1069"/>
      <c r="M73" s="1069"/>
      <c r="N73" s="1069"/>
      <c r="O73" s="1069"/>
      <c r="P73" s="1070"/>
      <c r="Q73" s="1071">
        <v>3</v>
      </c>
      <c r="R73" s="1065"/>
      <c r="S73" s="1065"/>
      <c r="T73" s="1065"/>
      <c r="U73" s="1065"/>
      <c r="V73" s="1065">
        <v>2</v>
      </c>
      <c r="W73" s="1065"/>
      <c r="X73" s="1065"/>
      <c r="Y73" s="1065"/>
      <c r="Z73" s="1065"/>
      <c r="AA73" s="1065">
        <v>1</v>
      </c>
      <c r="AB73" s="1065"/>
      <c r="AC73" s="1065"/>
      <c r="AD73" s="1065"/>
      <c r="AE73" s="1065"/>
      <c r="AF73" s="1065">
        <v>1</v>
      </c>
      <c r="AG73" s="1065"/>
      <c r="AH73" s="1065"/>
      <c r="AI73" s="1065"/>
      <c r="AJ73" s="1065"/>
      <c r="AK73" s="1065" t="s">
        <v>514</v>
      </c>
      <c r="AL73" s="1065"/>
      <c r="AM73" s="1065"/>
      <c r="AN73" s="1065"/>
      <c r="AO73" s="1065"/>
      <c r="AP73" s="1065" t="s">
        <v>514</v>
      </c>
      <c r="AQ73" s="1065"/>
      <c r="AR73" s="1065"/>
      <c r="AS73" s="1065"/>
      <c r="AT73" s="1065"/>
      <c r="AU73" s="1065" t="s">
        <v>514</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15">
      <c r="A74" s="262">
        <v>7</v>
      </c>
      <c r="B74" s="1068" t="s">
        <v>586</v>
      </c>
      <c r="C74" s="1069"/>
      <c r="D74" s="1069"/>
      <c r="E74" s="1069"/>
      <c r="F74" s="1069"/>
      <c r="G74" s="1069"/>
      <c r="H74" s="1069"/>
      <c r="I74" s="1069"/>
      <c r="J74" s="1069"/>
      <c r="K74" s="1069"/>
      <c r="L74" s="1069"/>
      <c r="M74" s="1069"/>
      <c r="N74" s="1069"/>
      <c r="O74" s="1069"/>
      <c r="P74" s="1070"/>
      <c r="Q74" s="1071">
        <v>12</v>
      </c>
      <c r="R74" s="1065"/>
      <c r="S74" s="1065"/>
      <c r="T74" s="1065"/>
      <c r="U74" s="1065"/>
      <c r="V74" s="1065">
        <v>9</v>
      </c>
      <c r="W74" s="1065"/>
      <c r="X74" s="1065"/>
      <c r="Y74" s="1065"/>
      <c r="Z74" s="1065"/>
      <c r="AA74" s="1065">
        <v>3</v>
      </c>
      <c r="AB74" s="1065"/>
      <c r="AC74" s="1065"/>
      <c r="AD74" s="1065"/>
      <c r="AE74" s="1065"/>
      <c r="AF74" s="1065">
        <v>3</v>
      </c>
      <c r="AG74" s="1065"/>
      <c r="AH74" s="1065"/>
      <c r="AI74" s="1065"/>
      <c r="AJ74" s="1065"/>
      <c r="AK74" s="1065" t="s">
        <v>514</v>
      </c>
      <c r="AL74" s="1065"/>
      <c r="AM74" s="1065"/>
      <c r="AN74" s="1065"/>
      <c r="AO74" s="1065"/>
      <c r="AP74" s="1065" t="s">
        <v>514</v>
      </c>
      <c r="AQ74" s="1065"/>
      <c r="AR74" s="1065"/>
      <c r="AS74" s="1065"/>
      <c r="AT74" s="1065"/>
      <c r="AU74" s="1065" t="s">
        <v>514</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15">
      <c r="A75" s="262">
        <v>8</v>
      </c>
      <c r="B75" s="1068" t="s">
        <v>587</v>
      </c>
      <c r="C75" s="1069"/>
      <c r="D75" s="1069"/>
      <c r="E75" s="1069"/>
      <c r="F75" s="1069"/>
      <c r="G75" s="1069"/>
      <c r="H75" s="1069"/>
      <c r="I75" s="1069"/>
      <c r="J75" s="1069"/>
      <c r="K75" s="1069"/>
      <c r="L75" s="1069"/>
      <c r="M75" s="1069"/>
      <c r="N75" s="1069"/>
      <c r="O75" s="1069"/>
      <c r="P75" s="1070"/>
      <c r="Q75" s="1072">
        <v>1045</v>
      </c>
      <c r="R75" s="1073"/>
      <c r="S75" s="1073"/>
      <c r="T75" s="1073"/>
      <c r="U75" s="1074"/>
      <c r="V75" s="1075">
        <v>953</v>
      </c>
      <c r="W75" s="1073"/>
      <c r="X75" s="1073"/>
      <c r="Y75" s="1073"/>
      <c r="Z75" s="1074"/>
      <c r="AA75" s="1075">
        <v>92</v>
      </c>
      <c r="AB75" s="1073"/>
      <c r="AC75" s="1073"/>
      <c r="AD75" s="1073"/>
      <c r="AE75" s="1074"/>
      <c r="AF75" s="1075">
        <v>92</v>
      </c>
      <c r="AG75" s="1073"/>
      <c r="AH75" s="1073"/>
      <c r="AI75" s="1073"/>
      <c r="AJ75" s="1074"/>
      <c r="AK75" s="1075">
        <v>506</v>
      </c>
      <c r="AL75" s="1073"/>
      <c r="AM75" s="1073"/>
      <c r="AN75" s="1073"/>
      <c r="AO75" s="1074"/>
      <c r="AP75" s="1075" t="s">
        <v>514</v>
      </c>
      <c r="AQ75" s="1073"/>
      <c r="AR75" s="1073"/>
      <c r="AS75" s="1073"/>
      <c r="AT75" s="1074"/>
      <c r="AU75" s="1065" t="s">
        <v>514</v>
      </c>
      <c r="AV75" s="1065"/>
      <c r="AW75" s="1065"/>
      <c r="AX75" s="1065"/>
      <c r="AY75" s="1065"/>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15">
      <c r="A76" s="262">
        <v>9</v>
      </c>
      <c r="B76" s="1068" t="s">
        <v>588</v>
      </c>
      <c r="C76" s="1069"/>
      <c r="D76" s="1069"/>
      <c r="E76" s="1069"/>
      <c r="F76" s="1069"/>
      <c r="G76" s="1069"/>
      <c r="H76" s="1069"/>
      <c r="I76" s="1069"/>
      <c r="J76" s="1069"/>
      <c r="K76" s="1069"/>
      <c r="L76" s="1069"/>
      <c r="M76" s="1069"/>
      <c r="N76" s="1069"/>
      <c r="O76" s="1069"/>
      <c r="P76" s="1070"/>
      <c r="Q76" s="1072">
        <v>1079</v>
      </c>
      <c r="R76" s="1073"/>
      <c r="S76" s="1073"/>
      <c r="T76" s="1073"/>
      <c r="U76" s="1074"/>
      <c r="V76" s="1075">
        <v>1020</v>
      </c>
      <c r="W76" s="1073"/>
      <c r="X76" s="1073"/>
      <c r="Y76" s="1073"/>
      <c r="Z76" s="1074"/>
      <c r="AA76" s="1075">
        <v>60</v>
      </c>
      <c r="AB76" s="1073"/>
      <c r="AC76" s="1073"/>
      <c r="AD76" s="1073"/>
      <c r="AE76" s="1074"/>
      <c r="AF76" s="1075">
        <v>60</v>
      </c>
      <c r="AG76" s="1073"/>
      <c r="AH76" s="1073"/>
      <c r="AI76" s="1073"/>
      <c r="AJ76" s="1074"/>
      <c r="AK76" s="1075" t="s">
        <v>514</v>
      </c>
      <c r="AL76" s="1073"/>
      <c r="AM76" s="1073"/>
      <c r="AN76" s="1073"/>
      <c r="AO76" s="1074"/>
      <c r="AP76" s="1075" t="s">
        <v>514</v>
      </c>
      <c r="AQ76" s="1073"/>
      <c r="AR76" s="1073"/>
      <c r="AS76" s="1073"/>
      <c r="AT76" s="1074"/>
      <c r="AU76" s="1065" t="s">
        <v>514</v>
      </c>
      <c r="AV76" s="1065"/>
      <c r="AW76" s="1065"/>
      <c r="AX76" s="1065"/>
      <c r="AY76" s="1065"/>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15">
      <c r="A77" s="262">
        <v>10</v>
      </c>
      <c r="B77" s="1068" t="s">
        <v>589</v>
      </c>
      <c r="C77" s="1069"/>
      <c r="D77" s="1069"/>
      <c r="E77" s="1069"/>
      <c r="F77" s="1069"/>
      <c r="G77" s="1069"/>
      <c r="H77" s="1069"/>
      <c r="I77" s="1069"/>
      <c r="J77" s="1069"/>
      <c r="K77" s="1069"/>
      <c r="L77" s="1069"/>
      <c r="M77" s="1069"/>
      <c r="N77" s="1069"/>
      <c r="O77" s="1069"/>
      <c r="P77" s="1070"/>
      <c r="Q77" s="1072">
        <v>274056</v>
      </c>
      <c r="R77" s="1073"/>
      <c r="S77" s="1073"/>
      <c r="T77" s="1073"/>
      <c r="U77" s="1074"/>
      <c r="V77" s="1075">
        <v>262602</v>
      </c>
      <c r="W77" s="1073"/>
      <c r="X77" s="1073"/>
      <c r="Y77" s="1073"/>
      <c r="Z77" s="1074"/>
      <c r="AA77" s="1075">
        <v>11455</v>
      </c>
      <c r="AB77" s="1073"/>
      <c r="AC77" s="1073"/>
      <c r="AD77" s="1073"/>
      <c r="AE77" s="1074"/>
      <c r="AF77" s="1075">
        <v>11455</v>
      </c>
      <c r="AG77" s="1073"/>
      <c r="AH77" s="1073"/>
      <c r="AI77" s="1073"/>
      <c r="AJ77" s="1074"/>
      <c r="AK77" s="1075">
        <v>900</v>
      </c>
      <c r="AL77" s="1073"/>
      <c r="AM77" s="1073"/>
      <c r="AN77" s="1073"/>
      <c r="AO77" s="1074"/>
      <c r="AP77" s="1075" t="s">
        <v>514</v>
      </c>
      <c r="AQ77" s="1073"/>
      <c r="AR77" s="1073"/>
      <c r="AS77" s="1073"/>
      <c r="AT77" s="1074"/>
      <c r="AU77" s="1065" t="s">
        <v>514</v>
      </c>
      <c r="AV77" s="1065"/>
      <c r="AW77" s="1065"/>
      <c r="AX77" s="1065"/>
      <c r="AY77" s="1065"/>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
      <c r="A88" s="265" t="s">
        <v>385</v>
      </c>
      <c r="B88" s="1038" t="s">
        <v>420</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12626</v>
      </c>
      <c r="AG88" s="1053"/>
      <c r="AH88" s="1053"/>
      <c r="AI88" s="1053"/>
      <c r="AJ88" s="1053"/>
      <c r="AK88" s="1057"/>
      <c r="AL88" s="1057"/>
      <c r="AM88" s="1057"/>
      <c r="AN88" s="1057"/>
      <c r="AO88" s="1057"/>
      <c r="AP88" s="1053">
        <v>993</v>
      </c>
      <c r="AQ88" s="1053"/>
      <c r="AR88" s="1053"/>
      <c r="AS88" s="1053"/>
      <c r="AT88" s="1053"/>
      <c r="AU88" s="1053">
        <v>772</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8" t="s">
        <v>421</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1092</v>
      </c>
      <c r="CS102" s="1045"/>
      <c r="CT102" s="1045"/>
      <c r="CU102" s="1045"/>
      <c r="CV102" s="1046"/>
      <c r="CW102" s="1044">
        <v>33</v>
      </c>
      <c r="CX102" s="1045"/>
      <c r="CY102" s="1045"/>
      <c r="CZ102" s="1045"/>
      <c r="DA102" s="1046"/>
      <c r="DB102" s="1044" t="s">
        <v>615</v>
      </c>
      <c r="DC102" s="1045"/>
      <c r="DD102" s="1045"/>
      <c r="DE102" s="1045"/>
      <c r="DF102" s="1046"/>
      <c r="DG102" s="1044" t="s">
        <v>614</v>
      </c>
      <c r="DH102" s="1045"/>
      <c r="DI102" s="1045"/>
      <c r="DJ102" s="1045"/>
      <c r="DK102" s="1046"/>
      <c r="DL102" s="1044">
        <v>40</v>
      </c>
      <c r="DM102" s="1045"/>
      <c r="DN102" s="1045"/>
      <c r="DO102" s="1045"/>
      <c r="DP102" s="1046"/>
      <c r="DQ102" s="1044">
        <v>28</v>
      </c>
      <c r="DR102" s="1045"/>
      <c r="DS102" s="1045"/>
      <c r="DT102" s="1045"/>
      <c r="DU102" s="1046"/>
      <c r="DV102" s="1027"/>
      <c r="DW102" s="1028"/>
      <c r="DX102" s="1028"/>
      <c r="DY102" s="1028"/>
      <c r="DZ102" s="102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422</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423</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2" t="s">
        <v>426</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427</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15">
      <c r="A109" s="987" t="s">
        <v>428</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429</v>
      </c>
      <c r="AB109" s="988"/>
      <c r="AC109" s="988"/>
      <c r="AD109" s="988"/>
      <c r="AE109" s="989"/>
      <c r="AF109" s="990" t="s">
        <v>430</v>
      </c>
      <c r="AG109" s="988"/>
      <c r="AH109" s="988"/>
      <c r="AI109" s="988"/>
      <c r="AJ109" s="989"/>
      <c r="AK109" s="990" t="s">
        <v>301</v>
      </c>
      <c r="AL109" s="988"/>
      <c r="AM109" s="988"/>
      <c r="AN109" s="988"/>
      <c r="AO109" s="989"/>
      <c r="AP109" s="990" t="s">
        <v>431</v>
      </c>
      <c r="AQ109" s="988"/>
      <c r="AR109" s="988"/>
      <c r="AS109" s="988"/>
      <c r="AT109" s="1019"/>
      <c r="AU109" s="987" t="s">
        <v>428</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429</v>
      </c>
      <c r="BR109" s="988"/>
      <c r="BS109" s="988"/>
      <c r="BT109" s="988"/>
      <c r="BU109" s="989"/>
      <c r="BV109" s="990" t="s">
        <v>430</v>
      </c>
      <c r="BW109" s="988"/>
      <c r="BX109" s="988"/>
      <c r="BY109" s="988"/>
      <c r="BZ109" s="989"/>
      <c r="CA109" s="990" t="s">
        <v>301</v>
      </c>
      <c r="CB109" s="988"/>
      <c r="CC109" s="988"/>
      <c r="CD109" s="988"/>
      <c r="CE109" s="989"/>
      <c r="CF109" s="1026" t="s">
        <v>431</v>
      </c>
      <c r="CG109" s="1026"/>
      <c r="CH109" s="1026"/>
      <c r="CI109" s="1026"/>
      <c r="CJ109" s="1026"/>
      <c r="CK109" s="990" t="s">
        <v>432</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429</v>
      </c>
      <c r="DH109" s="988"/>
      <c r="DI109" s="988"/>
      <c r="DJ109" s="988"/>
      <c r="DK109" s="989"/>
      <c r="DL109" s="990" t="s">
        <v>430</v>
      </c>
      <c r="DM109" s="988"/>
      <c r="DN109" s="988"/>
      <c r="DO109" s="988"/>
      <c r="DP109" s="989"/>
      <c r="DQ109" s="990" t="s">
        <v>301</v>
      </c>
      <c r="DR109" s="988"/>
      <c r="DS109" s="988"/>
      <c r="DT109" s="988"/>
      <c r="DU109" s="989"/>
      <c r="DV109" s="990" t="s">
        <v>431</v>
      </c>
      <c r="DW109" s="988"/>
      <c r="DX109" s="988"/>
      <c r="DY109" s="988"/>
      <c r="DZ109" s="1019"/>
    </row>
    <row r="110" spans="1:131" s="247" customFormat="1" ht="26.25" customHeight="1" x14ac:dyDescent="0.15">
      <c r="A110" s="890" t="s">
        <v>433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11723288</v>
      </c>
      <c r="AB110" s="981"/>
      <c r="AC110" s="981"/>
      <c r="AD110" s="981"/>
      <c r="AE110" s="982"/>
      <c r="AF110" s="983">
        <v>11674180</v>
      </c>
      <c r="AG110" s="981"/>
      <c r="AH110" s="981"/>
      <c r="AI110" s="981"/>
      <c r="AJ110" s="982"/>
      <c r="AK110" s="983">
        <v>11878045</v>
      </c>
      <c r="AL110" s="981"/>
      <c r="AM110" s="981"/>
      <c r="AN110" s="981"/>
      <c r="AO110" s="982"/>
      <c r="AP110" s="984">
        <v>25.3</v>
      </c>
      <c r="AQ110" s="985"/>
      <c r="AR110" s="985"/>
      <c r="AS110" s="985"/>
      <c r="AT110" s="986"/>
      <c r="AU110" s="1020" t="s">
        <v>72</v>
      </c>
      <c r="AV110" s="1021"/>
      <c r="AW110" s="1021"/>
      <c r="AX110" s="1021"/>
      <c r="AY110" s="1021"/>
      <c r="AZ110" s="946" t="s">
        <v>434</v>
      </c>
      <c r="BA110" s="891"/>
      <c r="BB110" s="891"/>
      <c r="BC110" s="891"/>
      <c r="BD110" s="891"/>
      <c r="BE110" s="891"/>
      <c r="BF110" s="891"/>
      <c r="BG110" s="891"/>
      <c r="BH110" s="891"/>
      <c r="BI110" s="891"/>
      <c r="BJ110" s="891"/>
      <c r="BK110" s="891"/>
      <c r="BL110" s="891"/>
      <c r="BM110" s="891"/>
      <c r="BN110" s="891"/>
      <c r="BO110" s="891"/>
      <c r="BP110" s="892"/>
      <c r="BQ110" s="947">
        <v>128753719</v>
      </c>
      <c r="BR110" s="928"/>
      <c r="BS110" s="928"/>
      <c r="BT110" s="928"/>
      <c r="BU110" s="928"/>
      <c r="BV110" s="928">
        <v>129975097</v>
      </c>
      <c r="BW110" s="928"/>
      <c r="BX110" s="928"/>
      <c r="BY110" s="928"/>
      <c r="BZ110" s="928"/>
      <c r="CA110" s="928">
        <v>124895638</v>
      </c>
      <c r="CB110" s="928"/>
      <c r="CC110" s="928"/>
      <c r="CD110" s="928"/>
      <c r="CE110" s="928"/>
      <c r="CF110" s="952">
        <v>266</v>
      </c>
      <c r="CG110" s="953"/>
      <c r="CH110" s="953"/>
      <c r="CI110" s="953"/>
      <c r="CJ110" s="953"/>
      <c r="CK110" s="1016" t="s">
        <v>435</v>
      </c>
      <c r="CL110" s="902"/>
      <c r="CM110" s="977" t="s">
        <v>436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v>171817</v>
      </c>
      <c r="DH110" s="928"/>
      <c r="DI110" s="928"/>
      <c r="DJ110" s="928"/>
      <c r="DK110" s="928"/>
      <c r="DL110" s="928">
        <v>93632</v>
      </c>
      <c r="DM110" s="928"/>
      <c r="DN110" s="928"/>
      <c r="DO110" s="928"/>
      <c r="DP110" s="928"/>
      <c r="DQ110" s="928" t="s">
        <v>437</v>
      </c>
      <c r="DR110" s="928"/>
      <c r="DS110" s="928"/>
      <c r="DT110" s="928"/>
      <c r="DU110" s="928"/>
      <c r="DV110" s="929" t="s">
        <v>438</v>
      </c>
      <c r="DW110" s="929"/>
      <c r="DX110" s="929"/>
      <c r="DY110" s="929"/>
      <c r="DZ110" s="930"/>
    </row>
    <row r="111" spans="1:131" s="247" customFormat="1" ht="26.25" customHeight="1" x14ac:dyDescent="0.15">
      <c r="A111" s="857" t="s">
        <v>439</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438</v>
      </c>
      <c r="AB111" s="1009"/>
      <c r="AC111" s="1009"/>
      <c r="AD111" s="1009"/>
      <c r="AE111" s="1010"/>
      <c r="AF111" s="1011" t="s">
        <v>437</v>
      </c>
      <c r="AG111" s="1009"/>
      <c r="AH111" s="1009"/>
      <c r="AI111" s="1009"/>
      <c r="AJ111" s="1010"/>
      <c r="AK111" s="1011" t="s">
        <v>126</v>
      </c>
      <c r="AL111" s="1009"/>
      <c r="AM111" s="1009"/>
      <c r="AN111" s="1009"/>
      <c r="AO111" s="1010"/>
      <c r="AP111" s="1012" t="s">
        <v>126</v>
      </c>
      <c r="AQ111" s="1013"/>
      <c r="AR111" s="1013"/>
      <c r="AS111" s="1013"/>
      <c r="AT111" s="1014"/>
      <c r="AU111" s="1022"/>
      <c r="AV111" s="1023"/>
      <c r="AW111" s="1023"/>
      <c r="AX111" s="1023"/>
      <c r="AY111" s="1023"/>
      <c r="AZ111" s="898" t="s">
        <v>440</v>
      </c>
      <c r="BA111" s="833"/>
      <c r="BB111" s="833"/>
      <c r="BC111" s="833"/>
      <c r="BD111" s="833"/>
      <c r="BE111" s="833"/>
      <c r="BF111" s="833"/>
      <c r="BG111" s="833"/>
      <c r="BH111" s="833"/>
      <c r="BI111" s="833"/>
      <c r="BJ111" s="833"/>
      <c r="BK111" s="833"/>
      <c r="BL111" s="833"/>
      <c r="BM111" s="833"/>
      <c r="BN111" s="833"/>
      <c r="BO111" s="833"/>
      <c r="BP111" s="834"/>
      <c r="BQ111" s="899">
        <v>807780</v>
      </c>
      <c r="BR111" s="900"/>
      <c r="BS111" s="900"/>
      <c r="BT111" s="900"/>
      <c r="BU111" s="900"/>
      <c r="BV111" s="900">
        <v>745153</v>
      </c>
      <c r="BW111" s="900"/>
      <c r="BX111" s="900"/>
      <c r="BY111" s="900"/>
      <c r="BZ111" s="900"/>
      <c r="CA111" s="900">
        <v>398925</v>
      </c>
      <c r="CB111" s="900"/>
      <c r="CC111" s="900"/>
      <c r="CD111" s="900"/>
      <c r="CE111" s="900"/>
      <c r="CF111" s="961">
        <v>0.8</v>
      </c>
      <c r="CG111" s="962"/>
      <c r="CH111" s="962"/>
      <c r="CI111" s="962"/>
      <c r="CJ111" s="962"/>
      <c r="CK111" s="1017"/>
      <c r="CL111" s="904"/>
      <c r="CM111" s="907" t="s">
        <v>441</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438</v>
      </c>
      <c r="DH111" s="900"/>
      <c r="DI111" s="900"/>
      <c r="DJ111" s="900"/>
      <c r="DK111" s="900"/>
      <c r="DL111" s="900" t="s">
        <v>438</v>
      </c>
      <c r="DM111" s="900"/>
      <c r="DN111" s="900"/>
      <c r="DO111" s="900"/>
      <c r="DP111" s="900"/>
      <c r="DQ111" s="900" t="s">
        <v>438</v>
      </c>
      <c r="DR111" s="900"/>
      <c r="DS111" s="900"/>
      <c r="DT111" s="900"/>
      <c r="DU111" s="900"/>
      <c r="DV111" s="877" t="s">
        <v>126</v>
      </c>
      <c r="DW111" s="877"/>
      <c r="DX111" s="877"/>
      <c r="DY111" s="877"/>
      <c r="DZ111" s="878"/>
    </row>
    <row r="112" spans="1:131" s="247" customFormat="1" ht="26.25" customHeight="1" x14ac:dyDescent="0.15">
      <c r="A112" s="1002" t="s">
        <v>442</v>
      </c>
      <c r="B112" s="1003"/>
      <c r="C112" s="833" t="s">
        <v>443</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438</v>
      </c>
      <c r="AB112" s="863"/>
      <c r="AC112" s="863"/>
      <c r="AD112" s="863"/>
      <c r="AE112" s="864"/>
      <c r="AF112" s="865" t="s">
        <v>438</v>
      </c>
      <c r="AG112" s="863"/>
      <c r="AH112" s="863"/>
      <c r="AI112" s="863"/>
      <c r="AJ112" s="864"/>
      <c r="AK112" s="865" t="s">
        <v>438</v>
      </c>
      <c r="AL112" s="863"/>
      <c r="AM112" s="863"/>
      <c r="AN112" s="863"/>
      <c r="AO112" s="864"/>
      <c r="AP112" s="910" t="s">
        <v>438</v>
      </c>
      <c r="AQ112" s="911"/>
      <c r="AR112" s="911"/>
      <c r="AS112" s="911"/>
      <c r="AT112" s="912"/>
      <c r="AU112" s="1022"/>
      <c r="AV112" s="1023"/>
      <c r="AW112" s="1023"/>
      <c r="AX112" s="1023"/>
      <c r="AY112" s="1023"/>
      <c r="AZ112" s="898" t="s">
        <v>444</v>
      </c>
      <c r="BA112" s="833"/>
      <c r="BB112" s="833"/>
      <c r="BC112" s="833"/>
      <c r="BD112" s="833"/>
      <c r="BE112" s="833"/>
      <c r="BF112" s="833"/>
      <c r="BG112" s="833"/>
      <c r="BH112" s="833"/>
      <c r="BI112" s="833"/>
      <c r="BJ112" s="833"/>
      <c r="BK112" s="833"/>
      <c r="BL112" s="833"/>
      <c r="BM112" s="833"/>
      <c r="BN112" s="833"/>
      <c r="BO112" s="833"/>
      <c r="BP112" s="834"/>
      <c r="BQ112" s="899">
        <v>66154759</v>
      </c>
      <c r="BR112" s="900"/>
      <c r="BS112" s="900"/>
      <c r="BT112" s="900"/>
      <c r="BU112" s="900"/>
      <c r="BV112" s="900">
        <v>66634468</v>
      </c>
      <c r="BW112" s="900"/>
      <c r="BX112" s="900"/>
      <c r="BY112" s="900"/>
      <c r="BZ112" s="900"/>
      <c r="CA112" s="900">
        <v>63461918</v>
      </c>
      <c r="CB112" s="900"/>
      <c r="CC112" s="900"/>
      <c r="CD112" s="900"/>
      <c r="CE112" s="900"/>
      <c r="CF112" s="961">
        <v>135.19999999999999</v>
      </c>
      <c r="CG112" s="962"/>
      <c r="CH112" s="962"/>
      <c r="CI112" s="962"/>
      <c r="CJ112" s="962"/>
      <c r="CK112" s="1017"/>
      <c r="CL112" s="904"/>
      <c r="CM112" s="907" t="s">
        <v>445</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438</v>
      </c>
      <c r="DH112" s="900"/>
      <c r="DI112" s="900"/>
      <c r="DJ112" s="900"/>
      <c r="DK112" s="900"/>
      <c r="DL112" s="900" t="s">
        <v>438</v>
      </c>
      <c r="DM112" s="900"/>
      <c r="DN112" s="900"/>
      <c r="DO112" s="900"/>
      <c r="DP112" s="900"/>
      <c r="DQ112" s="900" t="s">
        <v>438</v>
      </c>
      <c r="DR112" s="900"/>
      <c r="DS112" s="900"/>
      <c r="DT112" s="900"/>
      <c r="DU112" s="900"/>
      <c r="DV112" s="877" t="s">
        <v>126</v>
      </c>
      <c r="DW112" s="877"/>
      <c r="DX112" s="877"/>
      <c r="DY112" s="877"/>
      <c r="DZ112" s="878"/>
    </row>
    <row r="113" spans="1:130" s="247" customFormat="1" ht="26.25" customHeight="1" x14ac:dyDescent="0.15">
      <c r="A113" s="1004"/>
      <c r="B113" s="1005"/>
      <c r="C113" s="833" t="s">
        <v>446</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4263895</v>
      </c>
      <c r="AB113" s="1009"/>
      <c r="AC113" s="1009"/>
      <c r="AD113" s="1009"/>
      <c r="AE113" s="1010"/>
      <c r="AF113" s="1011">
        <v>4510089</v>
      </c>
      <c r="AG113" s="1009"/>
      <c r="AH113" s="1009"/>
      <c r="AI113" s="1009"/>
      <c r="AJ113" s="1010"/>
      <c r="AK113" s="1011">
        <v>3881619</v>
      </c>
      <c r="AL113" s="1009"/>
      <c r="AM113" s="1009"/>
      <c r="AN113" s="1009"/>
      <c r="AO113" s="1010"/>
      <c r="AP113" s="1012">
        <v>8.3000000000000007</v>
      </c>
      <c r="AQ113" s="1013"/>
      <c r="AR113" s="1013"/>
      <c r="AS113" s="1013"/>
      <c r="AT113" s="1014"/>
      <c r="AU113" s="1022"/>
      <c r="AV113" s="1023"/>
      <c r="AW113" s="1023"/>
      <c r="AX113" s="1023"/>
      <c r="AY113" s="1023"/>
      <c r="AZ113" s="898" t="s">
        <v>447</v>
      </c>
      <c r="BA113" s="833"/>
      <c r="BB113" s="833"/>
      <c r="BC113" s="833"/>
      <c r="BD113" s="833"/>
      <c r="BE113" s="833"/>
      <c r="BF113" s="833"/>
      <c r="BG113" s="833"/>
      <c r="BH113" s="833"/>
      <c r="BI113" s="833"/>
      <c r="BJ113" s="833"/>
      <c r="BK113" s="833"/>
      <c r="BL113" s="833"/>
      <c r="BM113" s="833"/>
      <c r="BN113" s="833"/>
      <c r="BO113" s="833"/>
      <c r="BP113" s="834"/>
      <c r="BQ113" s="899">
        <v>794998</v>
      </c>
      <c r="BR113" s="900"/>
      <c r="BS113" s="900"/>
      <c r="BT113" s="900"/>
      <c r="BU113" s="900"/>
      <c r="BV113" s="900">
        <v>864370</v>
      </c>
      <c r="BW113" s="900"/>
      <c r="BX113" s="900"/>
      <c r="BY113" s="900"/>
      <c r="BZ113" s="900"/>
      <c r="CA113" s="900">
        <v>772415</v>
      </c>
      <c r="CB113" s="900"/>
      <c r="CC113" s="900"/>
      <c r="CD113" s="900"/>
      <c r="CE113" s="900"/>
      <c r="CF113" s="961">
        <v>1.6</v>
      </c>
      <c r="CG113" s="962"/>
      <c r="CH113" s="962"/>
      <c r="CI113" s="962"/>
      <c r="CJ113" s="962"/>
      <c r="CK113" s="1017"/>
      <c r="CL113" s="904"/>
      <c r="CM113" s="907" t="s">
        <v>448</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438</v>
      </c>
      <c r="DH113" s="863"/>
      <c r="DI113" s="863"/>
      <c r="DJ113" s="863"/>
      <c r="DK113" s="864"/>
      <c r="DL113" s="865" t="s">
        <v>126</v>
      </c>
      <c r="DM113" s="863"/>
      <c r="DN113" s="863"/>
      <c r="DO113" s="863"/>
      <c r="DP113" s="864"/>
      <c r="DQ113" s="865" t="s">
        <v>438</v>
      </c>
      <c r="DR113" s="863"/>
      <c r="DS113" s="863"/>
      <c r="DT113" s="863"/>
      <c r="DU113" s="864"/>
      <c r="DV113" s="910" t="s">
        <v>126</v>
      </c>
      <c r="DW113" s="911"/>
      <c r="DX113" s="911"/>
      <c r="DY113" s="911"/>
      <c r="DZ113" s="912"/>
    </row>
    <row r="114" spans="1:130" s="247" customFormat="1" ht="26.25" customHeight="1" x14ac:dyDescent="0.15">
      <c r="A114" s="1004"/>
      <c r="B114" s="1005"/>
      <c r="C114" s="833" t="s">
        <v>449</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136773</v>
      </c>
      <c r="AB114" s="863"/>
      <c r="AC114" s="863"/>
      <c r="AD114" s="863"/>
      <c r="AE114" s="864"/>
      <c r="AF114" s="865">
        <v>164950</v>
      </c>
      <c r="AG114" s="863"/>
      <c r="AH114" s="863"/>
      <c r="AI114" s="863"/>
      <c r="AJ114" s="864"/>
      <c r="AK114" s="865">
        <v>184835</v>
      </c>
      <c r="AL114" s="863"/>
      <c r="AM114" s="863"/>
      <c r="AN114" s="863"/>
      <c r="AO114" s="864"/>
      <c r="AP114" s="910">
        <v>0.4</v>
      </c>
      <c r="AQ114" s="911"/>
      <c r="AR114" s="911"/>
      <c r="AS114" s="911"/>
      <c r="AT114" s="912"/>
      <c r="AU114" s="1022"/>
      <c r="AV114" s="1023"/>
      <c r="AW114" s="1023"/>
      <c r="AX114" s="1023"/>
      <c r="AY114" s="1023"/>
      <c r="AZ114" s="898" t="s">
        <v>450</v>
      </c>
      <c r="BA114" s="833"/>
      <c r="BB114" s="833"/>
      <c r="BC114" s="833"/>
      <c r="BD114" s="833"/>
      <c r="BE114" s="833"/>
      <c r="BF114" s="833"/>
      <c r="BG114" s="833"/>
      <c r="BH114" s="833"/>
      <c r="BI114" s="833"/>
      <c r="BJ114" s="833"/>
      <c r="BK114" s="833"/>
      <c r="BL114" s="833"/>
      <c r="BM114" s="833"/>
      <c r="BN114" s="833"/>
      <c r="BO114" s="833"/>
      <c r="BP114" s="834"/>
      <c r="BQ114" s="899">
        <v>11768820</v>
      </c>
      <c r="BR114" s="900"/>
      <c r="BS114" s="900"/>
      <c r="BT114" s="900"/>
      <c r="BU114" s="900"/>
      <c r="BV114" s="900">
        <v>11717759</v>
      </c>
      <c r="BW114" s="900"/>
      <c r="BX114" s="900"/>
      <c r="BY114" s="900"/>
      <c r="BZ114" s="900"/>
      <c r="CA114" s="900">
        <v>11850991</v>
      </c>
      <c r="CB114" s="900"/>
      <c r="CC114" s="900"/>
      <c r="CD114" s="900"/>
      <c r="CE114" s="900"/>
      <c r="CF114" s="961">
        <v>25.2</v>
      </c>
      <c r="CG114" s="962"/>
      <c r="CH114" s="962"/>
      <c r="CI114" s="962"/>
      <c r="CJ114" s="962"/>
      <c r="CK114" s="1017"/>
      <c r="CL114" s="904"/>
      <c r="CM114" s="907" t="s">
        <v>451</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126</v>
      </c>
      <c r="DH114" s="863"/>
      <c r="DI114" s="863"/>
      <c r="DJ114" s="863"/>
      <c r="DK114" s="864"/>
      <c r="DL114" s="865" t="s">
        <v>438</v>
      </c>
      <c r="DM114" s="863"/>
      <c r="DN114" s="863"/>
      <c r="DO114" s="863"/>
      <c r="DP114" s="864"/>
      <c r="DQ114" s="865" t="s">
        <v>438</v>
      </c>
      <c r="DR114" s="863"/>
      <c r="DS114" s="863"/>
      <c r="DT114" s="863"/>
      <c r="DU114" s="864"/>
      <c r="DV114" s="910" t="s">
        <v>126</v>
      </c>
      <c r="DW114" s="911"/>
      <c r="DX114" s="911"/>
      <c r="DY114" s="911"/>
      <c r="DZ114" s="912"/>
    </row>
    <row r="115" spans="1:130" s="247" customFormat="1" ht="26.25" customHeight="1" x14ac:dyDescent="0.15">
      <c r="A115" s="1004"/>
      <c r="B115" s="1005"/>
      <c r="C115" s="833" t="s">
        <v>452</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283767</v>
      </c>
      <c r="AB115" s="1009"/>
      <c r="AC115" s="1009"/>
      <c r="AD115" s="1009"/>
      <c r="AE115" s="1010"/>
      <c r="AF115" s="1011">
        <v>240745</v>
      </c>
      <c r="AG115" s="1009"/>
      <c r="AH115" s="1009"/>
      <c r="AI115" s="1009"/>
      <c r="AJ115" s="1010"/>
      <c r="AK115" s="1011">
        <v>221293</v>
      </c>
      <c r="AL115" s="1009"/>
      <c r="AM115" s="1009"/>
      <c r="AN115" s="1009"/>
      <c r="AO115" s="1010"/>
      <c r="AP115" s="1012">
        <v>0.5</v>
      </c>
      <c r="AQ115" s="1013"/>
      <c r="AR115" s="1013"/>
      <c r="AS115" s="1013"/>
      <c r="AT115" s="1014"/>
      <c r="AU115" s="1022"/>
      <c r="AV115" s="1023"/>
      <c r="AW115" s="1023"/>
      <c r="AX115" s="1023"/>
      <c r="AY115" s="1023"/>
      <c r="AZ115" s="898" t="s">
        <v>453</v>
      </c>
      <c r="BA115" s="833"/>
      <c r="BB115" s="833"/>
      <c r="BC115" s="833"/>
      <c r="BD115" s="833"/>
      <c r="BE115" s="833"/>
      <c r="BF115" s="833"/>
      <c r="BG115" s="833"/>
      <c r="BH115" s="833"/>
      <c r="BI115" s="833"/>
      <c r="BJ115" s="833"/>
      <c r="BK115" s="833"/>
      <c r="BL115" s="833"/>
      <c r="BM115" s="833"/>
      <c r="BN115" s="833"/>
      <c r="BO115" s="833"/>
      <c r="BP115" s="834"/>
      <c r="BQ115" s="899">
        <v>56990</v>
      </c>
      <c r="BR115" s="900"/>
      <c r="BS115" s="900"/>
      <c r="BT115" s="900"/>
      <c r="BU115" s="900"/>
      <c r="BV115" s="900">
        <v>15826</v>
      </c>
      <c r="BW115" s="900"/>
      <c r="BX115" s="900"/>
      <c r="BY115" s="900"/>
      <c r="BZ115" s="900"/>
      <c r="CA115" s="900">
        <v>39560</v>
      </c>
      <c r="CB115" s="900"/>
      <c r="CC115" s="900"/>
      <c r="CD115" s="900"/>
      <c r="CE115" s="900"/>
      <c r="CF115" s="961">
        <v>0.1</v>
      </c>
      <c r="CG115" s="962"/>
      <c r="CH115" s="962"/>
      <c r="CI115" s="962"/>
      <c r="CJ115" s="962"/>
      <c r="CK115" s="1017"/>
      <c r="CL115" s="904"/>
      <c r="CM115" s="898" t="s">
        <v>454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438</v>
      </c>
      <c r="DH115" s="863"/>
      <c r="DI115" s="863"/>
      <c r="DJ115" s="863"/>
      <c r="DK115" s="864"/>
      <c r="DL115" s="865" t="s">
        <v>438</v>
      </c>
      <c r="DM115" s="863"/>
      <c r="DN115" s="863"/>
      <c r="DO115" s="863"/>
      <c r="DP115" s="864"/>
      <c r="DQ115" s="865" t="s">
        <v>438</v>
      </c>
      <c r="DR115" s="863"/>
      <c r="DS115" s="863"/>
      <c r="DT115" s="863"/>
      <c r="DU115" s="864"/>
      <c r="DV115" s="910" t="s">
        <v>438</v>
      </c>
      <c r="DW115" s="911"/>
      <c r="DX115" s="911"/>
      <c r="DY115" s="911"/>
      <c r="DZ115" s="912"/>
    </row>
    <row r="116" spans="1:130" s="247" customFormat="1" ht="26.25" customHeight="1" x14ac:dyDescent="0.15">
      <c r="A116" s="1006"/>
      <c r="B116" s="1007"/>
      <c r="C116" s="966" t="s">
        <v>455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230</v>
      </c>
      <c r="AB116" s="863"/>
      <c r="AC116" s="863"/>
      <c r="AD116" s="863"/>
      <c r="AE116" s="864"/>
      <c r="AF116" s="865">
        <v>183</v>
      </c>
      <c r="AG116" s="863"/>
      <c r="AH116" s="863"/>
      <c r="AI116" s="863"/>
      <c r="AJ116" s="864"/>
      <c r="AK116" s="865">
        <v>146</v>
      </c>
      <c r="AL116" s="863"/>
      <c r="AM116" s="863"/>
      <c r="AN116" s="863"/>
      <c r="AO116" s="864"/>
      <c r="AP116" s="910">
        <v>0</v>
      </c>
      <c r="AQ116" s="911"/>
      <c r="AR116" s="911"/>
      <c r="AS116" s="911"/>
      <c r="AT116" s="912"/>
      <c r="AU116" s="1022"/>
      <c r="AV116" s="1023"/>
      <c r="AW116" s="1023"/>
      <c r="AX116" s="1023"/>
      <c r="AY116" s="1023"/>
      <c r="AZ116" s="949" t="s">
        <v>456</v>
      </c>
      <c r="BA116" s="950"/>
      <c r="BB116" s="950"/>
      <c r="BC116" s="950"/>
      <c r="BD116" s="950"/>
      <c r="BE116" s="950"/>
      <c r="BF116" s="950"/>
      <c r="BG116" s="950"/>
      <c r="BH116" s="950"/>
      <c r="BI116" s="950"/>
      <c r="BJ116" s="950"/>
      <c r="BK116" s="950"/>
      <c r="BL116" s="950"/>
      <c r="BM116" s="950"/>
      <c r="BN116" s="950"/>
      <c r="BO116" s="950"/>
      <c r="BP116" s="951"/>
      <c r="BQ116" s="899" t="s">
        <v>438</v>
      </c>
      <c r="BR116" s="900"/>
      <c r="BS116" s="900"/>
      <c r="BT116" s="900"/>
      <c r="BU116" s="900"/>
      <c r="BV116" s="900" t="s">
        <v>126</v>
      </c>
      <c r="BW116" s="900"/>
      <c r="BX116" s="900"/>
      <c r="BY116" s="900"/>
      <c r="BZ116" s="900"/>
      <c r="CA116" s="900" t="s">
        <v>126</v>
      </c>
      <c r="CB116" s="900"/>
      <c r="CC116" s="900"/>
      <c r="CD116" s="900"/>
      <c r="CE116" s="900"/>
      <c r="CF116" s="961" t="s">
        <v>438</v>
      </c>
      <c r="CG116" s="962"/>
      <c r="CH116" s="962"/>
      <c r="CI116" s="962"/>
      <c r="CJ116" s="962"/>
      <c r="CK116" s="1017"/>
      <c r="CL116" s="904"/>
      <c r="CM116" s="907" t="s">
        <v>457</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v>124729</v>
      </c>
      <c r="DH116" s="863"/>
      <c r="DI116" s="863"/>
      <c r="DJ116" s="863"/>
      <c r="DK116" s="864"/>
      <c r="DL116" s="865">
        <v>71721</v>
      </c>
      <c r="DM116" s="863"/>
      <c r="DN116" s="863"/>
      <c r="DO116" s="863"/>
      <c r="DP116" s="864"/>
      <c r="DQ116" s="865">
        <v>33758</v>
      </c>
      <c r="DR116" s="863"/>
      <c r="DS116" s="863"/>
      <c r="DT116" s="863"/>
      <c r="DU116" s="864"/>
      <c r="DV116" s="910">
        <v>0.1</v>
      </c>
      <c r="DW116" s="911"/>
      <c r="DX116" s="911"/>
      <c r="DY116" s="911"/>
      <c r="DZ116" s="912"/>
    </row>
    <row r="117" spans="1:130" s="247" customFormat="1" ht="26.25" customHeight="1" x14ac:dyDescent="0.15">
      <c r="A117" s="987" t="s">
        <v>182</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458</v>
      </c>
      <c r="Z117" s="989"/>
      <c r="AA117" s="994">
        <v>16407953</v>
      </c>
      <c r="AB117" s="995"/>
      <c r="AC117" s="995"/>
      <c r="AD117" s="995"/>
      <c r="AE117" s="996"/>
      <c r="AF117" s="997">
        <v>16590147</v>
      </c>
      <c r="AG117" s="995"/>
      <c r="AH117" s="995"/>
      <c r="AI117" s="995"/>
      <c r="AJ117" s="996"/>
      <c r="AK117" s="997">
        <v>16165938</v>
      </c>
      <c r="AL117" s="995"/>
      <c r="AM117" s="995"/>
      <c r="AN117" s="995"/>
      <c r="AO117" s="996"/>
      <c r="AP117" s="998"/>
      <c r="AQ117" s="999"/>
      <c r="AR117" s="999"/>
      <c r="AS117" s="999"/>
      <c r="AT117" s="1000"/>
      <c r="AU117" s="1022"/>
      <c r="AV117" s="1023"/>
      <c r="AW117" s="1023"/>
      <c r="AX117" s="1023"/>
      <c r="AY117" s="1023"/>
      <c r="AZ117" s="949" t="s">
        <v>459</v>
      </c>
      <c r="BA117" s="950"/>
      <c r="BB117" s="950"/>
      <c r="BC117" s="950"/>
      <c r="BD117" s="950"/>
      <c r="BE117" s="950"/>
      <c r="BF117" s="950"/>
      <c r="BG117" s="950"/>
      <c r="BH117" s="950"/>
      <c r="BI117" s="950"/>
      <c r="BJ117" s="950"/>
      <c r="BK117" s="950"/>
      <c r="BL117" s="950"/>
      <c r="BM117" s="950"/>
      <c r="BN117" s="950"/>
      <c r="BO117" s="950"/>
      <c r="BP117" s="951"/>
      <c r="BQ117" s="899" t="s">
        <v>126</v>
      </c>
      <c r="BR117" s="900"/>
      <c r="BS117" s="900"/>
      <c r="BT117" s="900"/>
      <c r="BU117" s="900"/>
      <c r="BV117" s="900" t="s">
        <v>126</v>
      </c>
      <c r="BW117" s="900"/>
      <c r="BX117" s="900"/>
      <c r="BY117" s="900"/>
      <c r="BZ117" s="900"/>
      <c r="CA117" s="900" t="s">
        <v>126</v>
      </c>
      <c r="CB117" s="900"/>
      <c r="CC117" s="900"/>
      <c r="CD117" s="900"/>
      <c r="CE117" s="900"/>
      <c r="CF117" s="961" t="s">
        <v>126</v>
      </c>
      <c r="CG117" s="962"/>
      <c r="CH117" s="962"/>
      <c r="CI117" s="962"/>
      <c r="CJ117" s="962"/>
      <c r="CK117" s="1017"/>
      <c r="CL117" s="904"/>
      <c r="CM117" s="907" t="s">
        <v>460</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126</v>
      </c>
      <c r="DH117" s="863"/>
      <c r="DI117" s="863"/>
      <c r="DJ117" s="863"/>
      <c r="DK117" s="864"/>
      <c r="DL117" s="865" t="s">
        <v>126</v>
      </c>
      <c r="DM117" s="863"/>
      <c r="DN117" s="863"/>
      <c r="DO117" s="863"/>
      <c r="DP117" s="864"/>
      <c r="DQ117" s="865" t="s">
        <v>126</v>
      </c>
      <c r="DR117" s="863"/>
      <c r="DS117" s="863"/>
      <c r="DT117" s="863"/>
      <c r="DU117" s="864"/>
      <c r="DV117" s="910" t="s">
        <v>126</v>
      </c>
      <c r="DW117" s="911"/>
      <c r="DX117" s="911"/>
      <c r="DY117" s="911"/>
      <c r="DZ117" s="912"/>
    </row>
    <row r="118" spans="1:130" s="247" customFormat="1" ht="26.25" customHeight="1" x14ac:dyDescent="0.15">
      <c r="A118" s="987" t="s">
        <v>432</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429</v>
      </c>
      <c r="AB118" s="988"/>
      <c r="AC118" s="988"/>
      <c r="AD118" s="988"/>
      <c r="AE118" s="989"/>
      <c r="AF118" s="990" t="s">
        <v>430</v>
      </c>
      <c r="AG118" s="988"/>
      <c r="AH118" s="988"/>
      <c r="AI118" s="988"/>
      <c r="AJ118" s="989"/>
      <c r="AK118" s="990" t="s">
        <v>301</v>
      </c>
      <c r="AL118" s="988"/>
      <c r="AM118" s="988"/>
      <c r="AN118" s="988"/>
      <c r="AO118" s="989"/>
      <c r="AP118" s="991" t="s">
        <v>431</v>
      </c>
      <c r="AQ118" s="992"/>
      <c r="AR118" s="992"/>
      <c r="AS118" s="992"/>
      <c r="AT118" s="993"/>
      <c r="AU118" s="1022"/>
      <c r="AV118" s="1023"/>
      <c r="AW118" s="1023"/>
      <c r="AX118" s="1023"/>
      <c r="AY118" s="1023"/>
      <c r="AZ118" s="965" t="s">
        <v>461</v>
      </c>
      <c r="BA118" s="966"/>
      <c r="BB118" s="966"/>
      <c r="BC118" s="966"/>
      <c r="BD118" s="966"/>
      <c r="BE118" s="966"/>
      <c r="BF118" s="966"/>
      <c r="BG118" s="966"/>
      <c r="BH118" s="966"/>
      <c r="BI118" s="966"/>
      <c r="BJ118" s="966"/>
      <c r="BK118" s="966"/>
      <c r="BL118" s="966"/>
      <c r="BM118" s="966"/>
      <c r="BN118" s="966"/>
      <c r="BO118" s="966"/>
      <c r="BP118" s="967"/>
      <c r="BQ118" s="968" t="s">
        <v>126</v>
      </c>
      <c r="BR118" s="931"/>
      <c r="BS118" s="931"/>
      <c r="BT118" s="931"/>
      <c r="BU118" s="931"/>
      <c r="BV118" s="931" t="s">
        <v>126</v>
      </c>
      <c r="BW118" s="931"/>
      <c r="BX118" s="931"/>
      <c r="BY118" s="931"/>
      <c r="BZ118" s="931"/>
      <c r="CA118" s="931" t="s">
        <v>126</v>
      </c>
      <c r="CB118" s="931"/>
      <c r="CC118" s="931"/>
      <c r="CD118" s="931"/>
      <c r="CE118" s="931"/>
      <c r="CF118" s="961" t="s">
        <v>462</v>
      </c>
      <c r="CG118" s="962"/>
      <c r="CH118" s="962"/>
      <c r="CI118" s="962"/>
      <c r="CJ118" s="962"/>
      <c r="CK118" s="1017"/>
      <c r="CL118" s="904"/>
      <c r="CM118" s="907" t="s">
        <v>463</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126</v>
      </c>
      <c r="DH118" s="863"/>
      <c r="DI118" s="863"/>
      <c r="DJ118" s="863"/>
      <c r="DK118" s="864"/>
      <c r="DL118" s="865" t="s">
        <v>464</v>
      </c>
      <c r="DM118" s="863"/>
      <c r="DN118" s="863"/>
      <c r="DO118" s="863"/>
      <c r="DP118" s="864"/>
      <c r="DQ118" s="865" t="s">
        <v>126</v>
      </c>
      <c r="DR118" s="863"/>
      <c r="DS118" s="863"/>
      <c r="DT118" s="863"/>
      <c r="DU118" s="864"/>
      <c r="DV118" s="910" t="s">
        <v>126</v>
      </c>
      <c r="DW118" s="911"/>
      <c r="DX118" s="911"/>
      <c r="DY118" s="911"/>
      <c r="DZ118" s="912"/>
    </row>
    <row r="119" spans="1:130" s="247" customFormat="1" ht="26.25" customHeight="1" x14ac:dyDescent="0.15">
      <c r="A119" s="901" t="s">
        <v>435</v>
      </c>
      <c r="B119" s="902"/>
      <c r="C119" s="977" t="s">
        <v>436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v>93632</v>
      </c>
      <c r="AB119" s="981"/>
      <c r="AC119" s="981"/>
      <c r="AD119" s="981"/>
      <c r="AE119" s="982"/>
      <c r="AF119" s="983">
        <v>93632</v>
      </c>
      <c r="AG119" s="981"/>
      <c r="AH119" s="981"/>
      <c r="AI119" s="981"/>
      <c r="AJ119" s="982"/>
      <c r="AK119" s="983">
        <v>93632</v>
      </c>
      <c r="AL119" s="981"/>
      <c r="AM119" s="981"/>
      <c r="AN119" s="981"/>
      <c r="AO119" s="982"/>
      <c r="AP119" s="984">
        <v>0.2</v>
      </c>
      <c r="AQ119" s="985"/>
      <c r="AR119" s="985"/>
      <c r="AS119" s="985"/>
      <c r="AT119" s="986"/>
      <c r="AU119" s="1024"/>
      <c r="AV119" s="1025"/>
      <c r="AW119" s="1025"/>
      <c r="AX119" s="1025"/>
      <c r="AY119" s="1025"/>
      <c r="AZ119" s="278" t="s">
        <v>182</v>
      </c>
      <c r="BA119" s="278"/>
      <c r="BB119" s="278"/>
      <c r="BC119" s="278"/>
      <c r="BD119" s="278"/>
      <c r="BE119" s="278"/>
      <c r="BF119" s="278"/>
      <c r="BG119" s="278"/>
      <c r="BH119" s="278"/>
      <c r="BI119" s="278"/>
      <c r="BJ119" s="278"/>
      <c r="BK119" s="278"/>
      <c r="BL119" s="278"/>
      <c r="BM119" s="278"/>
      <c r="BN119" s="278"/>
      <c r="BO119" s="963" t="s">
        <v>465</v>
      </c>
      <c r="BP119" s="964"/>
      <c r="BQ119" s="968">
        <v>208337066</v>
      </c>
      <c r="BR119" s="931"/>
      <c r="BS119" s="931"/>
      <c r="BT119" s="931"/>
      <c r="BU119" s="931"/>
      <c r="BV119" s="931">
        <v>209952673</v>
      </c>
      <c r="BW119" s="931"/>
      <c r="BX119" s="931"/>
      <c r="BY119" s="931"/>
      <c r="BZ119" s="931"/>
      <c r="CA119" s="931">
        <v>201419447</v>
      </c>
      <c r="CB119" s="931"/>
      <c r="CC119" s="931"/>
      <c r="CD119" s="931"/>
      <c r="CE119" s="931"/>
      <c r="CF119" s="829"/>
      <c r="CG119" s="830"/>
      <c r="CH119" s="830"/>
      <c r="CI119" s="830"/>
      <c r="CJ119" s="920"/>
      <c r="CK119" s="1018"/>
      <c r="CL119" s="906"/>
      <c r="CM119" s="924" t="s">
        <v>466</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511234</v>
      </c>
      <c r="DH119" s="846"/>
      <c r="DI119" s="846"/>
      <c r="DJ119" s="846"/>
      <c r="DK119" s="847"/>
      <c r="DL119" s="848">
        <v>579800</v>
      </c>
      <c r="DM119" s="846"/>
      <c r="DN119" s="846"/>
      <c r="DO119" s="846"/>
      <c r="DP119" s="847"/>
      <c r="DQ119" s="848">
        <v>365167</v>
      </c>
      <c r="DR119" s="846"/>
      <c r="DS119" s="846"/>
      <c r="DT119" s="846"/>
      <c r="DU119" s="847"/>
      <c r="DV119" s="934">
        <v>0.8</v>
      </c>
      <c r="DW119" s="935"/>
      <c r="DX119" s="935"/>
      <c r="DY119" s="935"/>
      <c r="DZ119" s="936"/>
    </row>
    <row r="120" spans="1:130" s="247" customFormat="1" ht="26.25" customHeight="1" x14ac:dyDescent="0.15">
      <c r="A120" s="903"/>
      <c r="B120" s="904"/>
      <c r="C120" s="907" t="s">
        <v>441</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126</v>
      </c>
      <c r="AB120" s="863"/>
      <c r="AC120" s="863"/>
      <c r="AD120" s="863"/>
      <c r="AE120" s="864"/>
      <c r="AF120" s="865" t="s">
        <v>126</v>
      </c>
      <c r="AG120" s="863"/>
      <c r="AH120" s="863"/>
      <c r="AI120" s="863"/>
      <c r="AJ120" s="864"/>
      <c r="AK120" s="865" t="s">
        <v>126</v>
      </c>
      <c r="AL120" s="863"/>
      <c r="AM120" s="863"/>
      <c r="AN120" s="863"/>
      <c r="AO120" s="864"/>
      <c r="AP120" s="910" t="s">
        <v>126</v>
      </c>
      <c r="AQ120" s="911"/>
      <c r="AR120" s="911"/>
      <c r="AS120" s="911"/>
      <c r="AT120" s="912"/>
      <c r="AU120" s="969" t="s">
        <v>467</v>
      </c>
      <c r="AV120" s="970"/>
      <c r="AW120" s="970"/>
      <c r="AX120" s="970"/>
      <c r="AY120" s="971"/>
      <c r="AZ120" s="946" t="s">
        <v>468</v>
      </c>
      <c r="BA120" s="891"/>
      <c r="BB120" s="891"/>
      <c r="BC120" s="891"/>
      <c r="BD120" s="891"/>
      <c r="BE120" s="891"/>
      <c r="BF120" s="891"/>
      <c r="BG120" s="891"/>
      <c r="BH120" s="891"/>
      <c r="BI120" s="891"/>
      <c r="BJ120" s="891"/>
      <c r="BK120" s="891"/>
      <c r="BL120" s="891"/>
      <c r="BM120" s="891"/>
      <c r="BN120" s="891"/>
      <c r="BO120" s="891"/>
      <c r="BP120" s="892"/>
      <c r="BQ120" s="947">
        <v>15397450</v>
      </c>
      <c r="BR120" s="928"/>
      <c r="BS120" s="928"/>
      <c r="BT120" s="928"/>
      <c r="BU120" s="928"/>
      <c r="BV120" s="928">
        <v>15162587</v>
      </c>
      <c r="BW120" s="928"/>
      <c r="BX120" s="928"/>
      <c r="BY120" s="928"/>
      <c r="BZ120" s="928"/>
      <c r="CA120" s="928">
        <v>13480926</v>
      </c>
      <c r="CB120" s="928"/>
      <c r="CC120" s="928"/>
      <c r="CD120" s="928"/>
      <c r="CE120" s="928"/>
      <c r="CF120" s="952">
        <v>28.7</v>
      </c>
      <c r="CG120" s="953"/>
      <c r="CH120" s="953"/>
      <c r="CI120" s="953"/>
      <c r="CJ120" s="953"/>
      <c r="CK120" s="954" t="s">
        <v>469</v>
      </c>
      <c r="CL120" s="938"/>
      <c r="CM120" s="938"/>
      <c r="CN120" s="938"/>
      <c r="CO120" s="939"/>
      <c r="CP120" s="958" t="s">
        <v>470</v>
      </c>
      <c r="CQ120" s="959"/>
      <c r="CR120" s="959"/>
      <c r="CS120" s="959"/>
      <c r="CT120" s="959"/>
      <c r="CU120" s="959"/>
      <c r="CV120" s="959"/>
      <c r="CW120" s="959"/>
      <c r="CX120" s="959"/>
      <c r="CY120" s="959"/>
      <c r="CZ120" s="959"/>
      <c r="DA120" s="959"/>
      <c r="DB120" s="959"/>
      <c r="DC120" s="959"/>
      <c r="DD120" s="959"/>
      <c r="DE120" s="959"/>
      <c r="DF120" s="960"/>
      <c r="DG120" s="947" t="s">
        <v>126</v>
      </c>
      <c r="DH120" s="928"/>
      <c r="DI120" s="928"/>
      <c r="DJ120" s="928"/>
      <c r="DK120" s="928"/>
      <c r="DL120" s="928" t="s">
        <v>126</v>
      </c>
      <c r="DM120" s="928"/>
      <c r="DN120" s="928"/>
      <c r="DO120" s="928"/>
      <c r="DP120" s="928"/>
      <c r="DQ120" s="928">
        <v>61244407</v>
      </c>
      <c r="DR120" s="928"/>
      <c r="DS120" s="928"/>
      <c r="DT120" s="928"/>
      <c r="DU120" s="928"/>
      <c r="DV120" s="929">
        <v>130.5</v>
      </c>
      <c r="DW120" s="929"/>
      <c r="DX120" s="929"/>
      <c r="DY120" s="929"/>
      <c r="DZ120" s="930"/>
    </row>
    <row r="121" spans="1:130" s="247" customFormat="1" ht="26.25" customHeight="1" x14ac:dyDescent="0.15">
      <c r="A121" s="903"/>
      <c r="B121" s="904"/>
      <c r="C121" s="949" t="s">
        <v>471</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126</v>
      </c>
      <c r="AB121" s="863"/>
      <c r="AC121" s="863"/>
      <c r="AD121" s="863"/>
      <c r="AE121" s="864"/>
      <c r="AF121" s="865" t="s">
        <v>126</v>
      </c>
      <c r="AG121" s="863"/>
      <c r="AH121" s="863"/>
      <c r="AI121" s="863"/>
      <c r="AJ121" s="864"/>
      <c r="AK121" s="865" t="s">
        <v>126</v>
      </c>
      <c r="AL121" s="863"/>
      <c r="AM121" s="863"/>
      <c r="AN121" s="863"/>
      <c r="AO121" s="864"/>
      <c r="AP121" s="910" t="s">
        <v>126</v>
      </c>
      <c r="AQ121" s="911"/>
      <c r="AR121" s="911"/>
      <c r="AS121" s="911"/>
      <c r="AT121" s="912"/>
      <c r="AU121" s="972"/>
      <c r="AV121" s="973"/>
      <c r="AW121" s="973"/>
      <c r="AX121" s="973"/>
      <c r="AY121" s="974"/>
      <c r="AZ121" s="898" t="s">
        <v>472</v>
      </c>
      <c r="BA121" s="833"/>
      <c r="BB121" s="833"/>
      <c r="BC121" s="833"/>
      <c r="BD121" s="833"/>
      <c r="BE121" s="833"/>
      <c r="BF121" s="833"/>
      <c r="BG121" s="833"/>
      <c r="BH121" s="833"/>
      <c r="BI121" s="833"/>
      <c r="BJ121" s="833"/>
      <c r="BK121" s="833"/>
      <c r="BL121" s="833"/>
      <c r="BM121" s="833"/>
      <c r="BN121" s="833"/>
      <c r="BO121" s="833"/>
      <c r="BP121" s="834"/>
      <c r="BQ121" s="899">
        <v>16835497</v>
      </c>
      <c r="BR121" s="900"/>
      <c r="BS121" s="900"/>
      <c r="BT121" s="900"/>
      <c r="BU121" s="900"/>
      <c r="BV121" s="900">
        <v>15868789</v>
      </c>
      <c r="BW121" s="900"/>
      <c r="BX121" s="900"/>
      <c r="BY121" s="900"/>
      <c r="BZ121" s="900"/>
      <c r="CA121" s="900">
        <v>15238279</v>
      </c>
      <c r="CB121" s="900"/>
      <c r="CC121" s="900"/>
      <c r="CD121" s="900"/>
      <c r="CE121" s="900"/>
      <c r="CF121" s="961">
        <v>32.5</v>
      </c>
      <c r="CG121" s="962"/>
      <c r="CH121" s="962"/>
      <c r="CI121" s="962"/>
      <c r="CJ121" s="962"/>
      <c r="CK121" s="955"/>
      <c r="CL121" s="941"/>
      <c r="CM121" s="941"/>
      <c r="CN121" s="941"/>
      <c r="CO121" s="942"/>
      <c r="CP121" s="921" t="s">
        <v>405</v>
      </c>
      <c r="CQ121" s="922"/>
      <c r="CR121" s="922"/>
      <c r="CS121" s="922"/>
      <c r="CT121" s="922"/>
      <c r="CU121" s="922"/>
      <c r="CV121" s="922"/>
      <c r="CW121" s="922"/>
      <c r="CX121" s="922"/>
      <c r="CY121" s="922"/>
      <c r="CZ121" s="922"/>
      <c r="DA121" s="922"/>
      <c r="DB121" s="922"/>
      <c r="DC121" s="922"/>
      <c r="DD121" s="922"/>
      <c r="DE121" s="922"/>
      <c r="DF121" s="923"/>
      <c r="DG121" s="899">
        <v>1735188</v>
      </c>
      <c r="DH121" s="900"/>
      <c r="DI121" s="900"/>
      <c r="DJ121" s="900"/>
      <c r="DK121" s="900"/>
      <c r="DL121" s="900">
        <v>1546812</v>
      </c>
      <c r="DM121" s="900"/>
      <c r="DN121" s="900"/>
      <c r="DO121" s="900"/>
      <c r="DP121" s="900"/>
      <c r="DQ121" s="900">
        <v>1422958</v>
      </c>
      <c r="DR121" s="900"/>
      <c r="DS121" s="900"/>
      <c r="DT121" s="900"/>
      <c r="DU121" s="900"/>
      <c r="DV121" s="877">
        <v>3</v>
      </c>
      <c r="DW121" s="877"/>
      <c r="DX121" s="877"/>
      <c r="DY121" s="877"/>
      <c r="DZ121" s="878"/>
    </row>
    <row r="122" spans="1:130" s="247" customFormat="1" ht="26.25" customHeight="1" x14ac:dyDescent="0.15">
      <c r="A122" s="903"/>
      <c r="B122" s="904"/>
      <c r="C122" s="907" t="s">
        <v>451</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126</v>
      </c>
      <c r="AB122" s="863"/>
      <c r="AC122" s="863"/>
      <c r="AD122" s="863"/>
      <c r="AE122" s="864"/>
      <c r="AF122" s="865" t="s">
        <v>126</v>
      </c>
      <c r="AG122" s="863"/>
      <c r="AH122" s="863"/>
      <c r="AI122" s="863"/>
      <c r="AJ122" s="864"/>
      <c r="AK122" s="865" t="s">
        <v>126</v>
      </c>
      <c r="AL122" s="863"/>
      <c r="AM122" s="863"/>
      <c r="AN122" s="863"/>
      <c r="AO122" s="864"/>
      <c r="AP122" s="910" t="s">
        <v>126</v>
      </c>
      <c r="AQ122" s="911"/>
      <c r="AR122" s="911"/>
      <c r="AS122" s="911"/>
      <c r="AT122" s="912"/>
      <c r="AU122" s="972"/>
      <c r="AV122" s="973"/>
      <c r="AW122" s="973"/>
      <c r="AX122" s="973"/>
      <c r="AY122" s="974"/>
      <c r="AZ122" s="965" t="s">
        <v>473</v>
      </c>
      <c r="BA122" s="966"/>
      <c r="BB122" s="966"/>
      <c r="BC122" s="966"/>
      <c r="BD122" s="966"/>
      <c r="BE122" s="966"/>
      <c r="BF122" s="966"/>
      <c r="BG122" s="966"/>
      <c r="BH122" s="966"/>
      <c r="BI122" s="966"/>
      <c r="BJ122" s="966"/>
      <c r="BK122" s="966"/>
      <c r="BL122" s="966"/>
      <c r="BM122" s="966"/>
      <c r="BN122" s="966"/>
      <c r="BO122" s="966"/>
      <c r="BP122" s="967"/>
      <c r="BQ122" s="968">
        <v>136437556</v>
      </c>
      <c r="BR122" s="931"/>
      <c r="BS122" s="931"/>
      <c r="BT122" s="931"/>
      <c r="BU122" s="931"/>
      <c r="BV122" s="931">
        <v>136837734</v>
      </c>
      <c r="BW122" s="931"/>
      <c r="BX122" s="931"/>
      <c r="BY122" s="931"/>
      <c r="BZ122" s="931"/>
      <c r="CA122" s="931">
        <v>134874894</v>
      </c>
      <c r="CB122" s="931"/>
      <c r="CC122" s="931"/>
      <c r="CD122" s="931"/>
      <c r="CE122" s="931"/>
      <c r="CF122" s="932">
        <v>287.3</v>
      </c>
      <c r="CG122" s="933"/>
      <c r="CH122" s="933"/>
      <c r="CI122" s="933"/>
      <c r="CJ122" s="933"/>
      <c r="CK122" s="955"/>
      <c r="CL122" s="941"/>
      <c r="CM122" s="941"/>
      <c r="CN122" s="941"/>
      <c r="CO122" s="942"/>
      <c r="CP122" s="921" t="s">
        <v>474</v>
      </c>
      <c r="CQ122" s="922"/>
      <c r="CR122" s="922"/>
      <c r="CS122" s="922"/>
      <c r="CT122" s="922"/>
      <c r="CU122" s="922"/>
      <c r="CV122" s="922"/>
      <c r="CW122" s="922"/>
      <c r="CX122" s="922"/>
      <c r="CY122" s="922"/>
      <c r="CZ122" s="922"/>
      <c r="DA122" s="922"/>
      <c r="DB122" s="922"/>
      <c r="DC122" s="922"/>
      <c r="DD122" s="922"/>
      <c r="DE122" s="922"/>
      <c r="DF122" s="923"/>
      <c r="DG122" s="899">
        <v>872740</v>
      </c>
      <c r="DH122" s="900"/>
      <c r="DI122" s="900"/>
      <c r="DJ122" s="900"/>
      <c r="DK122" s="900"/>
      <c r="DL122" s="900">
        <v>788010</v>
      </c>
      <c r="DM122" s="900"/>
      <c r="DN122" s="900"/>
      <c r="DO122" s="900"/>
      <c r="DP122" s="900"/>
      <c r="DQ122" s="900">
        <v>782905</v>
      </c>
      <c r="DR122" s="900"/>
      <c r="DS122" s="900"/>
      <c r="DT122" s="900"/>
      <c r="DU122" s="900"/>
      <c r="DV122" s="877">
        <v>1.7</v>
      </c>
      <c r="DW122" s="877"/>
      <c r="DX122" s="877"/>
      <c r="DY122" s="877"/>
      <c r="DZ122" s="878"/>
    </row>
    <row r="123" spans="1:130" s="247" customFormat="1" ht="26.25" customHeight="1" x14ac:dyDescent="0.15">
      <c r="A123" s="903"/>
      <c r="B123" s="904"/>
      <c r="C123" s="907" t="s">
        <v>457</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v>99668</v>
      </c>
      <c r="AB123" s="863"/>
      <c r="AC123" s="863"/>
      <c r="AD123" s="863"/>
      <c r="AE123" s="864"/>
      <c r="AF123" s="865">
        <v>56646</v>
      </c>
      <c r="AG123" s="863"/>
      <c r="AH123" s="863"/>
      <c r="AI123" s="863"/>
      <c r="AJ123" s="864"/>
      <c r="AK123" s="865">
        <v>37194</v>
      </c>
      <c r="AL123" s="863"/>
      <c r="AM123" s="863"/>
      <c r="AN123" s="863"/>
      <c r="AO123" s="864"/>
      <c r="AP123" s="910">
        <v>0.1</v>
      </c>
      <c r="AQ123" s="911"/>
      <c r="AR123" s="911"/>
      <c r="AS123" s="911"/>
      <c r="AT123" s="912"/>
      <c r="AU123" s="975"/>
      <c r="AV123" s="976"/>
      <c r="AW123" s="976"/>
      <c r="AX123" s="976"/>
      <c r="AY123" s="976"/>
      <c r="AZ123" s="278" t="s">
        <v>182</v>
      </c>
      <c r="BA123" s="278"/>
      <c r="BB123" s="278"/>
      <c r="BC123" s="278"/>
      <c r="BD123" s="278"/>
      <c r="BE123" s="278"/>
      <c r="BF123" s="278"/>
      <c r="BG123" s="278"/>
      <c r="BH123" s="278"/>
      <c r="BI123" s="278"/>
      <c r="BJ123" s="278"/>
      <c r="BK123" s="278"/>
      <c r="BL123" s="278"/>
      <c r="BM123" s="278"/>
      <c r="BN123" s="278"/>
      <c r="BO123" s="963" t="s">
        <v>475</v>
      </c>
      <c r="BP123" s="964"/>
      <c r="BQ123" s="918">
        <v>168670503</v>
      </c>
      <c r="BR123" s="919"/>
      <c r="BS123" s="919"/>
      <c r="BT123" s="919"/>
      <c r="BU123" s="919"/>
      <c r="BV123" s="919">
        <v>167869110</v>
      </c>
      <c r="BW123" s="919"/>
      <c r="BX123" s="919"/>
      <c r="BY123" s="919"/>
      <c r="BZ123" s="919"/>
      <c r="CA123" s="919">
        <v>163594099</v>
      </c>
      <c r="CB123" s="919"/>
      <c r="CC123" s="919"/>
      <c r="CD123" s="919"/>
      <c r="CE123" s="919"/>
      <c r="CF123" s="829"/>
      <c r="CG123" s="830"/>
      <c r="CH123" s="830"/>
      <c r="CI123" s="830"/>
      <c r="CJ123" s="920"/>
      <c r="CK123" s="955"/>
      <c r="CL123" s="941"/>
      <c r="CM123" s="941"/>
      <c r="CN123" s="941"/>
      <c r="CO123" s="942"/>
      <c r="CP123" s="921" t="s">
        <v>476</v>
      </c>
      <c r="CQ123" s="922"/>
      <c r="CR123" s="922"/>
      <c r="CS123" s="922"/>
      <c r="CT123" s="922"/>
      <c r="CU123" s="922"/>
      <c r="CV123" s="922"/>
      <c r="CW123" s="922"/>
      <c r="CX123" s="922"/>
      <c r="CY123" s="922"/>
      <c r="CZ123" s="922"/>
      <c r="DA123" s="922"/>
      <c r="DB123" s="922"/>
      <c r="DC123" s="922"/>
      <c r="DD123" s="922"/>
      <c r="DE123" s="922"/>
      <c r="DF123" s="923"/>
      <c r="DG123" s="862">
        <v>13531</v>
      </c>
      <c r="DH123" s="863"/>
      <c r="DI123" s="863"/>
      <c r="DJ123" s="863"/>
      <c r="DK123" s="864"/>
      <c r="DL123" s="865">
        <v>12983</v>
      </c>
      <c r="DM123" s="863"/>
      <c r="DN123" s="863"/>
      <c r="DO123" s="863"/>
      <c r="DP123" s="864"/>
      <c r="DQ123" s="865">
        <v>11648</v>
      </c>
      <c r="DR123" s="863"/>
      <c r="DS123" s="863"/>
      <c r="DT123" s="863"/>
      <c r="DU123" s="864"/>
      <c r="DV123" s="910">
        <v>0</v>
      </c>
      <c r="DW123" s="911"/>
      <c r="DX123" s="911"/>
      <c r="DY123" s="911"/>
      <c r="DZ123" s="912"/>
    </row>
    <row r="124" spans="1:130" s="247" customFormat="1" ht="26.25" customHeight="1" thickBot="1" x14ac:dyDescent="0.2">
      <c r="A124" s="903"/>
      <c r="B124" s="904"/>
      <c r="C124" s="907" t="s">
        <v>460</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126</v>
      </c>
      <c r="AB124" s="863"/>
      <c r="AC124" s="863"/>
      <c r="AD124" s="863"/>
      <c r="AE124" s="864"/>
      <c r="AF124" s="865" t="s">
        <v>126</v>
      </c>
      <c r="AG124" s="863"/>
      <c r="AH124" s="863"/>
      <c r="AI124" s="863"/>
      <c r="AJ124" s="864"/>
      <c r="AK124" s="865" t="s">
        <v>126</v>
      </c>
      <c r="AL124" s="863"/>
      <c r="AM124" s="863"/>
      <c r="AN124" s="863"/>
      <c r="AO124" s="864"/>
      <c r="AP124" s="910" t="s">
        <v>126</v>
      </c>
      <c r="AQ124" s="911"/>
      <c r="AR124" s="911"/>
      <c r="AS124" s="911"/>
      <c r="AT124" s="912"/>
      <c r="AU124" s="913" t="s">
        <v>477</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85.2</v>
      </c>
      <c r="BR124" s="917"/>
      <c r="BS124" s="917"/>
      <c r="BT124" s="917"/>
      <c r="BU124" s="917"/>
      <c r="BV124" s="917">
        <v>91.5</v>
      </c>
      <c r="BW124" s="917"/>
      <c r="BX124" s="917"/>
      <c r="BY124" s="917"/>
      <c r="BZ124" s="917"/>
      <c r="CA124" s="917">
        <v>80.5</v>
      </c>
      <c r="CB124" s="917"/>
      <c r="CC124" s="917"/>
      <c r="CD124" s="917"/>
      <c r="CE124" s="917"/>
      <c r="CF124" s="807"/>
      <c r="CG124" s="808"/>
      <c r="CH124" s="808"/>
      <c r="CI124" s="808"/>
      <c r="CJ124" s="948"/>
      <c r="CK124" s="956"/>
      <c r="CL124" s="956"/>
      <c r="CM124" s="956"/>
      <c r="CN124" s="956"/>
      <c r="CO124" s="957"/>
      <c r="CP124" s="921" t="s">
        <v>478</v>
      </c>
      <c r="CQ124" s="922"/>
      <c r="CR124" s="922"/>
      <c r="CS124" s="922"/>
      <c r="CT124" s="922"/>
      <c r="CU124" s="922"/>
      <c r="CV124" s="922"/>
      <c r="CW124" s="922"/>
      <c r="CX124" s="922"/>
      <c r="CY124" s="922"/>
      <c r="CZ124" s="922"/>
      <c r="DA124" s="922"/>
      <c r="DB124" s="922"/>
      <c r="DC124" s="922"/>
      <c r="DD124" s="922"/>
      <c r="DE124" s="922"/>
      <c r="DF124" s="923"/>
      <c r="DG124" s="845">
        <v>63533300</v>
      </c>
      <c r="DH124" s="846"/>
      <c r="DI124" s="846"/>
      <c r="DJ124" s="846"/>
      <c r="DK124" s="847"/>
      <c r="DL124" s="848">
        <v>64286663</v>
      </c>
      <c r="DM124" s="846"/>
      <c r="DN124" s="846"/>
      <c r="DO124" s="846"/>
      <c r="DP124" s="847"/>
      <c r="DQ124" s="848" t="s">
        <v>126</v>
      </c>
      <c r="DR124" s="846"/>
      <c r="DS124" s="846"/>
      <c r="DT124" s="846"/>
      <c r="DU124" s="847"/>
      <c r="DV124" s="934" t="s">
        <v>126</v>
      </c>
      <c r="DW124" s="935"/>
      <c r="DX124" s="935"/>
      <c r="DY124" s="935"/>
      <c r="DZ124" s="936"/>
    </row>
    <row r="125" spans="1:130" s="247" customFormat="1" ht="26.25" customHeight="1" x14ac:dyDescent="0.15">
      <c r="A125" s="903"/>
      <c r="B125" s="904"/>
      <c r="C125" s="907" t="s">
        <v>463</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126</v>
      </c>
      <c r="AB125" s="863"/>
      <c r="AC125" s="863"/>
      <c r="AD125" s="863"/>
      <c r="AE125" s="864"/>
      <c r="AF125" s="865" t="s">
        <v>462</v>
      </c>
      <c r="AG125" s="863"/>
      <c r="AH125" s="863"/>
      <c r="AI125" s="863"/>
      <c r="AJ125" s="864"/>
      <c r="AK125" s="865" t="s">
        <v>126</v>
      </c>
      <c r="AL125" s="863"/>
      <c r="AM125" s="863"/>
      <c r="AN125" s="863"/>
      <c r="AO125" s="864"/>
      <c r="AP125" s="910" t="s">
        <v>126</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479</v>
      </c>
      <c r="CL125" s="938"/>
      <c r="CM125" s="938"/>
      <c r="CN125" s="938"/>
      <c r="CO125" s="939"/>
      <c r="CP125" s="946" t="s">
        <v>480</v>
      </c>
      <c r="CQ125" s="891"/>
      <c r="CR125" s="891"/>
      <c r="CS125" s="891"/>
      <c r="CT125" s="891"/>
      <c r="CU125" s="891"/>
      <c r="CV125" s="891"/>
      <c r="CW125" s="891"/>
      <c r="CX125" s="891"/>
      <c r="CY125" s="891"/>
      <c r="CZ125" s="891"/>
      <c r="DA125" s="891"/>
      <c r="DB125" s="891"/>
      <c r="DC125" s="891"/>
      <c r="DD125" s="891"/>
      <c r="DE125" s="891"/>
      <c r="DF125" s="892"/>
      <c r="DG125" s="947" t="s">
        <v>126</v>
      </c>
      <c r="DH125" s="928"/>
      <c r="DI125" s="928"/>
      <c r="DJ125" s="928"/>
      <c r="DK125" s="928"/>
      <c r="DL125" s="928" t="s">
        <v>126</v>
      </c>
      <c r="DM125" s="928"/>
      <c r="DN125" s="928"/>
      <c r="DO125" s="928"/>
      <c r="DP125" s="928"/>
      <c r="DQ125" s="928" t="s">
        <v>126</v>
      </c>
      <c r="DR125" s="928"/>
      <c r="DS125" s="928"/>
      <c r="DT125" s="928"/>
      <c r="DU125" s="928"/>
      <c r="DV125" s="929" t="s">
        <v>126</v>
      </c>
      <c r="DW125" s="929"/>
      <c r="DX125" s="929"/>
      <c r="DY125" s="929"/>
      <c r="DZ125" s="930"/>
    </row>
    <row r="126" spans="1:130" s="247" customFormat="1" ht="26.25" customHeight="1" thickBot="1" x14ac:dyDescent="0.2">
      <c r="A126" s="903"/>
      <c r="B126" s="904"/>
      <c r="C126" s="907" t="s">
        <v>466</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v>90467</v>
      </c>
      <c r="AB126" s="863"/>
      <c r="AC126" s="863"/>
      <c r="AD126" s="863"/>
      <c r="AE126" s="864"/>
      <c r="AF126" s="865">
        <v>90467</v>
      </c>
      <c r="AG126" s="863"/>
      <c r="AH126" s="863"/>
      <c r="AI126" s="863"/>
      <c r="AJ126" s="864"/>
      <c r="AK126" s="865">
        <v>90467</v>
      </c>
      <c r="AL126" s="863"/>
      <c r="AM126" s="863"/>
      <c r="AN126" s="863"/>
      <c r="AO126" s="864"/>
      <c r="AP126" s="910">
        <v>0.2</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481</v>
      </c>
      <c r="CQ126" s="833"/>
      <c r="CR126" s="833"/>
      <c r="CS126" s="833"/>
      <c r="CT126" s="833"/>
      <c r="CU126" s="833"/>
      <c r="CV126" s="833"/>
      <c r="CW126" s="833"/>
      <c r="CX126" s="833"/>
      <c r="CY126" s="833"/>
      <c r="CZ126" s="833"/>
      <c r="DA126" s="833"/>
      <c r="DB126" s="833"/>
      <c r="DC126" s="833"/>
      <c r="DD126" s="833"/>
      <c r="DE126" s="833"/>
      <c r="DF126" s="834"/>
      <c r="DG126" s="899" t="s">
        <v>462</v>
      </c>
      <c r="DH126" s="900"/>
      <c r="DI126" s="900"/>
      <c r="DJ126" s="900"/>
      <c r="DK126" s="900"/>
      <c r="DL126" s="900" t="s">
        <v>126</v>
      </c>
      <c r="DM126" s="900"/>
      <c r="DN126" s="900"/>
      <c r="DO126" s="900"/>
      <c r="DP126" s="900"/>
      <c r="DQ126" s="900" t="s">
        <v>126</v>
      </c>
      <c r="DR126" s="900"/>
      <c r="DS126" s="900"/>
      <c r="DT126" s="900"/>
      <c r="DU126" s="900"/>
      <c r="DV126" s="877" t="s">
        <v>126</v>
      </c>
      <c r="DW126" s="877"/>
      <c r="DX126" s="877"/>
      <c r="DY126" s="877"/>
      <c r="DZ126" s="878"/>
    </row>
    <row r="127" spans="1:130" s="247" customFormat="1" ht="26.25" customHeight="1" x14ac:dyDescent="0.15">
      <c r="A127" s="905"/>
      <c r="B127" s="906"/>
      <c r="C127" s="924" t="s">
        <v>482</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464</v>
      </c>
      <c r="AB127" s="863"/>
      <c r="AC127" s="863"/>
      <c r="AD127" s="863"/>
      <c r="AE127" s="864"/>
      <c r="AF127" s="865" t="s">
        <v>462</v>
      </c>
      <c r="AG127" s="863"/>
      <c r="AH127" s="863"/>
      <c r="AI127" s="863"/>
      <c r="AJ127" s="864"/>
      <c r="AK127" s="865" t="s">
        <v>126</v>
      </c>
      <c r="AL127" s="863"/>
      <c r="AM127" s="863"/>
      <c r="AN127" s="863"/>
      <c r="AO127" s="864"/>
      <c r="AP127" s="910" t="s">
        <v>464</v>
      </c>
      <c r="AQ127" s="911"/>
      <c r="AR127" s="911"/>
      <c r="AS127" s="911"/>
      <c r="AT127" s="912"/>
      <c r="AU127" s="283"/>
      <c r="AV127" s="283"/>
      <c r="AW127" s="283"/>
      <c r="AX127" s="927" t="s">
        <v>483</v>
      </c>
      <c r="AY127" s="895"/>
      <c r="AZ127" s="895"/>
      <c r="BA127" s="895"/>
      <c r="BB127" s="895"/>
      <c r="BC127" s="895"/>
      <c r="BD127" s="895"/>
      <c r="BE127" s="896"/>
      <c r="BF127" s="894" t="s">
        <v>484</v>
      </c>
      <c r="BG127" s="895"/>
      <c r="BH127" s="895"/>
      <c r="BI127" s="895"/>
      <c r="BJ127" s="895"/>
      <c r="BK127" s="895"/>
      <c r="BL127" s="896"/>
      <c r="BM127" s="894" t="s">
        <v>485</v>
      </c>
      <c r="BN127" s="895"/>
      <c r="BO127" s="895"/>
      <c r="BP127" s="895"/>
      <c r="BQ127" s="895"/>
      <c r="BR127" s="895"/>
      <c r="BS127" s="896"/>
      <c r="BT127" s="894" t="s">
        <v>486</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487</v>
      </c>
      <c r="CQ127" s="833"/>
      <c r="CR127" s="833"/>
      <c r="CS127" s="833"/>
      <c r="CT127" s="833"/>
      <c r="CU127" s="833"/>
      <c r="CV127" s="833"/>
      <c r="CW127" s="833"/>
      <c r="CX127" s="833"/>
      <c r="CY127" s="833"/>
      <c r="CZ127" s="833"/>
      <c r="DA127" s="833"/>
      <c r="DB127" s="833"/>
      <c r="DC127" s="833"/>
      <c r="DD127" s="833"/>
      <c r="DE127" s="833"/>
      <c r="DF127" s="834"/>
      <c r="DG127" s="899" t="s">
        <v>126</v>
      </c>
      <c r="DH127" s="900"/>
      <c r="DI127" s="900"/>
      <c r="DJ127" s="900"/>
      <c r="DK127" s="900"/>
      <c r="DL127" s="900" t="s">
        <v>126</v>
      </c>
      <c r="DM127" s="900"/>
      <c r="DN127" s="900"/>
      <c r="DO127" s="900"/>
      <c r="DP127" s="900"/>
      <c r="DQ127" s="900" t="s">
        <v>126</v>
      </c>
      <c r="DR127" s="900"/>
      <c r="DS127" s="900"/>
      <c r="DT127" s="900"/>
      <c r="DU127" s="900"/>
      <c r="DV127" s="877" t="s">
        <v>126</v>
      </c>
      <c r="DW127" s="877"/>
      <c r="DX127" s="877"/>
      <c r="DY127" s="877"/>
      <c r="DZ127" s="878"/>
    </row>
    <row r="128" spans="1:130" s="247" customFormat="1" ht="26.25" customHeight="1" thickBot="1" x14ac:dyDescent="0.2">
      <c r="A128" s="879" t="s">
        <v>488</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489</v>
      </c>
      <c r="X128" s="881"/>
      <c r="Y128" s="881"/>
      <c r="Z128" s="882"/>
      <c r="AA128" s="883">
        <v>1104508</v>
      </c>
      <c r="AB128" s="884"/>
      <c r="AC128" s="884"/>
      <c r="AD128" s="884"/>
      <c r="AE128" s="885"/>
      <c r="AF128" s="886">
        <v>1140972</v>
      </c>
      <c r="AG128" s="884"/>
      <c r="AH128" s="884"/>
      <c r="AI128" s="884"/>
      <c r="AJ128" s="885"/>
      <c r="AK128" s="886">
        <v>1083650</v>
      </c>
      <c r="AL128" s="884"/>
      <c r="AM128" s="884"/>
      <c r="AN128" s="884"/>
      <c r="AO128" s="885"/>
      <c r="AP128" s="887"/>
      <c r="AQ128" s="888"/>
      <c r="AR128" s="888"/>
      <c r="AS128" s="888"/>
      <c r="AT128" s="889"/>
      <c r="AU128" s="283"/>
      <c r="AV128" s="283"/>
      <c r="AW128" s="283"/>
      <c r="AX128" s="890" t="s">
        <v>490</v>
      </c>
      <c r="AY128" s="891"/>
      <c r="AZ128" s="891"/>
      <c r="BA128" s="891"/>
      <c r="BB128" s="891"/>
      <c r="BC128" s="891"/>
      <c r="BD128" s="891"/>
      <c r="BE128" s="892"/>
      <c r="BF128" s="869" t="s">
        <v>126</v>
      </c>
      <c r="BG128" s="870"/>
      <c r="BH128" s="870"/>
      <c r="BI128" s="870"/>
      <c r="BJ128" s="870"/>
      <c r="BK128" s="870"/>
      <c r="BL128" s="893"/>
      <c r="BM128" s="869">
        <v>11.25</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491</v>
      </c>
      <c r="CQ128" s="811"/>
      <c r="CR128" s="811"/>
      <c r="CS128" s="811"/>
      <c r="CT128" s="811"/>
      <c r="CU128" s="811"/>
      <c r="CV128" s="811"/>
      <c r="CW128" s="811"/>
      <c r="CX128" s="811"/>
      <c r="CY128" s="811"/>
      <c r="CZ128" s="811"/>
      <c r="DA128" s="811"/>
      <c r="DB128" s="811"/>
      <c r="DC128" s="811"/>
      <c r="DD128" s="811"/>
      <c r="DE128" s="811"/>
      <c r="DF128" s="812"/>
      <c r="DG128" s="873">
        <v>56990</v>
      </c>
      <c r="DH128" s="874"/>
      <c r="DI128" s="874"/>
      <c r="DJ128" s="874"/>
      <c r="DK128" s="874"/>
      <c r="DL128" s="874">
        <v>15826</v>
      </c>
      <c r="DM128" s="874"/>
      <c r="DN128" s="874"/>
      <c r="DO128" s="874"/>
      <c r="DP128" s="874"/>
      <c r="DQ128" s="874">
        <v>39560</v>
      </c>
      <c r="DR128" s="874"/>
      <c r="DS128" s="874"/>
      <c r="DT128" s="874"/>
      <c r="DU128" s="874"/>
      <c r="DV128" s="875">
        <v>0.1</v>
      </c>
      <c r="DW128" s="875"/>
      <c r="DX128" s="875"/>
      <c r="DY128" s="875"/>
      <c r="DZ128" s="876"/>
    </row>
    <row r="129" spans="1:131" s="247" customFormat="1" ht="26.25" customHeight="1" x14ac:dyDescent="0.15">
      <c r="A129" s="857" t="s">
        <v>105</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492</v>
      </c>
      <c r="X129" s="860"/>
      <c r="Y129" s="860"/>
      <c r="Z129" s="861"/>
      <c r="AA129" s="862">
        <v>56353296</v>
      </c>
      <c r="AB129" s="863"/>
      <c r="AC129" s="863"/>
      <c r="AD129" s="863"/>
      <c r="AE129" s="864"/>
      <c r="AF129" s="865">
        <v>55972957</v>
      </c>
      <c r="AG129" s="863"/>
      <c r="AH129" s="863"/>
      <c r="AI129" s="863"/>
      <c r="AJ129" s="864"/>
      <c r="AK129" s="865">
        <v>57113046</v>
      </c>
      <c r="AL129" s="863"/>
      <c r="AM129" s="863"/>
      <c r="AN129" s="863"/>
      <c r="AO129" s="864"/>
      <c r="AP129" s="866"/>
      <c r="AQ129" s="867"/>
      <c r="AR129" s="867"/>
      <c r="AS129" s="867"/>
      <c r="AT129" s="868"/>
      <c r="AU129" s="285"/>
      <c r="AV129" s="285"/>
      <c r="AW129" s="285"/>
      <c r="AX129" s="832" t="s">
        <v>493</v>
      </c>
      <c r="AY129" s="833"/>
      <c r="AZ129" s="833"/>
      <c r="BA129" s="833"/>
      <c r="BB129" s="833"/>
      <c r="BC129" s="833"/>
      <c r="BD129" s="833"/>
      <c r="BE129" s="834"/>
      <c r="BF129" s="852" t="s">
        <v>126</v>
      </c>
      <c r="BG129" s="853"/>
      <c r="BH129" s="853"/>
      <c r="BI129" s="853"/>
      <c r="BJ129" s="853"/>
      <c r="BK129" s="853"/>
      <c r="BL129" s="854"/>
      <c r="BM129" s="852">
        <v>16.25</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7" t="s">
        <v>494</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495</v>
      </c>
      <c r="X130" s="860"/>
      <c r="Y130" s="860"/>
      <c r="Z130" s="861"/>
      <c r="AA130" s="862">
        <v>9818215</v>
      </c>
      <c r="AB130" s="863"/>
      <c r="AC130" s="863"/>
      <c r="AD130" s="863"/>
      <c r="AE130" s="864"/>
      <c r="AF130" s="865">
        <v>9988071</v>
      </c>
      <c r="AG130" s="863"/>
      <c r="AH130" s="863"/>
      <c r="AI130" s="863"/>
      <c r="AJ130" s="864"/>
      <c r="AK130" s="865">
        <v>10167654</v>
      </c>
      <c r="AL130" s="863"/>
      <c r="AM130" s="863"/>
      <c r="AN130" s="863"/>
      <c r="AO130" s="864"/>
      <c r="AP130" s="866"/>
      <c r="AQ130" s="867"/>
      <c r="AR130" s="867"/>
      <c r="AS130" s="867"/>
      <c r="AT130" s="868"/>
      <c r="AU130" s="285"/>
      <c r="AV130" s="285"/>
      <c r="AW130" s="285"/>
      <c r="AX130" s="832" t="s">
        <v>496</v>
      </c>
      <c r="AY130" s="833"/>
      <c r="AZ130" s="833"/>
      <c r="BA130" s="833"/>
      <c r="BB130" s="833"/>
      <c r="BC130" s="833"/>
      <c r="BD130" s="833"/>
      <c r="BE130" s="834"/>
      <c r="BF130" s="835">
        <v>11.3</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497</v>
      </c>
      <c r="X131" s="843"/>
      <c r="Y131" s="843"/>
      <c r="Z131" s="844"/>
      <c r="AA131" s="845">
        <v>46535081</v>
      </c>
      <c r="AB131" s="846"/>
      <c r="AC131" s="846"/>
      <c r="AD131" s="846"/>
      <c r="AE131" s="847"/>
      <c r="AF131" s="848">
        <v>45984886</v>
      </c>
      <c r="AG131" s="846"/>
      <c r="AH131" s="846"/>
      <c r="AI131" s="846"/>
      <c r="AJ131" s="847"/>
      <c r="AK131" s="848">
        <v>46945392</v>
      </c>
      <c r="AL131" s="846"/>
      <c r="AM131" s="846"/>
      <c r="AN131" s="846"/>
      <c r="AO131" s="847"/>
      <c r="AP131" s="849"/>
      <c r="AQ131" s="850"/>
      <c r="AR131" s="850"/>
      <c r="AS131" s="850"/>
      <c r="AT131" s="851"/>
      <c r="AU131" s="285"/>
      <c r="AV131" s="285"/>
      <c r="AW131" s="285"/>
      <c r="AX131" s="810" t="s">
        <v>498</v>
      </c>
      <c r="AY131" s="811"/>
      <c r="AZ131" s="811"/>
      <c r="BA131" s="811"/>
      <c r="BB131" s="811"/>
      <c r="BC131" s="811"/>
      <c r="BD131" s="811"/>
      <c r="BE131" s="812"/>
      <c r="BF131" s="813">
        <v>80.5</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9" t="s">
        <v>499</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500</v>
      </c>
      <c r="W132" s="823"/>
      <c r="X132" s="823"/>
      <c r="Y132" s="823"/>
      <c r="Z132" s="824"/>
      <c r="AA132" s="825">
        <v>11.787300849999999</v>
      </c>
      <c r="AB132" s="826"/>
      <c r="AC132" s="826"/>
      <c r="AD132" s="826"/>
      <c r="AE132" s="827"/>
      <c r="AF132" s="828">
        <v>11.875867209999999</v>
      </c>
      <c r="AG132" s="826"/>
      <c r="AH132" s="826"/>
      <c r="AI132" s="826"/>
      <c r="AJ132" s="827"/>
      <c r="AK132" s="828">
        <v>10.468831529999999</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501</v>
      </c>
      <c r="W133" s="802"/>
      <c r="X133" s="802"/>
      <c r="Y133" s="802"/>
      <c r="Z133" s="803"/>
      <c r="AA133" s="804">
        <v>12</v>
      </c>
      <c r="AB133" s="805"/>
      <c r="AC133" s="805"/>
      <c r="AD133" s="805"/>
      <c r="AE133" s="806"/>
      <c r="AF133" s="804">
        <v>11.8</v>
      </c>
      <c r="AG133" s="805"/>
      <c r="AH133" s="805"/>
      <c r="AI133" s="805"/>
      <c r="AJ133" s="806"/>
      <c r="AK133" s="804">
        <v>11.3</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KLTlDQTmEXk4FF4REACYAvQ3x42SsGFpHkv98kJunVWfi6Uen+IS28v8kWFjZp8DchAJusZQ4p1jVkMfbJ5AQ==" saltValue="NljhZL3Rl9zd1j/ieQSs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h8FuXQ9reSHjgt/tBk/yqqoO1ALeYDl5TEaPSthEpHnvVyGGrz9hKTUGvK51+ulzVWWxICe7oyW3vg44ryWhA==" saltValue="3Ca0lJ/HnweSZi25rsl5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t6cZX98vV65nXqii2lsknq3tB1ZeGcDvBB1cC9z9D4MIQkvP29tA/zPewuY5aFcQOd8W+KppZEUpeNVcixnw==" saltValue="LFFIO14YBi9kOUNBBVTE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5" t="s">
        <v>510</v>
      </c>
      <c r="AL9" s="1226"/>
      <c r="AM9" s="1226"/>
      <c r="AN9" s="1227"/>
      <c r="AO9" s="313">
        <v>16015802</v>
      </c>
      <c r="AP9" s="313">
        <v>84613</v>
      </c>
      <c r="AQ9" s="314">
        <v>62432</v>
      </c>
      <c r="AR9" s="315">
        <v>35.5</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5" t="s">
        <v>511</v>
      </c>
      <c r="AL10" s="1226"/>
      <c r="AM10" s="1226"/>
      <c r="AN10" s="1227"/>
      <c r="AO10" s="316">
        <v>1766507</v>
      </c>
      <c r="AP10" s="316">
        <v>9333</v>
      </c>
      <c r="AQ10" s="317">
        <v>2320</v>
      </c>
      <c r="AR10" s="318">
        <v>302.3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5" t="s">
        <v>512</v>
      </c>
      <c r="AL11" s="1226"/>
      <c r="AM11" s="1226"/>
      <c r="AN11" s="1227"/>
      <c r="AO11" s="316">
        <v>20727</v>
      </c>
      <c r="AP11" s="316">
        <v>110</v>
      </c>
      <c r="AQ11" s="317">
        <v>1793</v>
      </c>
      <c r="AR11" s="318">
        <v>-93.9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5" t="s">
        <v>513</v>
      </c>
      <c r="AL12" s="1226"/>
      <c r="AM12" s="1226"/>
      <c r="AN12" s="1227"/>
      <c r="AO12" s="316" t="s">
        <v>514</v>
      </c>
      <c r="AP12" s="316" t="s">
        <v>514</v>
      </c>
      <c r="AQ12" s="317">
        <v>46</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5" t="s">
        <v>515</v>
      </c>
      <c r="AL13" s="1226"/>
      <c r="AM13" s="1226"/>
      <c r="AN13" s="1227"/>
      <c r="AO13" s="316" t="s">
        <v>514</v>
      </c>
      <c r="AP13" s="316" t="s">
        <v>514</v>
      </c>
      <c r="AQ13" s="317">
        <v>1638</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5" t="s">
        <v>516</v>
      </c>
      <c r="AL14" s="1226"/>
      <c r="AM14" s="1226"/>
      <c r="AN14" s="1227"/>
      <c r="AO14" s="316">
        <v>2329</v>
      </c>
      <c r="AP14" s="316">
        <v>12</v>
      </c>
      <c r="AQ14" s="317">
        <v>1345</v>
      </c>
      <c r="AR14" s="318">
        <v>-99.1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8" t="s">
        <v>517</v>
      </c>
      <c r="AL15" s="1229"/>
      <c r="AM15" s="1229"/>
      <c r="AN15" s="1230"/>
      <c r="AO15" s="316">
        <v>-896916</v>
      </c>
      <c r="AP15" s="316">
        <v>-4739</v>
      </c>
      <c r="AQ15" s="317">
        <v>-3712</v>
      </c>
      <c r="AR15" s="318">
        <v>27.7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8" t="s">
        <v>182</v>
      </c>
      <c r="AL16" s="1229"/>
      <c r="AM16" s="1229"/>
      <c r="AN16" s="1230"/>
      <c r="AO16" s="316">
        <v>16908449</v>
      </c>
      <c r="AP16" s="316">
        <v>89329</v>
      </c>
      <c r="AQ16" s="317">
        <v>65862</v>
      </c>
      <c r="AR16" s="318">
        <v>35.6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519</v>
      </c>
      <c r="AP20" s="325" t="s">
        <v>520</v>
      </c>
      <c r="AQ20" s="326" t="s">
        <v>521</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522</v>
      </c>
      <c r="AL21" s="1232"/>
      <c r="AM21" s="1232"/>
      <c r="AN21" s="1233"/>
      <c r="AO21" s="329">
        <v>8.36</v>
      </c>
      <c r="AP21" s="330">
        <v>6.41</v>
      </c>
      <c r="AQ21" s="331">
        <v>1.95</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523</v>
      </c>
      <c r="AL22" s="1232"/>
      <c r="AM22" s="1232"/>
      <c r="AN22" s="1233"/>
      <c r="AO22" s="334">
        <v>98.6</v>
      </c>
      <c r="AP22" s="335">
        <v>99.7</v>
      </c>
      <c r="AQ22" s="336">
        <v>-1.1000000000000001</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4" t="s">
        <v>527</v>
      </c>
      <c r="AL32" s="1215"/>
      <c r="AM32" s="1215"/>
      <c r="AN32" s="1216"/>
      <c r="AO32" s="344">
        <v>11878045</v>
      </c>
      <c r="AP32" s="344">
        <v>62753</v>
      </c>
      <c r="AQ32" s="345">
        <v>29411</v>
      </c>
      <c r="AR32" s="346">
        <v>113.4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4" t="s">
        <v>528</v>
      </c>
      <c r="AL33" s="1215"/>
      <c r="AM33" s="1215"/>
      <c r="AN33" s="1216"/>
      <c r="AO33" s="344" t="s">
        <v>514</v>
      </c>
      <c r="AP33" s="344" t="s">
        <v>514</v>
      </c>
      <c r="AQ33" s="345">
        <v>4</v>
      </c>
      <c r="AR33" s="346"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4" t="s">
        <v>529</v>
      </c>
      <c r="AL34" s="1215"/>
      <c r="AM34" s="1215"/>
      <c r="AN34" s="1216"/>
      <c r="AO34" s="344" t="s">
        <v>514</v>
      </c>
      <c r="AP34" s="344" t="s">
        <v>514</v>
      </c>
      <c r="AQ34" s="345">
        <v>26</v>
      </c>
      <c r="AR34" s="346"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4" t="s">
        <v>530</v>
      </c>
      <c r="AL35" s="1215"/>
      <c r="AM35" s="1215"/>
      <c r="AN35" s="1216"/>
      <c r="AO35" s="344">
        <v>3881619</v>
      </c>
      <c r="AP35" s="344">
        <v>20507</v>
      </c>
      <c r="AQ35" s="345">
        <v>8177</v>
      </c>
      <c r="AR35" s="346">
        <v>150.80000000000001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4" t="s">
        <v>531</v>
      </c>
      <c r="AL36" s="1215"/>
      <c r="AM36" s="1215"/>
      <c r="AN36" s="1216"/>
      <c r="AO36" s="344">
        <v>184835</v>
      </c>
      <c r="AP36" s="344">
        <v>977</v>
      </c>
      <c r="AQ36" s="345">
        <v>459</v>
      </c>
      <c r="AR36" s="346">
        <v>112.9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4" t="s">
        <v>532</v>
      </c>
      <c r="AL37" s="1215"/>
      <c r="AM37" s="1215"/>
      <c r="AN37" s="1216"/>
      <c r="AO37" s="344">
        <v>221293</v>
      </c>
      <c r="AP37" s="344">
        <v>1169</v>
      </c>
      <c r="AQ37" s="345">
        <v>753</v>
      </c>
      <c r="AR37" s="346">
        <v>55.2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1" t="s">
        <v>533</v>
      </c>
      <c r="AL38" s="1212"/>
      <c r="AM38" s="1212"/>
      <c r="AN38" s="1213"/>
      <c r="AO38" s="347">
        <v>146</v>
      </c>
      <c r="AP38" s="347">
        <v>1</v>
      </c>
      <c r="AQ38" s="348">
        <v>0</v>
      </c>
      <c r="AR38" s="336">
        <v>0</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1" t="s">
        <v>534</v>
      </c>
      <c r="AL39" s="1212"/>
      <c r="AM39" s="1212"/>
      <c r="AN39" s="1213"/>
      <c r="AO39" s="344">
        <v>-1083650</v>
      </c>
      <c r="AP39" s="344">
        <v>-5725</v>
      </c>
      <c r="AQ39" s="345">
        <v>-7102</v>
      </c>
      <c r="AR39" s="346">
        <v>-19.399999999999999</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4" t="s">
        <v>535</v>
      </c>
      <c r="AL40" s="1215"/>
      <c r="AM40" s="1215"/>
      <c r="AN40" s="1216"/>
      <c r="AO40" s="344">
        <v>-10167654</v>
      </c>
      <c r="AP40" s="344">
        <v>-53717</v>
      </c>
      <c r="AQ40" s="345">
        <v>-25234</v>
      </c>
      <c r="AR40" s="346">
        <v>112.9</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7" t="s">
        <v>293</v>
      </c>
      <c r="AL41" s="1218"/>
      <c r="AM41" s="1218"/>
      <c r="AN41" s="1219"/>
      <c r="AO41" s="344">
        <v>4914634</v>
      </c>
      <c r="AP41" s="344">
        <v>25965</v>
      </c>
      <c r="AQ41" s="345">
        <v>6493</v>
      </c>
      <c r="AR41" s="346">
        <v>299.89999999999998</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536</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538</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0" t="s">
        <v>505</v>
      </c>
      <c r="AN49" s="1222" t="s">
        <v>539</v>
      </c>
      <c r="AO49" s="1223"/>
      <c r="AP49" s="1223"/>
      <c r="AQ49" s="1223"/>
      <c r="AR49" s="122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1"/>
      <c r="AN50" s="360" t="s">
        <v>540</v>
      </c>
      <c r="AO50" s="361" t="s">
        <v>541</v>
      </c>
      <c r="AP50" s="362" t="s">
        <v>542</v>
      </c>
      <c r="AQ50" s="363" t="s">
        <v>543</v>
      </c>
      <c r="AR50" s="364"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545</v>
      </c>
      <c r="AL51" s="357"/>
      <c r="AM51" s="365">
        <v>21863876</v>
      </c>
      <c r="AN51" s="366">
        <v>111007</v>
      </c>
      <c r="AO51" s="367">
        <v>103</v>
      </c>
      <c r="AP51" s="368">
        <v>42581</v>
      </c>
      <c r="AQ51" s="369">
        <v>-2.2000000000000002</v>
      </c>
      <c r="AR51" s="370">
        <v>105.2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546</v>
      </c>
      <c r="AM52" s="373">
        <v>5191969</v>
      </c>
      <c r="AN52" s="374">
        <v>26361</v>
      </c>
      <c r="AO52" s="375">
        <v>-6.2</v>
      </c>
      <c r="AP52" s="376">
        <v>24354</v>
      </c>
      <c r="AQ52" s="377">
        <v>-1.8</v>
      </c>
      <c r="AR52" s="378">
        <v>-4.4000000000000004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547</v>
      </c>
      <c r="AL53" s="357"/>
      <c r="AM53" s="365">
        <v>23620866</v>
      </c>
      <c r="AN53" s="366">
        <v>121009</v>
      </c>
      <c r="AO53" s="367">
        <v>9</v>
      </c>
      <c r="AP53" s="368">
        <v>45426</v>
      </c>
      <c r="AQ53" s="369">
        <v>6.7</v>
      </c>
      <c r="AR53" s="370">
        <v>2.2999999999999998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546</v>
      </c>
      <c r="AM54" s="373">
        <v>12669704</v>
      </c>
      <c r="AN54" s="374">
        <v>64906</v>
      </c>
      <c r="AO54" s="375">
        <v>146.19999999999999</v>
      </c>
      <c r="AP54" s="376">
        <v>24508</v>
      </c>
      <c r="AQ54" s="377">
        <v>0.6</v>
      </c>
      <c r="AR54" s="378">
        <v>145.6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548</v>
      </c>
      <c r="AL55" s="357"/>
      <c r="AM55" s="365">
        <v>10628654</v>
      </c>
      <c r="AN55" s="366">
        <v>54992</v>
      </c>
      <c r="AO55" s="367">
        <v>-54.6</v>
      </c>
      <c r="AP55" s="368">
        <v>45022</v>
      </c>
      <c r="AQ55" s="369">
        <v>-0.9</v>
      </c>
      <c r="AR55" s="370">
        <v>-53.7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546</v>
      </c>
      <c r="AM56" s="373">
        <v>5377126</v>
      </c>
      <c r="AN56" s="374">
        <v>27821</v>
      </c>
      <c r="AO56" s="375">
        <v>-57.1</v>
      </c>
      <c r="AP56" s="376">
        <v>25247</v>
      </c>
      <c r="AQ56" s="377">
        <v>3</v>
      </c>
      <c r="AR56" s="378">
        <v>-60.1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549</v>
      </c>
      <c r="AL57" s="357"/>
      <c r="AM57" s="365">
        <v>10927237</v>
      </c>
      <c r="AN57" s="366">
        <v>57152</v>
      </c>
      <c r="AO57" s="367">
        <v>3.9</v>
      </c>
      <c r="AP57" s="368">
        <v>46035</v>
      </c>
      <c r="AQ57" s="369">
        <v>2.2999999999999998</v>
      </c>
      <c r="AR57" s="370">
        <v>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546</v>
      </c>
      <c r="AM58" s="373">
        <v>5828248</v>
      </c>
      <c r="AN58" s="374">
        <v>30483</v>
      </c>
      <c r="AO58" s="375">
        <v>9.6</v>
      </c>
      <c r="AP58" s="376">
        <v>25158</v>
      </c>
      <c r="AQ58" s="377">
        <v>-0.4</v>
      </c>
      <c r="AR58" s="378">
        <v>10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550</v>
      </c>
      <c r="AL59" s="357"/>
      <c r="AM59" s="365">
        <v>7639340</v>
      </c>
      <c r="AN59" s="366">
        <v>40360</v>
      </c>
      <c r="AO59" s="367">
        <v>-29.4</v>
      </c>
      <c r="AP59" s="368">
        <v>43261</v>
      </c>
      <c r="AQ59" s="369">
        <v>-6</v>
      </c>
      <c r="AR59" s="370">
        <v>-23.4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546</v>
      </c>
      <c r="AM60" s="373">
        <v>3433325</v>
      </c>
      <c r="AN60" s="374">
        <v>18139</v>
      </c>
      <c r="AO60" s="375">
        <v>-40.5</v>
      </c>
      <c r="AP60" s="376">
        <v>24721</v>
      </c>
      <c r="AQ60" s="377">
        <v>-1.7</v>
      </c>
      <c r="AR60" s="378">
        <v>-38.799999999999997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551</v>
      </c>
      <c r="AL61" s="379"/>
      <c r="AM61" s="380">
        <v>14935995</v>
      </c>
      <c r="AN61" s="381">
        <v>76904</v>
      </c>
      <c r="AO61" s="382">
        <v>6.4</v>
      </c>
      <c r="AP61" s="383">
        <v>44465</v>
      </c>
      <c r="AQ61" s="384">
        <v>0</v>
      </c>
      <c r="AR61" s="370">
        <v>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546</v>
      </c>
      <c r="AM62" s="373">
        <v>6500074</v>
      </c>
      <c r="AN62" s="374">
        <v>33542</v>
      </c>
      <c r="AO62" s="375">
        <v>10.4</v>
      </c>
      <c r="AP62" s="376">
        <v>24798</v>
      </c>
      <c r="AQ62" s="377">
        <v>-0.1</v>
      </c>
      <c r="AR62" s="378">
        <v>10.5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Xo52vMdIwK2acDI20Tqtq9IAMy0fhKJKoFRR0aurwr6YGknPYTHw18iBwwjT/DouXJ2IWE3GNHiLjty823nq5A==" saltValue="s9iEoUQrJ9034nGXcnFs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vtCeN8F8o9mNyLnTknGU1o+RvQ5x8EQXsnmgLZETxBYB/UTG4bws9ub3C8NIOiFeP4zJXrnQZChjmKdJma+5fg==" saltValue="HYA6o6zXyYp3kwJKMrxJ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2PukTHsKpn0SrtWmp2drUB/iFWNUXLVjlo935Mp5yOsuTobwSKwqyJFZGoZCMVM0LgXRK8tmBci4ulocNYpgpQ==" saltValue="rutXM8cEDHc+IW69ag4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22.3</v>
      </c>
      <c r="G47" s="12">
        <v>18.97</v>
      </c>
      <c r="H47" s="12">
        <v>18.489999999999998</v>
      </c>
      <c r="I47" s="12">
        <v>17.97</v>
      </c>
      <c r="J47" s="13">
        <v>15.46</v>
      </c>
    </row>
    <row r="48" spans="2:10" ht="57.75" customHeight="1" x14ac:dyDescent="0.15">
      <c r="B48" s="14"/>
      <c r="C48" s="1238" t="s">
        <v>4</v>
      </c>
      <c r="D48" s="1238"/>
      <c r="E48" s="1239"/>
      <c r="F48" s="15">
        <v>3.19</v>
      </c>
      <c r="G48" s="16">
        <v>5.8</v>
      </c>
      <c r="H48" s="16">
        <v>5.45</v>
      </c>
      <c r="I48" s="16">
        <v>6.81</v>
      </c>
      <c r="J48" s="17">
        <v>7.61</v>
      </c>
    </row>
    <row r="49" spans="2:10" ht="57.75" customHeight="1" thickBot="1" x14ac:dyDescent="0.2">
      <c r="B49" s="18"/>
      <c r="C49" s="1240" t="s">
        <v>5</v>
      </c>
      <c r="D49" s="1240"/>
      <c r="E49" s="1241"/>
      <c r="F49" s="19" t="s">
        <v>560</v>
      </c>
      <c r="G49" s="20" t="s">
        <v>561</v>
      </c>
      <c r="H49" s="20" t="s">
        <v>562</v>
      </c>
      <c r="I49" s="20">
        <v>0.68</v>
      </c>
      <c r="J49" s="21">
        <v>1.31</v>
      </c>
    </row>
    <row r="50" spans="2:10" ht="13.5" customHeight="1" x14ac:dyDescent="0.15"/>
  </sheetData>
  <sheetProtection algorithmName="SHA-512" hashValue="FeQbAkOzu1xgM8cso637Tn6Ail1d8Bfsi4SjXbLb23SfnsrYSvRAi6XBgq2Nplra7d7rIjhjzqs8C9C41YT1dQ==" saltValue="UJ2Tv7fBgUV9uKf9jF+g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tamura ryuuta</cp:lastModifiedBy>
  <cp:lastPrinted>2022-03-15T07:06:59Z</cp:lastPrinted>
  <dcterms:created xsi:type="dcterms:W3CDTF">2022-02-02T04:45:42Z</dcterms:created>
  <dcterms:modified xsi:type="dcterms:W3CDTF">2022-09-19T23:42:47Z</dcterms:modified>
  <cp:category/>
</cp:coreProperties>
</file>