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31875" yWindow="285" windowWidth="25035" windowHeight="14610" tabRatio="868" activeTab="2"/>
  </bookViews>
  <sheets>
    <sheet name="はじめに（PC）" sheetId="8" r:id="rId1"/>
    <sheet name="はじめに (手書き)" sheetId="9" r:id="rId2"/>
    <sheet name="様式第1-1号" sheetId="10" r:id="rId3"/>
    <sheet name="様式第1-2号" sheetId="13" r:id="rId4"/>
    <sheet name="様式第1-3号" sheetId="1" r:id="rId5"/>
    <sheet name="活動計画書" sheetId="2" r:id="rId6"/>
    <sheet name="加算措置" sheetId="3" r:id="rId7"/>
    <sheet name="位置図" sheetId="4" r:id="rId8"/>
    <sheet name="（別添）位置図" sheetId="7" r:id="rId9"/>
    <sheet name="構成員一覧" sheetId="28" r:id="rId10"/>
    <sheet name="長寿命化整備計画" sheetId="14" r:id="rId11"/>
    <sheet name="工事確認書" sheetId="15" r:id="rId12"/>
    <sheet name="活動記録(農地維持・資源向上) " sheetId="16" r:id="rId13"/>
    <sheet name="活動記録 (長寿命化)" sheetId="30" r:id="rId14"/>
    <sheet name="金銭出納簿(農地維持・資源向上)" sheetId="18" r:id="rId15"/>
    <sheet name="金銭出納簿 (長寿命化)" sheetId="29" r:id="rId16"/>
    <sheet name="報告書" sheetId="19" r:id="rId17"/>
    <sheet name="報告書（別紙）" sheetId="20" r:id="rId18"/>
    <sheet name="【取組番号早見表】" sheetId="21" r:id="rId19"/>
    <sheet name="【活動項目番号表】 " sheetId="17" r:id="rId20"/>
    <sheet name="【選択肢】" sheetId="6" r:id="rId21"/>
  </sheets>
  <externalReferences>
    <externalReference r:id="rId22"/>
  </externalReferences>
  <definedNames>
    <definedName name="_xlnm._FilterDatabase" localSheetId="16" hidden="1">報告書!#REF!</definedName>
    <definedName name="a">【選択肢】!$H$3:$H$6</definedName>
    <definedName name="A.■か□" localSheetId="8">#REF!</definedName>
    <definedName name="A.■か□" localSheetId="18">[1]【選択肢】!$A$3:$A$4</definedName>
    <definedName name="A.■か□" localSheetId="20">【選択肢】!$A$3:$A$4</definedName>
    <definedName name="A.■か□" localSheetId="1">[1]【選択肢】!$A$3:$A$4</definedName>
    <definedName name="A.■か□" localSheetId="0">[1]【選択肢】!$A$3:$A$4</definedName>
    <definedName name="A.■か□" localSheetId="9">【選択肢】!$A$3:$A$4</definedName>
    <definedName name="A.■か□">【選択肢】!$A$3:$A$4</definedName>
    <definedName name="B.○か空白" localSheetId="8">#REF!</definedName>
    <definedName name="B.○か空白" localSheetId="18">[1]【選択肢】!$B$3:$B$4</definedName>
    <definedName name="B.○か空白" localSheetId="20">【選択肢】!$B$3:$B$4</definedName>
    <definedName name="B.○か空白" localSheetId="1">[1]【選択肢】!$B$3:$B$4</definedName>
    <definedName name="B.○か空白" localSheetId="0">[1]【選択肢】!$B$3:$B$4</definedName>
    <definedName name="B.○か空白" localSheetId="9">【選択肢】!$B$3:$B$4</definedName>
    <definedName name="B.○か空白" localSheetId="3">【選択肢】!$B$3:$B$4</definedName>
    <definedName name="B.○か空白">【選択肢】!$B$3:$B$4</definedName>
    <definedName name="Ｃ1.計画欄" localSheetId="8">#REF!</definedName>
    <definedName name="Ｃ1.計画欄" localSheetId="18">[1]【選択肢】!$C$3:$C$4</definedName>
    <definedName name="Ｃ1.計画欄" localSheetId="20">【選択肢】!$C$3:$C$4</definedName>
    <definedName name="Ｃ1.計画欄" localSheetId="1">[1]【選択肢】!$C$3:$C$4</definedName>
    <definedName name="Ｃ1.計画欄" localSheetId="0">[1]【選択肢】!$C$3:$C$4</definedName>
    <definedName name="Ｃ1.計画欄" localSheetId="9">【選択肢】!$C$3:$C$4</definedName>
    <definedName name="Ｃ1.計画欄">【選択肢】!$C$3:$C$4</definedName>
    <definedName name="Ｃ2.実施欄" localSheetId="8">#REF!</definedName>
    <definedName name="Ｃ2.実施欄" localSheetId="18">[1]【選択肢】!$C$3:$C$5</definedName>
    <definedName name="Ｃ2.実施欄" localSheetId="20">【選択肢】!$C$3:$C$5</definedName>
    <definedName name="Ｃ2.実施欄" localSheetId="1">[1]【選択肢】!$C$3:$C$5</definedName>
    <definedName name="Ｃ2.実施欄" localSheetId="0">[1]【選択肢】!$C$3:$C$5</definedName>
    <definedName name="Ｃ2.実施欄" localSheetId="9">【選択肢】!$C$3:$C$5</definedName>
    <definedName name="Ｃ2.実施欄">【選択肢】!$C$3:$C$5</definedName>
    <definedName name="D.農村環境保全活動のテーマ" localSheetId="8">#REF!</definedName>
    <definedName name="D.農村環境保全活動のテーマ" localSheetId="18">[1]【選択肢】!$D$3:$D$7</definedName>
    <definedName name="D.農村環境保全活動のテーマ" localSheetId="20">【選択肢】!$D$3:$D$7</definedName>
    <definedName name="D.農村環境保全活動のテーマ" localSheetId="1">[1]【選択肢】!$D$3:$D$7</definedName>
    <definedName name="D.農村環境保全活動のテーマ" localSheetId="0">[1]【選択肢】!$D$3:$D$7</definedName>
    <definedName name="D.農村環境保全活動のテーマ" localSheetId="9">【選択肢】!$D$3:$D$7</definedName>
    <definedName name="D.農村環境保全活動のテーマ">【選択肢】!$D$3:$D$7</definedName>
    <definedName name="E.高度な保全活動" localSheetId="8">#REF!</definedName>
    <definedName name="E.高度な保全活動" localSheetId="18">[1]【選択肢】!$E$3:$E$11</definedName>
    <definedName name="E.高度な保全活動" localSheetId="20">【選択肢】!$E$3:$E$11</definedName>
    <definedName name="E.高度な保全活動" localSheetId="1">[1]【選択肢】!$E$3:$E$11</definedName>
    <definedName name="E.高度な保全活動" localSheetId="0">[1]【選択肢】!$E$3:$E$11</definedName>
    <definedName name="E.高度な保全活動" localSheetId="9">【選択肢】!$E$3:$E$11</definedName>
    <definedName name="E.高度な保全活動">【選択肢】!$E$3:$E$11</definedName>
    <definedName name="F.施設" localSheetId="8">#REF!</definedName>
    <definedName name="F.施設" localSheetId="18">[1]【選択肢】!$F$3:$F$5</definedName>
    <definedName name="F.施設" localSheetId="20">【選択肢】!$F$3:$F$5</definedName>
    <definedName name="F.施設" localSheetId="1">[1]【選択肢】!$F$3:$F$5</definedName>
    <definedName name="F.施設" localSheetId="0">[1]【選択肢】!$F$3:$F$5</definedName>
    <definedName name="F.施設" localSheetId="9">【選択肢】!$F$3:$F$5</definedName>
    <definedName name="F.施設">【選択肢】!$F$3:$F$5</definedName>
    <definedName name="G.単位" localSheetId="8">#REF!</definedName>
    <definedName name="G.単位" localSheetId="18">[1]【選択肢】!$G$3:$G$4</definedName>
    <definedName name="G.単位" localSheetId="20">【選択肢】!$G$3:$G$4</definedName>
    <definedName name="G.単位" localSheetId="1">[1]【選択肢】!$G$3:$G$4</definedName>
    <definedName name="G.単位" localSheetId="0">[1]【選択肢】!$G$3:$G$4</definedName>
    <definedName name="G.単位" localSheetId="9">【選択肢】!$G$3:$G$4</definedName>
    <definedName name="G.単位">【選択肢】!$G$3:$G$4</definedName>
    <definedName name="H1.構成員一覧の分類_農業者" localSheetId="8">#REF!</definedName>
    <definedName name="H1.構成員一覧の分類_農業者" localSheetId="18">[1]【選択肢】!$H$3:$H$6</definedName>
    <definedName name="H1.構成員一覧の分類_農業者" localSheetId="20">【選択肢】!$H$3:$H$6</definedName>
    <definedName name="H1.構成員一覧の分類_農業者" localSheetId="1">[1]【選択肢】!$H$3:$H$6</definedName>
    <definedName name="H1.構成員一覧の分類_農業者" localSheetId="0">[1]【選択肢】!$H$3:$H$6</definedName>
    <definedName name="H1.構成員一覧の分類_農業者" localSheetId="9">【選択肢】!$H$3:$H$6</definedName>
    <definedName name="H1.構成員一覧の分類_農業者">【選択肢】!$H$3:$H$6</definedName>
    <definedName name="H2.構成員一覧の分類_農業者以外個人" localSheetId="8">#REF!</definedName>
    <definedName name="H2.構成員一覧の分類_農業者以外個人" localSheetId="18">[1]【選択肢】!$H$7</definedName>
    <definedName name="H2.構成員一覧の分類_農業者以外個人" localSheetId="1">[1]【選択肢】!$H$7</definedName>
    <definedName name="H2.構成員一覧の分類_農業者以外個人" localSheetId="0">[1]【選択肢】!$H$7</definedName>
    <definedName name="H2.構成員一覧の分類_農業者以外個人" localSheetId="9">【選択肢】!$H$7</definedName>
    <definedName name="H2.構成員一覧の分類_農業者以外個人">【選択肢】!$H$7</definedName>
    <definedName name="H2.構成員一覧の分類_農業者以外団体" localSheetId="8">#REF!</definedName>
    <definedName name="H2.構成員一覧の分類_農業者以外団体">【選択肢】!$H$8:$H$15</definedName>
    <definedName name="H3.構成員一覧の分類_農業者以外団体" localSheetId="8">#REF!</definedName>
    <definedName name="H3.構成員一覧の分類_農業者以外団体" localSheetId="18">[1]【選択肢】!$H$8:$H$15</definedName>
    <definedName name="H3.構成員一覧の分類_農業者以外団体" localSheetId="1">[1]【選択肢】!$H$8:$H$15</definedName>
    <definedName name="H3.構成員一覧の分類_農業者以外団体" localSheetId="0">[1]【選択肢】!$H$8:$H$15</definedName>
    <definedName name="H3.構成員一覧の分類_農業者以外団体" localSheetId="9">【選択肢】!$H$8:$H$15</definedName>
    <definedName name="H3.構成員一覧の分類_農業者以外団体">【選択肢】!$H$8:$H$15</definedName>
    <definedName name="I">【選択肢】!$I$3:$I$4</definedName>
    <definedName name="Ｉ.金銭出納簿の区分" localSheetId="8">#REF!</definedName>
    <definedName name="Ｉ.金銭出納簿の区分" localSheetId="18">[1]【選択肢】!$I$3:$I$4</definedName>
    <definedName name="Ｉ.金銭出納簿の区分" localSheetId="20">【選択肢】!$I$3:$I$4</definedName>
    <definedName name="Ｉ.金銭出納簿の区分" localSheetId="1">[1]【選択肢】!$I$3:$I$4</definedName>
    <definedName name="Ｉ.金銭出納簿の区分" localSheetId="0">[1]【選択肢】!$I$3:$I$4</definedName>
    <definedName name="Ｉ.金銭出納簿の区分" localSheetId="15">【選択肢】!$I$3:$I$4</definedName>
    <definedName name="Ｉ.金銭出納簿の区分" localSheetId="14">【選択肢】!$I$3:$I$4</definedName>
    <definedName name="Ｉ.金銭出納簿の区分" localSheetId="9">【選択肢】!$I$3:$I$4</definedName>
    <definedName name="Ｉ.金銭出納簿の区分">【選択肢】!$I$3:$I$4</definedName>
    <definedName name="J">【選択肢】!$J$3:$J$10</definedName>
    <definedName name="Ｊ.金銭出納簿の収支の分類" localSheetId="8">#REF!</definedName>
    <definedName name="Ｊ.金銭出納簿の収支の分類" localSheetId="18">[1]【選択肢】!$J$3:$J$10</definedName>
    <definedName name="Ｊ.金銭出納簿の収支の分類" localSheetId="20">【選択肢】!$J$3:$J$10</definedName>
    <definedName name="Ｊ.金銭出納簿の収支の分類" localSheetId="1">[1]【選択肢】!$J$3:$J$10</definedName>
    <definedName name="Ｊ.金銭出納簿の収支の分類" localSheetId="0">[1]【選択肢】!$J$3:$J$10</definedName>
    <definedName name="Ｊ.金銭出納簿の収支の分類" localSheetId="15">【選択肢】!$J$3:$J$10</definedName>
    <definedName name="Ｊ.金銭出納簿の収支の分類" localSheetId="14">【選択肢】!$J$3:$J$10</definedName>
    <definedName name="Ｊ.金銭出納簿の収支の分類" localSheetId="9">【選択肢】!$J$3:$J$10</definedName>
    <definedName name="Ｊ.金銭出納簿の収支の分類">【選択肢】!$J$3:$J$10</definedName>
    <definedName name="K.農村環境保全活動" localSheetId="8">#REF!</definedName>
    <definedName name="K.農村環境保全活動" localSheetId="18">[1]【選択肢】!$Q$44:$Q$56</definedName>
    <definedName name="K.農村環境保全活動" localSheetId="20">【選択肢】!$Q$44:$Q$56</definedName>
    <definedName name="K.農村環境保全活動" localSheetId="1">[1]【選択肢】!$Q$44:$Q$56</definedName>
    <definedName name="K.農村環境保全活動" localSheetId="0">[1]【選択肢】!$Q$44:$Q$56</definedName>
    <definedName name="K.農村環境保全活動" localSheetId="9">【選択肢】!$Q$44:$Q$56</definedName>
    <definedName name="K.農村環境保全活動">【選択肢】!$Q$44:$Q$56</definedName>
    <definedName name="L.増進活動" localSheetId="8">#REF!</definedName>
    <definedName name="L.増進活動" localSheetId="18">[1]【選択肢】!$R$57:$R$64</definedName>
    <definedName name="L.増進活動" localSheetId="20">【選択肢】!$R$57:$R$64</definedName>
    <definedName name="L.増進活動" localSheetId="1">[1]【選択肢】!$R$57:$R$64</definedName>
    <definedName name="L.増進活動" localSheetId="0">[1]【選択肢】!$R$57:$R$64</definedName>
    <definedName name="L.増進活動" localSheetId="9">【選択肢】!$R$57:$R$64</definedName>
    <definedName name="L.増進活動">【選択肢】!$R$57:$R$64</definedName>
    <definedName name="M.長寿命化" localSheetId="8">#REF!</definedName>
    <definedName name="M.長寿命化" localSheetId="18">[1]【選択肢】!$S$66:$S$71</definedName>
    <definedName name="M.長寿命化" localSheetId="20">【選択肢】!$S$66:$S$72</definedName>
    <definedName name="M.長寿命化" localSheetId="1">[1]【選択肢】!$S$66:$S$71</definedName>
    <definedName name="M.長寿命化" localSheetId="0">[1]【選択肢】!$S$66:$S$71</definedName>
    <definedName name="M.長寿命化" localSheetId="9">【選択肢】!$S$66:$S$71</definedName>
    <definedName name="M.長寿命化">【選択肢】!$S$66:$S$72</definedName>
    <definedName name="_xlnm.Print_Area" localSheetId="8">'（別添）位置図'!$A$1:$J$32</definedName>
    <definedName name="_xlnm.Print_Area" localSheetId="19">'【活動項目番号表】 '!$A$1:$F$200</definedName>
    <definedName name="_xlnm.Print_Area" localSheetId="20">【選択肢】!$K$1:$T$88</definedName>
    <definedName name="_xlnm.Print_Area" localSheetId="1">'はじめに (手書き)'!$A$1:$F$30</definedName>
    <definedName name="_xlnm.Print_Area" localSheetId="0">'はじめに（PC）'!$A$1:$F$50</definedName>
    <definedName name="_xlnm.Print_Area" localSheetId="6">加算措置!$A$1:$W$121</definedName>
    <definedName name="_xlnm.Print_Area" localSheetId="13">'活動記録 (長寿命化)'!$A$1:$Q$54</definedName>
    <definedName name="_xlnm.Print_Area" localSheetId="12">'活動記録(農地維持・資源向上) '!$A$1:$Q$54</definedName>
    <definedName name="_xlnm.Print_Area" localSheetId="5">活動計画書!$A$1:$W$176</definedName>
    <definedName name="_xlnm.Print_Area" localSheetId="15">'金銭出納簿 (長寿命化)'!$A$1:$N$81</definedName>
    <definedName name="_xlnm.Print_Area" localSheetId="14">'金銭出納簿(農地維持・資源向上)'!$A$1:$N$81</definedName>
    <definedName name="_xlnm.Print_Area" localSheetId="9">構成員一覧!$A$1:$W$55</definedName>
    <definedName name="_xlnm.Print_Area" localSheetId="10">長寿命化整備計画!$A$1:$M$41</definedName>
    <definedName name="_xlnm.Print_Area" localSheetId="16">報告書!$A$1:$V$164</definedName>
    <definedName name="_xlnm.Print_Area" localSheetId="17">'報告書（別紙）'!$A$1:$G$51</definedName>
    <definedName name="_xlnm.Print_Area" localSheetId="2">'様式第1-1号'!$A$1:$F$26</definedName>
    <definedName name="_xlnm.Print_Area" localSheetId="3">'様式第1-2号'!$A$1:$G$48</definedName>
    <definedName name="_xlnm.Print_Area" localSheetId="4">'様式第1-3号'!$A$1:$O$69</definedName>
    <definedName name="_xlnm.Print_Titles" localSheetId="13">'活動記録 (長寿命化)'!$6:$8</definedName>
    <definedName name="_xlnm.Print_Titles" localSheetId="12">'活動記録(農地維持・資源向上) '!$6:$8</definedName>
    <definedName name="_xlnm.Print_Titles" localSheetId="15">'金銭出納簿 (長寿命化)'!$8:$8</definedName>
    <definedName name="_xlnm.Print_Titles" localSheetId="14">'金銭出納簿(農地維持・資源向上)'!$8:$8</definedName>
    <definedName name="Z_4D33B020_8F18_431B_BFB6_22453331905E_.wvu.PrintArea" localSheetId="15" hidden="1">'金銭出納簿 (長寿命化)'!$A$3:$L$80</definedName>
    <definedName name="Z_4D33B020_8F18_431B_BFB6_22453331905E_.wvu.PrintArea" localSheetId="14" hidden="1">'金銭出納簿(農地維持・資源向上)'!$A$3:$L$80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51" i="30" l="1"/>
  <c r="O51" i="30"/>
  <c r="N51" i="30"/>
  <c r="P50" i="30"/>
  <c r="O50" i="30"/>
  <c r="N50" i="30"/>
  <c r="P49" i="30"/>
  <c r="O49" i="30"/>
  <c r="N49" i="30"/>
  <c r="P48" i="30"/>
  <c r="O48" i="30"/>
  <c r="N48" i="30"/>
  <c r="P47" i="30"/>
  <c r="O47" i="30"/>
  <c r="N47" i="30"/>
  <c r="P46" i="30"/>
  <c r="O46" i="30"/>
  <c r="N46" i="30"/>
  <c r="P45" i="30"/>
  <c r="O45" i="30"/>
  <c r="N45" i="30"/>
  <c r="P44" i="30"/>
  <c r="O44" i="30"/>
  <c r="N44" i="30"/>
  <c r="P43" i="30"/>
  <c r="O43" i="30"/>
  <c r="N43" i="30"/>
  <c r="P42" i="30"/>
  <c r="O42" i="30"/>
  <c r="N42" i="30"/>
  <c r="P41" i="30"/>
  <c r="O41" i="30"/>
  <c r="N41" i="30"/>
  <c r="P40" i="30"/>
  <c r="O40" i="30"/>
  <c r="N40" i="30"/>
  <c r="P39" i="30"/>
  <c r="O39" i="30"/>
  <c r="N39" i="30"/>
  <c r="P38" i="30"/>
  <c r="O38" i="30"/>
  <c r="N38" i="30"/>
  <c r="P37" i="30"/>
  <c r="O37" i="30"/>
  <c r="N37" i="30"/>
  <c r="P36" i="30"/>
  <c r="O36" i="30"/>
  <c r="N36" i="30"/>
  <c r="P35" i="30"/>
  <c r="O35" i="30"/>
  <c r="N35" i="30"/>
  <c r="P34" i="30"/>
  <c r="O34" i="30"/>
  <c r="N34" i="30"/>
  <c r="P33" i="30"/>
  <c r="O33" i="30"/>
  <c r="N33" i="30"/>
  <c r="P32" i="30"/>
  <c r="O32" i="30"/>
  <c r="N32" i="30"/>
  <c r="P31" i="30"/>
  <c r="O31" i="30"/>
  <c r="N31" i="30"/>
  <c r="P30" i="30"/>
  <c r="O30" i="30"/>
  <c r="N30" i="30"/>
  <c r="P29" i="30"/>
  <c r="O29" i="30"/>
  <c r="N29" i="30"/>
  <c r="P28" i="30"/>
  <c r="O28" i="30"/>
  <c r="N28" i="30"/>
  <c r="P27" i="30"/>
  <c r="O27" i="30"/>
  <c r="N27" i="30"/>
  <c r="P26" i="30"/>
  <c r="O26" i="30"/>
  <c r="N26" i="30"/>
  <c r="P25" i="30"/>
  <c r="O25" i="30"/>
  <c r="N25" i="30"/>
  <c r="P24" i="30"/>
  <c r="O24" i="30"/>
  <c r="N24" i="30"/>
  <c r="P23" i="30"/>
  <c r="O23" i="30"/>
  <c r="N23" i="30"/>
  <c r="P22" i="30"/>
  <c r="O22" i="30"/>
  <c r="N22" i="30"/>
  <c r="P21" i="30"/>
  <c r="O21" i="30"/>
  <c r="N21" i="30"/>
  <c r="P20" i="30"/>
  <c r="O20" i="30"/>
  <c r="N20" i="30"/>
  <c r="P19" i="30"/>
  <c r="O19" i="30"/>
  <c r="N19" i="30"/>
  <c r="P18" i="30"/>
  <c r="O18" i="30"/>
  <c r="N18" i="30"/>
  <c r="P17" i="30"/>
  <c r="O17" i="30"/>
  <c r="N17" i="30"/>
  <c r="P16" i="30"/>
  <c r="O16" i="30"/>
  <c r="N16" i="30"/>
  <c r="P15" i="30"/>
  <c r="O15" i="30"/>
  <c r="N15" i="30"/>
  <c r="P14" i="30"/>
  <c r="O14" i="30"/>
  <c r="N14" i="30"/>
  <c r="P13" i="30"/>
  <c r="O13" i="30"/>
  <c r="N13" i="30"/>
  <c r="P12" i="30"/>
  <c r="O12" i="30"/>
  <c r="N12" i="30"/>
  <c r="P11" i="30"/>
  <c r="O11" i="30"/>
  <c r="N11" i="30"/>
  <c r="P10" i="30"/>
  <c r="O10" i="30"/>
  <c r="N10" i="30"/>
  <c r="P9" i="30"/>
  <c r="O9" i="30"/>
  <c r="N9" i="30"/>
  <c r="N10" i="16"/>
  <c r="P51" i="16"/>
  <c r="O51" i="16"/>
  <c r="N51" i="16"/>
  <c r="P50" i="16"/>
  <c r="O50" i="16"/>
  <c r="N50" i="16"/>
  <c r="P49" i="16"/>
  <c r="O49" i="16"/>
  <c r="N49" i="16"/>
  <c r="P48" i="16"/>
  <c r="O48" i="16"/>
  <c r="N48" i="16"/>
  <c r="P47" i="16"/>
  <c r="O47" i="16"/>
  <c r="N47" i="16"/>
  <c r="P46" i="16"/>
  <c r="O46" i="16"/>
  <c r="N46" i="16"/>
  <c r="P45" i="16"/>
  <c r="O45" i="16"/>
  <c r="N45" i="16"/>
  <c r="P44" i="16"/>
  <c r="O44" i="16"/>
  <c r="N44" i="16"/>
  <c r="P43" i="16"/>
  <c r="O43" i="16"/>
  <c r="N43" i="16"/>
  <c r="P42" i="16"/>
  <c r="O42" i="16"/>
  <c r="N42" i="16"/>
  <c r="P41" i="16"/>
  <c r="O41" i="16"/>
  <c r="N41" i="16"/>
  <c r="P40" i="16"/>
  <c r="O40" i="16"/>
  <c r="N40" i="16"/>
  <c r="P39" i="16"/>
  <c r="O39" i="16"/>
  <c r="N39" i="16"/>
  <c r="P38" i="16"/>
  <c r="O38" i="16"/>
  <c r="N38" i="16"/>
  <c r="P37" i="16"/>
  <c r="O37" i="16"/>
  <c r="N37" i="16"/>
  <c r="P36" i="16"/>
  <c r="O36" i="16"/>
  <c r="N36" i="16"/>
  <c r="P35" i="16"/>
  <c r="O35" i="16"/>
  <c r="N35" i="16"/>
  <c r="P34" i="16"/>
  <c r="O34" i="16"/>
  <c r="N34" i="16"/>
  <c r="P33" i="16"/>
  <c r="O33" i="16"/>
  <c r="N33" i="16"/>
  <c r="P32" i="16"/>
  <c r="O32" i="16"/>
  <c r="N32" i="16"/>
  <c r="P31" i="16"/>
  <c r="O31" i="16"/>
  <c r="N31" i="16"/>
  <c r="P30" i="16"/>
  <c r="O30" i="16"/>
  <c r="N30" i="16"/>
  <c r="P29" i="16"/>
  <c r="O29" i="16"/>
  <c r="N29" i="16"/>
  <c r="P28" i="16"/>
  <c r="O28" i="16"/>
  <c r="N28" i="16"/>
  <c r="P27" i="16"/>
  <c r="O27" i="16"/>
  <c r="N27" i="16"/>
  <c r="P26" i="16"/>
  <c r="O26" i="16"/>
  <c r="N26" i="16"/>
  <c r="P25" i="16"/>
  <c r="O25" i="16"/>
  <c r="N25" i="16"/>
  <c r="P24" i="16"/>
  <c r="O24" i="16"/>
  <c r="N24" i="16"/>
  <c r="P23" i="16"/>
  <c r="O23" i="16"/>
  <c r="N23" i="16"/>
  <c r="P22" i="16"/>
  <c r="O22" i="16"/>
  <c r="N22" i="16"/>
  <c r="P21" i="16"/>
  <c r="O21" i="16"/>
  <c r="N21" i="16"/>
  <c r="P20" i="16"/>
  <c r="O20" i="16"/>
  <c r="N20" i="16"/>
  <c r="P19" i="16"/>
  <c r="O19" i="16"/>
  <c r="N19" i="16"/>
  <c r="P18" i="16"/>
  <c r="O18" i="16"/>
  <c r="N18" i="16"/>
  <c r="P17" i="16"/>
  <c r="O17" i="16"/>
  <c r="N17" i="16"/>
  <c r="P16" i="16"/>
  <c r="O16" i="16"/>
  <c r="N16" i="16"/>
  <c r="P15" i="16"/>
  <c r="O15" i="16"/>
  <c r="N15" i="16"/>
  <c r="P14" i="16"/>
  <c r="O14" i="16"/>
  <c r="N14" i="16"/>
  <c r="P13" i="16"/>
  <c r="O13" i="16"/>
  <c r="N13" i="16"/>
  <c r="P12" i="16"/>
  <c r="O12" i="16"/>
  <c r="N12" i="16"/>
  <c r="P11" i="16"/>
  <c r="O11" i="16"/>
  <c r="N11" i="16"/>
  <c r="P10" i="16"/>
  <c r="O10" i="16"/>
  <c r="P9" i="16"/>
  <c r="O9" i="16"/>
  <c r="N9" i="16"/>
  <c r="P72" i="6"/>
  <c r="P68" i="6"/>
  <c r="P69" i="6"/>
  <c r="P70" i="6"/>
  <c r="P71" i="6"/>
  <c r="P67" i="6"/>
  <c r="P66" i="6"/>
  <c r="P65" i="6"/>
  <c r="N79" i="19" l="1"/>
  <c r="N80" i="19"/>
  <c r="N81" i="19"/>
  <c r="O81" i="19" s="1"/>
  <c r="N82" i="19"/>
  <c r="O82" i="19"/>
  <c r="N132" i="19" l="1"/>
  <c r="N131" i="19"/>
  <c r="N130" i="19"/>
  <c r="N129" i="19"/>
  <c r="N128" i="19"/>
  <c r="N127" i="19"/>
  <c r="N126" i="19"/>
  <c r="N125" i="19"/>
  <c r="N124" i="19"/>
  <c r="N109" i="19"/>
  <c r="N108" i="19"/>
  <c r="N107" i="19"/>
  <c r="N106" i="19"/>
  <c r="N104" i="19"/>
  <c r="N83" i="19"/>
  <c r="N84" i="19"/>
  <c r="N77" i="19"/>
  <c r="N78" i="19"/>
  <c r="N71" i="19"/>
  <c r="N65" i="19"/>
  <c r="N60" i="19"/>
  <c r="N75" i="19"/>
  <c r="N74" i="19"/>
  <c r="N73" i="19"/>
  <c r="N72" i="19"/>
  <c r="N68" i="19"/>
  <c r="N67" i="19"/>
  <c r="N66" i="19"/>
  <c r="O66" i="19" s="1"/>
  <c r="N57" i="19"/>
  <c r="G49" i="16" l="1"/>
  <c r="G48" i="16"/>
  <c r="G47" i="16"/>
  <c r="G46" i="16"/>
  <c r="G45" i="16"/>
  <c r="G44" i="16"/>
  <c r="G43" i="16"/>
  <c r="G26" i="16"/>
  <c r="G25" i="16"/>
  <c r="G24" i="16"/>
  <c r="G49" i="30"/>
  <c r="G48" i="30"/>
  <c r="G47" i="30"/>
  <c r="G46" i="30"/>
  <c r="G45" i="30"/>
  <c r="G44" i="30"/>
  <c r="G43" i="30"/>
  <c r="G42" i="30"/>
  <c r="G41" i="30"/>
  <c r="G40" i="30"/>
  <c r="G39" i="30"/>
  <c r="G38" i="30"/>
  <c r="G37" i="30"/>
  <c r="G36" i="30"/>
  <c r="G35" i="30"/>
  <c r="G34" i="30"/>
  <c r="G33" i="30"/>
  <c r="G32" i="30"/>
  <c r="G31" i="30"/>
  <c r="G30" i="30"/>
  <c r="G29" i="30"/>
  <c r="G28" i="30"/>
  <c r="G27" i="30"/>
  <c r="G26" i="30"/>
  <c r="G25" i="30"/>
  <c r="G24" i="30"/>
  <c r="G9" i="30"/>
  <c r="G10" i="30"/>
  <c r="G11" i="30"/>
  <c r="G12" i="30"/>
  <c r="G13" i="30"/>
  <c r="G14" i="30"/>
  <c r="G15" i="30"/>
  <c r="G16" i="30"/>
  <c r="G17" i="30"/>
  <c r="G18" i="30"/>
  <c r="G19" i="30"/>
  <c r="G20" i="30"/>
  <c r="G21" i="30"/>
  <c r="G22" i="30"/>
  <c r="G23" i="30"/>
  <c r="G50" i="30"/>
  <c r="F54" i="30"/>
  <c r="E54" i="30"/>
  <c r="G54" i="30" s="1"/>
  <c r="Q3" i="30"/>
  <c r="G50" i="16"/>
  <c r="G42" i="16"/>
  <c r="G41" i="16"/>
  <c r="G40" i="16"/>
  <c r="G39" i="16"/>
  <c r="G38" i="16"/>
  <c r="G37" i="16"/>
  <c r="G36" i="16"/>
  <c r="G35" i="16"/>
  <c r="G34" i="16"/>
  <c r="G33" i="16"/>
  <c r="G32" i="16"/>
  <c r="G31" i="16"/>
  <c r="G30" i="16"/>
  <c r="G29" i="16"/>
  <c r="G28" i="16"/>
  <c r="E63" i="18" l="1"/>
  <c r="D61" i="18"/>
  <c r="D60" i="18"/>
  <c r="D62" i="18" l="1"/>
  <c r="D69" i="18" s="1"/>
  <c r="I62" i="29"/>
  <c r="E67" i="18" l="1"/>
  <c r="E66" i="18"/>
  <c r="E65" i="18"/>
  <c r="E64" i="18"/>
  <c r="J67" i="29"/>
  <c r="J66" i="29"/>
  <c r="L37" i="19" s="1"/>
  <c r="J65" i="29"/>
  <c r="L36" i="19" s="1"/>
  <c r="J64" i="29"/>
  <c r="L35" i="19" s="1"/>
  <c r="J63" i="29"/>
  <c r="I61" i="29"/>
  <c r="I60" i="29"/>
  <c r="K65" i="29"/>
  <c r="K66" i="29"/>
  <c r="K67" i="29"/>
  <c r="K68" i="29"/>
  <c r="K64" i="29"/>
  <c r="K63" i="29"/>
  <c r="H53" i="29"/>
  <c r="G53" i="29"/>
  <c r="I9" i="29"/>
  <c r="I10" i="29" s="1"/>
  <c r="I11" i="29" s="1"/>
  <c r="I12" i="29" s="1"/>
  <c r="I13" i="29" s="1"/>
  <c r="I14" i="29" s="1"/>
  <c r="I15" i="29" s="1"/>
  <c r="I16" i="29" s="1"/>
  <c r="I17" i="29" s="1"/>
  <c r="I18" i="29" s="1"/>
  <c r="I19" i="29" s="1"/>
  <c r="I20" i="29" s="1"/>
  <c r="I21" i="29" s="1"/>
  <c r="I22" i="29" s="1"/>
  <c r="I23" i="29" s="1"/>
  <c r="I24" i="29" s="1"/>
  <c r="I25" i="29" s="1"/>
  <c r="I26" i="29" s="1"/>
  <c r="I27" i="29" s="1"/>
  <c r="I28" i="29" s="1"/>
  <c r="I29" i="29" s="1"/>
  <c r="I30" i="29" s="1"/>
  <c r="I31" i="29" s="1"/>
  <c r="I32" i="29" s="1"/>
  <c r="I33" i="29" s="1"/>
  <c r="I34" i="29" s="1"/>
  <c r="I35" i="29" s="1"/>
  <c r="I36" i="29" s="1"/>
  <c r="I37" i="29" s="1"/>
  <c r="I38" i="29" s="1"/>
  <c r="I39" i="29" s="1"/>
  <c r="I40" i="29" s="1"/>
  <c r="I41" i="29" s="1"/>
  <c r="I42" i="29" s="1"/>
  <c r="I43" i="29" s="1"/>
  <c r="I44" i="29" s="1"/>
  <c r="I45" i="29" s="1"/>
  <c r="I46" i="29" s="1"/>
  <c r="I47" i="29" s="1"/>
  <c r="I48" i="29" s="1"/>
  <c r="I49" i="29" s="1"/>
  <c r="I50" i="29" s="1"/>
  <c r="I51" i="29" s="1"/>
  <c r="K3" i="29"/>
  <c r="E68" i="18" l="1"/>
  <c r="E69" i="18" s="1"/>
  <c r="L38" i="19"/>
  <c r="L34" i="19"/>
  <c r="I69" i="29"/>
  <c r="L24" i="19"/>
  <c r="L23" i="19"/>
  <c r="L21" i="19"/>
  <c r="I53" i="29"/>
  <c r="J68" i="29" l="1"/>
  <c r="J69" i="29" s="1"/>
  <c r="L40" i="19" l="1"/>
  <c r="P81" i="6" l="1"/>
  <c r="P80" i="6"/>
  <c r="O80" i="19" s="1"/>
  <c r="P79" i="6"/>
  <c r="O79" i="19" s="1"/>
  <c r="P78" i="6"/>
  <c r="O75" i="19" s="1"/>
  <c r="P77" i="6"/>
  <c r="O74" i="19" s="1"/>
  <c r="P76" i="6"/>
  <c r="O73" i="19" s="1"/>
  <c r="P75" i="6"/>
  <c r="O72" i="19" s="1"/>
  <c r="P74" i="6"/>
  <c r="O68" i="19" s="1"/>
  <c r="P73" i="6"/>
  <c r="O67" i="19" s="1"/>
  <c r="I9" i="18" l="1"/>
  <c r="I10" i="18" s="1"/>
  <c r="I11" i="18" s="1"/>
  <c r="I12" i="18" s="1"/>
  <c r="I13" i="18" s="1"/>
  <c r="I14" i="18" s="1"/>
  <c r="I15" i="18" s="1"/>
  <c r="I16" i="18" s="1"/>
  <c r="I17" i="18" s="1"/>
  <c r="I18" i="18" s="1"/>
  <c r="I19" i="18" s="1"/>
  <c r="I20" i="18" s="1"/>
  <c r="I21" i="18" s="1"/>
  <c r="I22" i="18" s="1"/>
  <c r="I23" i="18" s="1"/>
  <c r="I24" i="18" s="1"/>
  <c r="I25" i="18" s="1"/>
  <c r="I26" i="18" s="1"/>
  <c r="I27" i="18" s="1"/>
  <c r="I28" i="18" s="1"/>
  <c r="I29" i="18" s="1"/>
  <c r="I30" i="18" s="1"/>
  <c r="I31" i="18" s="1"/>
  <c r="I32" i="18" s="1"/>
  <c r="I33" i="18" s="1"/>
  <c r="I34" i="18" s="1"/>
  <c r="I35" i="18" s="1"/>
  <c r="I36" i="18" s="1"/>
  <c r="I37" i="18" s="1"/>
  <c r="I38" i="18" s="1"/>
  <c r="I39" i="18" s="1"/>
  <c r="I40" i="18" s="1"/>
  <c r="I41" i="18" s="1"/>
  <c r="I42" i="18" s="1"/>
  <c r="I43" i="18" s="1"/>
  <c r="I44" i="18" s="1"/>
  <c r="I45" i="18" s="1"/>
  <c r="I46" i="18" s="1"/>
  <c r="I47" i="18" s="1"/>
  <c r="I48" i="18" s="1"/>
  <c r="I49" i="18" s="1"/>
  <c r="I50" i="18" s="1"/>
  <c r="I51" i="18" s="1"/>
  <c r="G23" i="16"/>
  <c r="G22" i="16"/>
  <c r="G21" i="16"/>
  <c r="G20" i="16"/>
  <c r="G19" i="16"/>
  <c r="G18" i="16"/>
  <c r="G17" i="16"/>
  <c r="G16" i="16"/>
  <c r="G15" i="16"/>
  <c r="G14" i="16"/>
  <c r="G13" i="16"/>
  <c r="G12" i="16"/>
  <c r="G11" i="16"/>
  <c r="G10" i="16"/>
  <c r="G9" i="16"/>
  <c r="O101" i="3" l="1"/>
  <c r="M156" i="19"/>
  <c r="S156" i="19" s="1"/>
  <c r="L156" i="19"/>
  <c r="R156" i="19" s="1"/>
  <c r="G156" i="19"/>
  <c r="D156" i="19"/>
  <c r="B156" i="19"/>
  <c r="M155" i="19"/>
  <c r="L155" i="19"/>
  <c r="G155" i="19"/>
  <c r="D155" i="19"/>
  <c r="B155" i="19"/>
  <c r="M154" i="19"/>
  <c r="S154" i="19" s="1"/>
  <c r="L154" i="19"/>
  <c r="G154" i="19"/>
  <c r="D154" i="19"/>
  <c r="B154" i="19"/>
  <c r="M153" i="19"/>
  <c r="O153" i="19" s="1"/>
  <c r="L153" i="19"/>
  <c r="R153" i="19" s="1"/>
  <c r="G153" i="19"/>
  <c r="D153" i="19"/>
  <c r="B153" i="19"/>
  <c r="M152" i="19"/>
  <c r="S152" i="19" s="1"/>
  <c r="L152" i="19"/>
  <c r="R152" i="19" s="1"/>
  <c r="G152" i="19"/>
  <c r="D152" i="19"/>
  <c r="B152" i="19"/>
  <c r="M151" i="19"/>
  <c r="L151" i="19"/>
  <c r="G151" i="19"/>
  <c r="D151" i="19"/>
  <c r="B151" i="19"/>
  <c r="M150" i="19"/>
  <c r="O150" i="19" s="1"/>
  <c r="L150" i="19"/>
  <c r="G150" i="19"/>
  <c r="D150" i="19"/>
  <c r="B150" i="19"/>
  <c r="M149" i="19"/>
  <c r="L149" i="19"/>
  <c r="R149" i="19" s="1"/>
  <c r="G149" i="19"/>
  <c r="D149" i="19"/>
  <c r="B149" i="19"/>
  <c r="M148" i="19"/>
  <c r="S148" i="19" s="1"/>
  <c r="L148" i="19"/>
  <c r="R148" i="19" s="1"/>
  <c r="G148" i="19"/>
  <c r="D148" i="19"/>
  <c r="B148" i="19"/>
  <c r="M147" i="19"/>
  <c r="L147" i="19"/>
  <c r="G147" i="19"/>
  <c r="D147" i="19"/>
  <c r="B147" i="19"/>
  <c r="M146" i="19"/>
  <c r="L146" i="19"/>
  <c r="G146" i="19"/>
  <c r="D146" i="19"/>
  <c r="B146" i="19"/>
  <c r="O132" i="19"/>
  <c r="O131" i="19"/>
  <c r="O130" i="19"/>
  <c r="O126" i="19"/>
  <c r="O125" i="19"/>
  <c r="N121" i="19"/>
  <c r="O121" i="19" s="1"/>
  <c r="E119" i="19"/>
  <c r="O119" i="19" s="1"/>
  <c r="N114" i="19"/>
  <c r="O114" i="19" s="1"/>
  <c r="N113" i="19"/>
  <c r="O113" i="19" s="1"/>
  <c r="N112" i="19"/>
  <c r="O112" i="19" s="1"/>
  <c r="N111" i="19"/>
  <c r="O111" i="19" s="1"/>
  <c r="N110" i="19"/>
  <c r="O110" i="19" s="1"/>
  <c r="N102" i="19"/>
  <c r="O102" i="19" s="1"/>
  <c r="N101" i="19"/>
  <c r="O101" i="19" s="1"/>
  <c r="N100" i="19"/>
  <c r="O100" i="19" s="1"/>
  <c r="N99" i="19"/>
  <c r="O99" i="19" s="1"/>
  <c r="N98" i="19"/>
  <c r="O98" i="19" s="1"/>
  <c r="N94" i="19"/>
  <c r="O94" i="19" s="1"/>
  <c r="G94" i="19"/>
  <c r="N93" i="19"/>
  <c r="O93" i="19" s="1"/>
  <c r="N92" i="19"/>
  <c r="O92" i="19" s="1"/>
  <c r="N91" i="19"/>
  <c r="O91" i="19" s="1"/>
  <c r="N90" i="19"/>
  <c r="O90" i="19" s="1"/>
  <c r="N89" i="19"/>
  <c r="O89" i="19" s="1"/>
  <c r="N88" i="19"/>
  <c r="O88" i="19" s="1"/>
  <c r="N76" i="19"/>
  <c r="O76" i="19" s="1"/>
  <c r="N70" i="19"/>
  <c r="O70" i="19" s="1"/>
  <c r="N69" i="19"/>
  <c r="O69" i="19" s="1"/>
  <c r="N64" i="19"/>
  <c r="O64" i="19" s="1"/>
  <c r="N62" i="19"/>
  <c r="O62" i="19" s="1"/>
  <c r="N58" i="19"/>
  <c r="O58" i="19" s="1"/>
  <c r="O57" i="19"/>
  <c r="O156" i="19"/>
  <c r="O155" i="19"/>
  <c r="R155" i="19"/>
  <c r="O154" i="19"/>
  <c r="R154" i="19"/>
  <c r="O151" i="19"/>
  <c r="R151" i="19"/>
  <c r="R150" i="19"/>
  <c r="R147" i="19"/>
  <c r="S146" i="19"/>
  <c r="R146" i="19"/>
  <c r="N116" i="19"/>
  <c r="N117" i="19"/>
  <c r="P55" i="6"/>
  <c r="P56" i="6"/>
  <c r="P57" i="6"/>
  <c r="P58" i="6"/>
  <c r="P59" i="6"/>
  <c r="P60" i="6"/>
  <c r="P61" i="6"/>
  <c r="P62" i="6"/>
  <c r="P63" i="6"/>
  <c r="P64" i="6"/>
  <c r="P41" i="6"/>
  <c r="P42" i="6"/>
  <c r="P43" i="6"/>
  <c r="P44" i="6"/>
  <c r="P45" i="6"/>
  <c r="P46" i="6"/>
  <c r="P47" i="6"/>
  <c r="P48" i="6"/>
  <c r="P49" i="6"/>
  <c r="P50" i="6"/>
  <c r="P51" i="6"/>
  <c r="P52" i="6"/>
  <c r="P53" i="6"/>
  <c r="P54" i="6"/>
  <c r="P24" i="6"/>
  <c r="P25" i="6"/>
  <c r="P26" i="6"/>
  <c r="P27" i="6"/>
  <c r="P28" i="6"/>
  <c r="P29" i="6"/>
  <c r="P30" i="6"/>
  <c r="P31" i="6"/>
  <c r="P32" i="6"/>
  <c r="P33" i="6"/>
  <c r="P34" i="6"/>
  <c r="O104" i="19" s="1"/>
  <c r="P35" i="6"/>
  <c r="O106" i="19" s="1"/>
  <c r="P36" i="6"/>
  <c r="O107" i="19" s="1"/>
  <c r="P37" i="6"/>
  <c r="O108" i="19" s="1"/>
  <c r="P38" i="6"/>
  <c r="O109" i="19" s="1"/>
  <c r="P39" i="6"/>
  <c r="P40" i="6"/>
  <c r="P7" i="6"/>
  <c r="P8" i="6"/>
  <c r="O60" i="19" s="1"/>
  <c r="P9" i="6"/>
  <c r="P10" i="6"/>
  <c r="P11" i="6"/>
  <c r="O65" i="19" s="1"/>
  <c r="P12" i="6"/>
  <c r="P13" i="6"/>
  <c r="P14" i="6"/>
  <c r="O71" i="19" s="1"/>
  <c r="P15" i="6"/>
  <c r="P16" i="6"/>
  <c r="O77" i="19" s="1"/>
  <c r="P17" i="6"/>
  <c r="O78" i="19" s="1"/>
  <c r="P18" i="6"/>
  <c r="P19" i="6"/>
  <c r="P20" i="6"/>
  <c r="O83" i="19" s="1"/>
  <c r="P21" i="6"/>
  <c r="O84" i="19" s="1"/>
  <c r="P22" i="6"/>
  <c r="P23" i="6"/>
  <c r="P6" i="6"/>
  <c r="O16" i="19"/>
  <c r="P7" i="19"/>
  <c r="P6" i="19"/>
  <c r="C4" i="19"/>
  <c r="K3" i="18"/>
  <c r="Q3" i="16"/>
  <c r="B23" i="15"/>
  <c r="B24" i="15"/>
  <c r="B22" i="15"/>
  <c r="I3" i="14"/>
  <c r="I7" i="28"/>
  <c r="E7" i="28"/>
  <c r="Z5" i="28"/>
  <c r="AA5" i="28"/>
  <c r="AB5" i="28"/>
  <c r="AC5" i="28"/>
  <c r="AD5" i="28"/>
  <c r="AE5" i="28"/>
  <c r="AF5" i="28"/>
  <c r="AG5" i="28"/>
  <c r="AH5" i="28"/>
  <c r="AI5" i="28"/>
  <c r="AJ5" i="28"/>
  <c r="AK5" i="28"/>
  <c r="AL5" i="28"/>
  <c r="S150" i="19" l="1"/>
  <c r="O152" i="19"/>
  <c r="O115" i="19"/>
  <c r="O117" i="19"/>
  <c r="O128" i="19"/>
  <c r="O116" i="19"/>
  <c r="O118" i="19"/>
  <c r="O127" i="19"/>
  <c r="O129" i="19"/>
  <c r="N115" i="19"/>
  <c r="N119" i="19"/>
  <c r="N118" i="19"/>
  <c r="Q147" i="19"/>
  <c r="S147" i="19"/>
  <c r="Q149" i="19"/>
  <c r="S149" i="19"/>
  <c r="Q151" i="19"/>
  <c r="S151" i="19"/>
  <c r="Q153" i="19"/>
  <c r="S153" i="19"/>
  <c r="Q155" i="19"/>
  <c r="S155" i="19"/>
  <c r="Q146" i="19"/>
  <c r="Q148" i="19"/>
  <c r="Q150" i="19"/>
  <c r="Q152" i="19"/>
  <c r="Q154" i="19"/>
  <c r="Q156" i="19"/>
  <c r="J3" i="7"/>
  <c r="H3" i="4"/>
  <c r="F3" i="4"/>
  <c r="D3" i="4"/>
  <c r="B3" i="4"/>
  <c r="O114" i="3"/>
  <c r="O112" i="3"/>
  <c r="O110" i="3"/>
  <c r="O108" i="3"/>
  <c r="F13" i="1"/>
  <c r="F10" i="1"/>
  <c r="F7" i="1"/>
  <c r="M3" i="1"/>
  <c r="F7" i="13"/>
  <c r="F6" i="13"/>
  <c r="E7" i="10"/>
  <c r="E6" i="10"/>
  <c r="A4" i="10"/>
  <c r="A3" i="28" l="1"/>
  <c r="B4" i="28"/>
  <c r="D21" i="20"/>
  <c r="D47" i="20"/>
  <c r="Y150" i="19"/>
  <c r="Y151" i="19"/>
  <c r="G53" i="18" l="1"/>
  <c r="H53" i="18"/>
  <c r="L20" i="19"/>
  <c r="L22" i="19"/>
  <c r="L29" i="19"/>
  <c r="L30" i="19"/>
  <c r="L31" i="19"/>
  <c r="L32" i="19"/>
  <c r="L33" i="19" l="1"/>
  <c r="L28" i="19"/>
  <c r="I53" i="18"/>
  <c r="G27" i="16"/>
  <c r="E54" i="16"/>
  <c r="F54" i="16"/>
  <c r="L25" i="19" l="1"/>
  <c r="G54" i="16"/>
  <c r="S101" i="3"/>
  <c r="S40" i="2" l="1"/>
  <c r="C71" i="3" l="1"/>
  <c r="C70" i="3"/>
  <c r="C38" i="3"/>
  <c r="C39" i="3"/>
  <c r="C12" i="3"/>
  <c r="C13" i="3"/>
  <c r="C27" i="2"/>
  <c r="C28" i="2"/>
  <c r="C39" i="2"/>
  <c r="I37" i="2" l="1"/>
  <c r="I36" i="2"/>
  <c r="I35" i="2"/>
  <c r="I34" i="2"/>
  <c r="I33" i="2"/>
  <c r="I40" i="2" s="1"/>
  <c r="I32" i="2"/>
  <c r="I25" i="2"/>
  <c r="I24" i="2"/>
  <c r="I23" i="2"/>
  <c r="I22" i="2"/>
  <c r="I21" i="2"/>
  <c r="I20" i="2"/>
  <c r="I13" i="2"/>
  <c r="I12" i="2"/>
  <c r="I11" i="2"/>
  <c r="I10" i="2"/>
  <c r="I9" i="2"/>
  <c r="I8" i="2"/>
  <c r="I39" i="2" l="1"/>
  <c r="I69" i="3"/>
  <c r="I68" i="3"/>
  <c r="I67" i="3"/>
  <c r="I66" i="3"/>
  <c r="I65" i="3"/>
  <c r="I71" i="3" s="1"/>
  <c r="I64" i="3"/>
  <c r="M50" i="3"/>
  <c r="I50" i="3"/>
  <c r="P48" i="3"/>
  <c r="P47" i="3"/>
  <c r="I37" i="3"/>
  <c r="I36" i="3"/>
  <c r="I35" i="3"/>
  <c r="I34" i="3"/>
  <c r="I33" i="3"/>
  <c r="I39" i="3" s="1"/>
  <c r="I32" i="3"/>
  <c r="I38" i="3" s="1"/>
  <c r="I11" i="3"/>
  <c r="I10" i="3"/>
  <c r="I9" i="3"/>
  <c r="I8" i="3"/>
  <c r="I7" i="3"/>
  <c r="I13" i="3" s="1"/>
  <c r="I6" i="3"/>
  <c r="I12" i="3" l="1"/>
  <c r="P50" i="3"/>
  <c r="G52" i="3" s="1"/>
  <c r="E59" i="3"/>
  <c r="K60" i="3" s="1"/>
  <c r="R60" i="3" s="1"/>
  <c r="I70" i="3"/>
  <c r="E54" i="3"/>
  <c r="C40" i="2"/>
  <c r="I27" i="2"/>
  <c r="I28" i="2"/>
  <c r="C16" i="2"/>
  <c r="C15" i="2"/>
  <c r="I15" i="2"/>
  <c r="I16" i="2"/>
  <c r="N45" i="1" l="1"/>
  <c r="K55" i="3"/>
  <c r="R55" i="3" s="1"/>
  <c r="L47" i="1"/>
  <c r="L46" i="1"/>
  <c r="L45" i="1"/>
  <c r="L44" i="1"/>
  <c r="B65" i="1" s="1"/>
  <c r="L39" i="19" l="1"/>
  <c r="L41" i="19" l="1"/>
</calcChain>
</file>

<file path=xl/sharedStrings.xml><?xml version="1.0" encoding="utf-8"?>
<sst xmlns="http://schemas.openxmlformats.org/spreadsheetml/2006/main" count="2262" uniqueCount="1253">
  <si>
    <r>
      <t xml:space="preserve">農業の有する多面的機能の発揮の促進に関する活動計画書
</t>
    </r>
    <r>
      <rPr>
        <sz val="11"/>
        <rFont val="メイリオ"/>
        <family val="3"/>
        <charset val="128"/>
      </rPr>
      <t>（多面的機能支払に係る活動計画書、中山間地域等直接支払に係る集落協定、
環境保全型農業直接支払に係る営農活動計画書）</t>
    </r>
    <rPh sb="28" eb="31">
      <t>タメンテキ</t>
    </rPh>
    <rPh sb="31" eb="33">
      <t>キノウ</t>
    </rPh>
    <rPh sb="33" eb="35">
      <t>シハライ</t>
    </rPh>
    <rPh sb="36" eb="37">
      <t>カカ</t>
    </rPh>
    <rPh sb="38" eb="40">
      <t>カツドウ</t>
    </rPh>
    <rPh sb="40" eb="43">
      <t>ケイカクショ</t>
    </rPh>
    <rPh sb="44" eb="47">
      <t>チュウサンカン</t>
    </rPh>
    <rPh sb="47" eb="49">
      <t>チイキ</t>
    </rPh>
    <rPh sb="49" eb="50">
      <t>トウ</t>
    </rPh>
    <rPh sb="50" eb="52">
      <t>チョクセツ</t>
    </rPh>
    <rPh sb="52" eb="54">
      <t>シハライ</t>
    </rPh>
    <rPh sb="55" eb="56">
      <t>カカ</t>
    </rPh>
    <rPh sb="57" eb="59">
      <t>シュウラク</t>
    </rPh>
    <rPh sb="59" eb="61">
      <t>キョウテイ</t>
    </rPh>
    <rPh sb="63" eb="65">
      <t>カンキョウ</t>
    </rPh>
    <rPh sb="65" eb="68">
      <t>ホゼンガタ</t>
    </rPh>
    <rPh sb="68" eb="70">
      <t>ノウギョウ</t>
    </rPh>
    <rPh sb="70" eb="72">
      <t>チョクセツ</t>
    </rPh>
    <rPh sb="72" eb="74">
      <t>シハライ</t>
    </rPh>
    <rPh sb="75" eb="76">
      <t>カカ</t>
    </rPh>
    <rPh sb="77" eb="79">
      <t>エイノウ</t>
    </rPh>
    <rPh sb="79" eb="81">
      <t>カツドウ</t>
    </rPh>
    <rPh sb="81" eb="84">
      <t>ケイカクショ</t>
    </rPh>
    <phoneticPr fontId="4"/>
  </si>
  <si>
    <t>（ふりがな）</t>
    <phoneticPr fontId="4"/>
  </si>
  <si>
    <t>組織名</t>
    <phoneticPr fontId="4"/>
  </si>
  <si>
    <t>代表者氏名</t>
    <phoneticPr fontId="4"/>
  </si>
  <si>
    <t>（ふりがな）</t>
    <phoneticPr fontId="4"/>
  </si>
  <si>
    <t>所在地</t>
    <rPh sb="0" eb="3">
      <t>ショザイチ</t>
    </rPh>
    <phoneticPr fontId="4"/>
  </si>
  <si>
    <t>Ⅰ．　</t>
    <phoneticPr fontId="4"/>
  </si>
  <si>
    <t>地区の概要（共通）</t>
    <phoneticPr fontId="4"/>
  </si>
  <si>
    <t>＜活動の計画＞</t>
    <rPh sb="1" eb="3">
      <t>カツドウ</t>
    </rPh>
    <rPh sb="4" eb="6">
      <t>ケイカク</t>
    </rPh>
    <phoneticPr fontId="4"/>
  </si>
  <si>
    <t>Ⅱ． １号事業（多面的機能支払）</t>
    <phoneticPr fontId="4"/>
  </si>
  <si>
    <t>別紙１</t>
    <rPh sb="0" eb="2">
      <t>ベッシ</t>
    </rPh>
    <phoneticPr fontId="4"/>
  </si>
  <si>
    <t>Ⅲ． ２号事業（中山間地域等直接支払）</t>
    <phoneticPr fontId="4"/>
  </si>
  <si>
    <t>別紙　</t>
    <rPh sb="0" eb="2">
      <t>ベッシ</t>
    </rPh>
    <phoneticPr fontId="4"/>
  </si>
  <si>
    <t>Ⅳ． ３号事業（環境保全型農業直接支払）</t>
    <phoneticPr fontId="4"/>
  </si>
  <si>
    <t>Ⅴ． その他多面的機能の発揮の促進に資する事業に係る計画書</t>
    <phoneticPr fontId="4"/>
  </si>
  <si>
    <t>（注）該当する活動にチェックし、取り組む活動の別紙のみ添付すること</t>
    <rPh sb="1" eb="2">
      <t>チュウ</t>
    </rPh>
    <rPh sb="3" eb="5">
      <t>ガイトウ</t>
    </rPh>
    <rPh sb="7" eb="9">
      <t>カツドウ</t>
    </rPh>
    <rPh sb="16" eb="17">
      <t>ト</t>
    </rPh>
    <rPh sb="18" eb="19">
      <t>ク</t>
    </rPh>
    <rPh sb="20" eb="22">
      <t>カツドウ</t>
    </rPh>
    <rPh sb="23" eb="25">
      <t>ベッシ</t>
    </rPh>
    <rPh sb="27" eb="29">
      <t>テンプ</t>
    </rPh>
    <phoneticPr fontId="4"/>
  </si>
  <si>
    <t>＜施行注意＞</t>
    <rPh sb="1" eb="3">
      <t>セコウ</t>
    </rPh>
    <rPh sb="3" eb="5">
      <t>チュウイ</t>
    </rPh>
    <phoneticPr fontId="4"/>
  </si>
  <si>
    <t>　提出の際に（　）内は、多面的機能支払に係る活動計画書、中山間地域等直接支払に係る集落協定、環境保全型農業直接支払に係る営農活動計画書のうち該当する活動の計画書若しくは協定を記載すること。</t>
    <rPh sb="1" eb="3">
      <t>テイシュツ</t>
    </rPh>
    <rPh sb="4" eb="5">
      <t>サイ</t>
    </rPh>
    <rPh sb="9" eb="10">
      <t>ナイ</t>
    </rPh>
    <rPh sb="12" eb="15">
      <t>タメンテキ</t>
    </rPh>
    <rPh sb="15" eb="17">
      <t>キノウ</t>
    </rPh>
    <rPh sb="17" eb="19">
      <t>シハラ</t>
    </rPh>
    <rPh sb="20" eb="21">
      <t>カカ</t>
    </rPh>
    <rPh sb="22" eb="24">
      <t>カツドウ</t>
    </rPh>
    <rPh sb="24" eb="27">
      <t>ケイカクショ</t>
    </rPh>
    <rPh sb="28" eb="29">
      <t>チュウ</t>
    </rPh>
    <rPh sb="29" eb="31">
      <t>サンカン</t>
    </rPh>
    <rPh sb="31" eb="33">
      <t>チイキ</t>
    </rPh>
    <rPh sb="33" eb="34">
      <t>トウ</t>
    </rPh>
    <rPh sb="34" eb="36">
      <t>チョクセツ</t>
    </rPh>
    <rPh sb="36" eb="38">
      <t>シハライ</t>
    </rPh>
    <rPh sb="39" eb="40">
      <t>カカ</t>
    </rPh>
    <rPh sb="41" eb="43">
      <t>シュウラク</t>
    </rPh>
    <rPh sb="43" eb="45">
      <t>キョウテイ</t>
    </rPh>
    <rPh sb="46" eb="48">
      <t>カンキョウ</t>
    </rPh>
    <rPh sb="48" eb="51">
      <t>ホゼンガタ</t>
    </rPh>
    <rPh sb="51" eb="53">
      <t>ノウギョウ</t>
    </rPh>
    <rPh sb="53" eb="55">
      <t>チョクセツ</t>
    </rPh>
    <rPh sb="55" eb="57">
      <t>シハライ</t>
    </rPh>
    <rPh sb="58" eb="59">
      <t>カカ</t>
    </rPh>
    <rPh sb="60" eb="62">
      <t>エイノウ</t>
    </rPh>
    <rPh sb="62" eb="64">
      <t>カツドウ</t>
    </rPh>
    <rPh sb="64" eb="67">
      <t>ケイカクショ</t>
    </rPh>
    <rPh sb="70" eb="72">
      <t>ガイトウ</t>
    </rPh>
    <rPh sb="74" eb="76">
      <t>カツドウ</t>
    </rPh>
    <rPh sb="77" eb="80">
      <t>ケイカクショ</t>
    </rPh>
    <rPh sb="80" eb="81">
      <t>モ</t>
    </rPh>
    <rPh sb="84" eb="86">
      <t>キョウテイ</t>
    </rPh>
    <rPh sb="87" eb="89">
      <t>キサイ</t>
    </rPh>
    <phoneticPr fontId="4"/>
  </si>
  <si>
    <t>Ⅰ．地区の概要</t>
    <rPh sb="2" eb="4">
      <t>チク</t>
    </rPh>
    <rPh sb="5" eb="7">
      <t>ガイヨウ</t>
    </rPh>
    <phoneticPr fontId="4"/>
  </si>
  <si>
    <t>※ 以下、（多面的機能支払、中山間地域等直接支払、環境保全型農業直接支払）をそれぞれ（多面支払、中山間直払、環境直払）と一部で表示</t>
    <rPh sb="25" eb="27">
      <t>カンキョウ</t>
    </rPh>
    <rPh sb="27" eb="30">
      <t>ホゼンガタ</t>
    </rPh>
    <rPh sb="30" eb="32">
      <t>ノウギョウ</t>
    </rPh>
    <rPh sb="32" eb="34">
      <t>チョクセツ</t>
    </rPh>
    <rPh sb="34" eb="36">
      <t>シハライ</t>
    </rPh>
    <rPh sb="54" eb="56">
      <t>カンキョウ</t>
    </rPh>
    <rPh sb="56" eb="58">
      <t>チョクバライ</t>
    </rPh>
    <rPh sb="60" eb="62">
      <t>イチブ</t>
    </rPh>
    <phoneticPr fontId="4"/>
  </si>
  <si>
    <t xml:space="preserve"> １．活動期間</t>
    <rPh sb="3" eb="5">
      <t>カツドウ</t>
    </rPh>
    <rPh sb="5" eb="7">
      <t>キカン</t>
    </rPh>
    <phoneticPr fontId="4"/>
  </si>
  <si>
    <t>活動開始年度</t>
    <rPh sb="0" eb="2">
      <t>カツドウ</t>
    </rPh>
    <rPh sb="2" eb="4">
      <t>カイシ</t>
    </rPh>
    <rPh sb="4" eb="6">
      <t>ネンド</t>
    </rPh>
    <phoneticPr fontId="4"/>
  </si>
  <si>
    <t>活動終了年度</t>
    <rPh sb="0" eb="2">
      <t>カツドウ</t>
    </rPh>
    <rPh sb="2" eb="4">
      <t>シュウリョウ</t>
    </rPh>
    <rPh sb="4" eb="6">
      <t>ネンド</t>
    </rPh>
    <phoneticPr fontId="4"/>
  </si>
  <si>
    <t>交付金の
交付年数</t>
    <rPh sb="0" eb="3">
      <t>コウフキン</t>
    </rPh>
    <rPh sb="5" eb="7">
      <t>コウフ</t>
    </rPh>
    <rPh sb="7" eb="9">
      <t>ネンスウ</t>
    </rPh>
    <phoneticPr fontId="4"/>
  </si>
  <si>
    <t>計画変更年度</t>
    <rPh sb="0" eb="2">
      <t>ケイカク</t>
    </rPh>
    <rPh sb="2" eb="4">
      <t>ヘンコウ</t>
    </rPh>
    <rPh sb="4" eb="6">
      <t>ネンド</t>
    </rPh>
    <phoneticPr fontId="4"/>
  </si>
  <si>
    <t>農地維持支払</t>
  </si>
  <si>
    <t>資源向上支払（共同）</t>
    <rPh sb="0" eb="2">
      <t>シゲン</t>
    </rPh>
    <rPh sb="2" eb="4">
      <t>コウジョウ</t>
    </rPh>
    <rPh sb="4" eb="6">
      <t>シハラ</t>
    </rPh>
    <rPh sb="7" eb="9">
      <t>キョウドウ</t>
    </rPh>
    <phoneticPr fontId="4"/>
  </si>
  <si>
    <t>資源向上支払（長寿命化）</t>
    <rPh sb="0" eb="2">
      <t>シゲン</t>
    </rPh>
    <rPh sb="2" eb="4">
      <t>コウジョウ</t>
    </rPh>
    <rPh sb="4" eb="6">
      <t>シハラ</t>
    </rPh>
    <rPh sb="7" eb="11">
      <t>チョウジュミョウカ</t>
    </rPh>
    <phoneticPr fontId="4"/>
  </si>
  <si>
    <t>中山間地域等
直接支払</t>
    <phoneticPr fontId="4"/>
  </si>
  <si>
    <t>環境保全型農業直接支払</t>
    <phoneticPr fontId="4"/>
  </si>
  <si>
    <t xml:space="preserve"> ２．実施区域内の農用地、施設</t>
    <phoneticPr fontId="4"/>
  </si>
  <si>
    <t>協定農用地面積
又は認定農用地面積※１</t>
    <rPh sb="0" eb="2">
      <t>キョウテイ</t>
    </rPh>
    <rPh sb="2" eb="4">
      <t>ノウヨウ</t>
    </rPh>
    <rPh sb="4" eb="5">
      <t>チ</t>
    </rPh>
    <rPh sb="5" eb="7">
      <t>メンセキ</t>
    </rPh>
    <rPh sb="8" eb="9">
      <t>マタ</t>
    </rPh>
    <rPh sb="10" eb="12">
      <t>ニンテイ</t>
    </rPh>
    <rPh sb="12" eb="15">
      <t>ノウヨウチ</t>
    </rPh>
    <rPh sb="15" eb="17">
      <t>メンセキ</t>
    </rPh>
    <phoneticPr fontId="4"/>
  </si>
  <si>
    <t>計</t>
    <rPh sb="0" eb="1">
      <t>ケイ</t>
    </rPh>
    <phoneticPr fontId="4"/>
  </si>
  <si>
    <t>うち遊休
農地面積</t>
    <rPh sb="2" eb="4">
      <t>ユウキュウ</t>
    </rPh>
    <rPh sb="5" eb="7">
      <t>ノウチ</t>
    </rPh>
    <rPh sb="7" eb="9">
      <t>メンセキ</t>
    </rPh>
    <phoneticPr fontId="4"/>
  </si>
  <si>
    <t>年当たり
交付金額
上限</t>
    <rPh sb="0" eb="1">
      <t>ネン</t>
    </rPh>
    <rPh sb="1" eb="2">
      <t>ア</t>
    </rPh>
    <rPh sb="5" eb="8">
      <t>コウフキン</t>
    </rPh>
    <rPh sb="8" eb="9">
      <t>ガク</t>
    </rPh>
    <rPh sb="10" eb="12">
      <t>ジョウゲン</t>
    </rPh>
    <phoneticPr fontId="4"/>
  </si>
  <si>
    <t>田</t>
    <rPh sb="0" eb="1">
      <t>タ</t>
    </rPh>
    <phoneticPr fontId="4"/>
  </si>
  <si>
    <t>畑</t>
    <rPh sb="0" eb="1">
      <t>ハタケ</t>
    </rPh>
    <phoneticPr fontId="4"/>
  </si>
  <si>
    <t>草地</t>
    <rPh sb="0" eb="2">
      <t>クサチ</t>
    </rPh>
    <phoneticPr fontId="4"/>
  </si>
  <si>
    <t>採草放牧地</t>
    <rPh sb="0" eb="2">
      <t>サイソウ</t>
    </rPh>
    <rPh sb="2" eb="5">
      <t>ホウボクチ</t>
    </rPh>
    <phoneticPr fontId="4"/>
  </si>
  <si>
    <t>多面
支払</t>
    <rPh sb="0" eb="2">
      <t>タメン</t>
    </rPh>
    <rPh sb="3" eb="5">
      <t>シハライ</t>
    </rPh>
    <rPh sb="4" eb="5">
      <t>バライ</t>
    </rPh>
    <phoneticPr fontId="4"/>
  </si>
  <si>
    <t>中山間
直払</t>
    <rPh sb="0" eb="3">
      <t>チュウサンカン</t>
    </rPh>
    <rPh sb="4" eb="6">
      <t>チョクバライ</t>
    </rPh>
    <phoneticPr fontId="4"/>
  </si>
  <si>
    <t>傾斜</t>
    <rPh sb="0" eb="2">
      <t>ケイシャ</t>
    </rPh>
    <phoneticPr fontId="4"/>
  </si>
  <si>
    <t>取組面積</t>
    <rPh sb="0" eb="2">
      <t>トリクミ</t>
    </rPh>
    <rPh sb="2" eb="4">
      <t>メンセキ</t>
    </rPh>
    <phoneticPr fontId="4"/>
  </si>
  <si>
    <t>環境
直払※２</t>
    <rPh sb="0" eb="2">
      <t>カンキョウ</t>
    </rPh>
    <rPh sb="3" eb="5">
      <t>チョクバライ</t>
    </rPh>
    <phoneticPr fontId="4"/>
  </si>
  <si>
    <t>農業用施設
（多面支払）</t>
    <rPh sb="0" eb="3">
      <t>ノウギョウヨウ</t>
    </rPh>
    <rPh sb="3" eb="5">
      <t>シセツ</t>
    </rPh>
    <rPh sb="7" eb="9">
      <t>タメン</t>
    </rPh>
    <rPh sb="9" eb="11">
      <t>シハラ</t>
    </rPh>
    <phoneticPr fontId="4"/>
  </si>
  <si>
    <t>水路</t>
    <rPh sb="0" eb="2">
      <t>スイロ</t>
    </rPh>
    <phoneticPr fontId="4"/>
  </si>
  <si>
    <t>農道</t>
    <rPh sb="0" eb="2">
      <t>ノウドウ</t>
    </rPh>
    <phoneticPr fontId="4"/>
  </si>
  <si>
    <t>ため池</t>
    <rPh sb="2" eb="3">
      <t>イケ</t>
    </rPh>
    <phoneticPr fontId="4"/>
  </si>
  <si>
    <t>うち、資源向上支払
（長寿命化）の対象施設</t>
    <rPh sb="3" eb="5">
      <t>シゲン</t>
    </rPh>
    <rPh sb="5" eb="7">
      <t>コウジョウ</t>
    </rPh>
    <rPh sb="7" eb="9">
      <t>シハライ</t>
    </rPh>
    <rPh sb="17" eb="19">
      <t>タイショウ</t>
    </rPh>
    <rPh sb="19" eb="21">
      <t>シセツ</t>
    </rPh>
    <phoneticPr fontId="4"/>
  </si>
  <si>
    <t>※　延長は、小数点以下第１位まで記入する。</t>
    <rPh sb="2" eb="4">
      <t>エンチョウ</t>
    </rPh>
    <rPh sb="6" eb="9">
      <t>ショウスウテン</t>
    </rPh>
    <rPh sb="9" eb="11">
      <t>イカ</t>
    </rPh>
    <rPh sb="11" eb="12">
      <t>ダイ</t>
    </rPh>
    <rPh sb="13" eb="14">
      <t>イ</t>
    </rPh>
    <rPh sb="16" eb="18">
      <t>キニュウ</t>
    </rPh>
    <phoneticPr fontId="4"/>
  </si>
  <si>
    <t xml:space="preserve"> ３．実施区域位置図</t>
    <rPh sb="3" eb="5">
      <t>ジッシ</t>
    </rPh>
    <rPh sb="5" eb="7">
      <t>クイキ</t>
    </rPh>
    <rPh sb="7" eb="9">
      <t>イチ</t>
    </rPh>
    <rPh sb="9" eb="10">
      <t>ズ</t>
    </rPh>
    <phoneticPr fontId="4"/>
  </si>
  <si>
    <t>別添１「実施区域位置図」のとおり　</t>
    <rPh sb="0" eb="2">
      <t>ベッテン</t>
    </rPh>
    <rPh sb="4" eb="6">
      <t>ジッシ</t>
    </rPh>
    <rPh sb="6" eb="8">
      <t>クイキ</t>
    </rPh>
    <rPh sb="8" eb="10">
      <t>イチ</t>
    </rPh>
    <rPh sb="10" eb="11">
      <t>ズ</t>
    </rPh>
    <phoneticPr fontId="4"/>
  </si>
  <si>
    <t xml:space="preserve"> ４．組織構成員一覧</t>
    <rPh sb="3" eb="5">
      <t>ソシキ</t>
    </rPh>
    <rPh sb="5" eb="8">
      <t>コウセイイン</t>
    </rPh>
    <rPh sb="8" eb="10">
      <t>イチラン</t>
    </rPh>
    <phoneticPr fontId="4"/>
  </si>
  <si>
    <r>
      <rPr>
        <sz val="11"/>
        <rFont val="HG丸ｺﾞｼｯｸM-PRO"/>
        <family val="3"/>
        <charset val="128"/>
      </rPr>
      <t>別添２「構成員一覧」のとおり</t>
    </r>
    <r>
      <rPr>
        <sz val="9"/>
        <rFont val="HG丸ｺﾞｼｯｸM-PRO"/>
        <family val="3"/>
        <charset val="128"/>
      </rPr>
      <t xml:space="preserve">
</t>
    </r>
    <r>
      <rPr>
        <sz val="10"/>
        <rFont val="HG丸ｺﾞｼｯｸM-PRO"/>
        <family val="3"/>
        <charset val="128"/>
      </rPr>
      <t>※　多面支払のみに取り組む場合は、活動組織規約の別紙「構成員一覧」に代えることができる。</t>
    </r>
    <rPh sb="0" eb="2">
      <t>ベッテン</t>
    </rPh>
    <rPh sb="42" eb="45">
      <t>コウセイイン</t>
    </rPh>
    <rPh sb="45" eb="47">
      <t>イチラン</t>
    </rPh>
    <phoneticPr fontId="4"/>
  </si>
  <si>
    <t>※　多面支払の活動計画書及び中山間直払の集落協定に位置づけられている施設等については、多面支払の
　　活動組織により活動を実施し、また、多面支払の交付金を充てることとする。</t>
    <phoneticPr fontId="4"/>
  </si>
  <si>
    <t>　計画書の変更の際には、容易に比較対照できるよう変更部分を二段書きとし、変更前を（　）書で上段に
記載するものとする。</t>
    <rPh sb="1" eb="4">
      <t>ケイカクショ</t>
    </rPh>
    <rPh sb="5" eb="7">
      <t>ヘンコウ</t>
    </rPh>
    <rPh sb="8" eb="9">
      <t>サイ</t>
    </rPh>
    <rPh sb="12" eb="14">
      <t>ヨウイ</t>
    </rPh>
    <rPh sb="15" eb="17">
      <t>ヒカク</t>
    </rPh>
    <rPh sb="17" eb="19">
      <t>タイショウ</t>
    </rPh>
    <rPh sb="24" eb="26">
      <t>ヘンコウ</t>
    </rPh>
    <rPh sb="26" eb="28">
      <t>ブブン</t>
    </rPh>
    <rPh sb="29" eb="30">
      <t>2</t>
    </rPh>
    <rPh sb="30" eb="31">
      <t>ダン</t>
    </rPh>
    <rPh sb="31" eb="32">
      <t>ガ</t>
    </rPh>
    <rPh sb="36" eb="39">
      <t>ヘンコウマエ</t>
    </rPh>
    <rPh sb="43" eb="44">
      <t>カ</t>
    </rPh>
    <rPh sb="45" eb="47">
      <t>ジョウダン</t>
    </rPh>
    <rPh sb="49" eb="51">
      <t>キサイ</t>
    </rPh>
    <phoneticPr fontId="4"/>
  </si>
  <si>
    <t>（別紙1）</t>
    <rPh sb="1" eb="3">
      <t>ベッシ</t>
    </rPh>
    <phoneticPr fontId="4"/>
  </si>
  <si>
    <t>多面的機能支払に係る活動計画書（1号事業様式）</t>
    <phoneticPr fontId="4"/>
  </si>
  <si>
    <t xml:space="preserve"> Ⅱ． １号事業（多面的機能支払）</t>
    <phoneticPr fontId="4"/>
  </si>
  <si>
    <t>対象組織が広域活動組織の場合は○</t>
    <rPh sb="0" eb="2">
      <t>タイショウ</t>
    </rPh>
    <rPh sb="2" eb="4">
      <t>ソシキ</t>
    </rPh>
    <rPh sb="5" eb="7">
      <t>コウイキ</t>
    </rPh>
    <rPh sb="7" eb="9">
      <t>カツドウ</t>
    </rPh>
    <rPh sb="9" eb="11">
      <t>ソシキ</t>
    </rPh>
    <rPh sb="12" eb="14">
      <t>バアイ</t>
    </rPh>
    <phoneticPr fontId="4"/>
  </si>
  <si>
    <t>⇒</t>
    <phoneticPr fontId="4"/>
  </si>
  <si>
    <r>
      <rPr>
        <sz val="12"/>
        <rFont val="HG丸ｺﾞｼｯｸM-PRO"/>
        <family val="3"/>
        <charset val="128"/>
      </rPr>
      <t xml:space="preserve"> </t>
    </r>
    <r>
      <rPr>
        <sz val="12"/>
        <rFont val="メイリオ"/>
        <family val="3"/>
        <charset val="128"/>
      </rPr>
      <t>１．交付金額 　</t>
    </r>
    <r>
      <rPr>
        <sz val="10"/>
        <rFont val="HG丸ｺﾞｼｯｸM-PRO"/>
        <family val="3"/>
        <charset val="128"/>
      </rPr>
      <t xml:space="preserve"> </t>
    </r>
    <rPh sb="3" eb="5">
      <t>コウフ</t>
    </rPh>
    <rPh sb="5" eb="7">
      <t>キンガク</t>
    </rPh>
    <phoneticPr fontId="4"/>
  </si>
  <si>
    <t>※複数の交付単価がある場合には、行を追加してください。</t>
    <phoneticPr fontId="4"/>
  </si>
  <si>
    <t>（１）農地維持支払</t>
    <rPh sb="3" eb="5">
      <t>ノウチ</t>
    </rPh>
    <rPh sb="5" eb="7">
      <t>イジ</t>
    </rPh>
    <rPh sb="7" eb="9">
      <t>シハライ</t>
    </rPh>
    <phoneticPr fontId="4"/>
  </si>
  <si>
    <t>地目</t>
    <rPh sb="0" eb="2">
      <t>チモク</t>
    </rPh>
    <phoneticPr fontId="4"/>
  </si>
  <si>
    <t>対象農用地面積</t>
    <rPh sb="0" eb="2">
      <t>タイショウ</t>
    </rPh>
    <rPh sb="2" eb="5">
      <t>ノウヨウチ</t>
    </rPh>
    <rPh sb="5" eb="7">
      <t>メンセキ</t>
    </rPh>
    <phoneticPr fontId="4"/>
  </si>
  <si>
    <t>交付単価</t>
    <rPh sb="0" eb="4">
      <t>コウフタンカ</t>
    </rPh>
    <phoneticPr fontId="4"/>
  </si>
  <si>
    <t>年当たり交付金額</t>
    <rPh sb="0" eb="1">
      <t>ネン</t>
    </rPh>
    <rPh sb="1" eb="2">
      <t>ア</t>
    </rPh>
    <rPh sb="4" eb="7">
      <t>コウフキン</t>
    </rPh>
    <rPh sb="7" eb="8">
      <t>ガク</t>
    </rPh>
    <phoneticPr fontId="4"/>
  </si>
  <si>
    <t>※対象農用地面積とは、交付金の算定の対象となる農用地の面積のことです。小数点以下を切り捨て、整数で記入してください。</t>
    <phoneticPr fontId="4"/>
  </si>
  <si>
    <t>円/10a</t>
    <rPh sb="0" eb="1">
      <t>エン</t>
    </rPh>
    <phoneticPr fontId="4"/>
  </si>
  <si>
    <t>畑</t>
    <rPh sb="0" eb="1">
      <t>ハタ</t>
    </rPh>
    <phoneticPr fontId="4"/>
  </si>
  <si>
    <t>★活動期間中に、田から畑への地目の変更が生じた場合は下記に記入し、市町村に提出してください。農地維持支払の単価が活動終了年度まで田の単価となります。</t>
    <rPh sb="14" eb="16">
      <t>チモク</t>
    </rPh>
    <rPh sb="20" eb="21">
      <t>ショウ</t>
    </rPh>
    <rPh sb="26" eb="28">
      <t>カキ</t>
    </rPh>
    <rPh sb="29" eb="31">
      <t>キニュウ</t>
    </rPh>
    <rPh sb="33" eb="36">
      <t>シチョウソン</t>
    </rPh>
    <rPh sb="37" eb="39">
      <t>テイシュツ</t>
    </rPh>
    <rPh sb="46" eb="48">
      <t>ノウチ</t>
    </rPh>
    <rPh sb="48" eb="50">
      <t>イジ</t>
    </rPh>
    <rPh sb="50" eb="52">
      <t>シハラ</t>
    </rPh>
    <rPh sb="53" eb="55">
      <t>タンカ</t>
    </rPh>
    <rPh sb="56" eb="58">
      <t>カツドウ</t>
    </rPh>
    <rPh sb="58" eb="60">
      <t>シュウリョウ</t>
    </rPh>
    <rPh sb="60" eb="62">
      <t>ネンド</t>
    </rPh>
    <rPh sb="64" eb="65">
      <t>タ</t>
    </rPh>
    <rPh sb="66" eb="68">
      <t>タンカ</t>
    </rPh>
    <phoneticPr fontId="4"/>
  </si>
  <si>
    <t>草地</t>
    <rPh sb="0" eb="1">
      <t>ソウ</t>
    </rPh>
    <rPh sb="1" eb="2">
      <t>チ</t>
    </rPh>
    <phoneticPr fontId="4"/>
  </si>
  <si>
    <t>この線より上に行を挿入してください。</t>
    <phoneticPr fontId="4"/>
  </si>
  <si>
    <t>地目を田から畑に変更する面積</t>
    <phoneticPr fontId="4"/>
  </si>
  <si>
    <t>合計</t>
    <rPh sb="0" eb="2">
      <t>ゴウケイ</t>
    </rPh>
    <phoneticPr fontId="4"/>
  </si>
  <si>
    <t>（２）資源向上支払（共同）</t>
    <phoneticPr fontId="4"/>
  </si>
  <si>
    <t>①多面的機能の増進活動に取り組む
②資源向上支払（共同）を５年以上実施、又は資源向上支払（長寿命化）に取り組む</t>
    <phoneticPr fontId="4"/>
  </si>
  <si>
    <r>
      <t>①②に該当　　⇒単価に</t>
    </r>
    <r>
      <rPr>
        <sz val="10"/>
        <rFont val="メイリオ"/>
        <family val="3"/>
        <charset val="128"/>
      </rPr>
      <t>0.75</t>
    </r>
    <r>
      <rPr>
        <sz val="10"/>
        <rFont val="HG丸ｺﾞｼｯｸM-PRO"/>
        <family val="3"/>
        <charset val="128"/>
      </rPr>
      <t>を乗ずる
①のみ該当　　⇒単価の修正なし
②のみ該当　　⇒単価に</t>
    </r>
    <r>
      <rPr>
        <sz val="10"/>
        <rFont val="メイリオ"/>
        <family val="3"/>
        <charset val="128"/>
      </rPr>
      <t>0.625</t>
    </r>
    <r>
      <rPr>
        <sz val="10"/>
        <rFont val="HG丸ｺﾞｼｯｸM-PRO"/>
        <family val="3"/>
        <charset val="128"/>
      </rPr>
      <t>を乗ずる
①②に該当しない⇒単価に</t>
    </r>
    <r>
      <rPr>
        <sz val="10"/>
        <rFont val="メイリオ"/>
        <family val="3"/>
        <charset val="128"/>
      </rPr>
      <t>5/6</t>
    </r>
    <r>
      <rPr>
        <sz val="10"/>
        <rFont val="HG丸ｺﾞｼｯｸM-PRO"/>
        <family val="3"/>
        <charset val="128"/>
      </rPr>
      <t>を乗ずる</t>
    </r>
    <rPh sb="3" eb="5">
      <t>ガイトウ</t>
    </rPh>
    <phoneticPr fontId="4"/>
  </si>
  <si>
    <t>この線より上に行を挿入してください。</t>
    <phoneticPr fontId="4"/>
  </si>
  <si>
    <t>（３）資源向上支払（長寿命化）</t>
    <rPh sb="10" eb="14">
      <t>チョウジュミョウカ</t>
    </rPh>
    <phoneticPr fontId="4"/>
  </si>
  <si>
    <t>年当たり交付上限額</t>
    <rPh sb="0" eb="1">
      <t>ネン</t>
    </rPh>
    <rPh sb="1" eb="2">
      <t>ア</t>
    </rPh>
    <rPh sb="4" eb="6">
      <t>コウフ</t>
    </rPh>
    <rPh sb="6" eb="8">
      <t>ジョウゲン</t>
    </rPh>
    <rPh sb="8" eb="9">
      <t>ガク</t>
    </rPh>
    <phoneticPr fontId="4"/>
  </si>
  <si>
    <t>※広域活動組織となるための規模要件を満たさない場合、かつ直営施工を実施しない場合は、単価に5/6を乗じた額を記入してください。</t>
    <rPh sb="1" eb="3">
      <t>コウイキ</t>
    </rPh>
    <rPh sb="3" eb="5">
      <t>カツドウ</t>
    </rPh>
    <rPh sb="5" eb="7">
      <t>ソシキ</t>
    </rPh>
    <rPh sb="13" eb="15">
      <t>キボ</t>
    </rPh>
    <rPh sb="15" eb="17">
      <t>ヨウケン</t>
    </rPh>
    <rPh sb="18" eb="19">
      <t>ミ</t>
    </rPh>
    <rPh sb="23" eb="25">
      <t>バアイ</t>
    </rPh>
    <rPh sb="28" eb="30">
      <t>チョクエイ</t>
    </rPh>
    <rPh sb="30" eb="32">
      <t>セコウ</t>
    </rPh>
    <rPh sb="33" eb="35">
      <t>ジッシ</t>
    </rPh>
    <rPh sb="38" eb="40">
      <t>バアイ</t>
    </rPh>
    <rPh sb="42" eb="44">
      <t>タンカ</t>
    </rPh>
    <rPh sb="49" eb="50">
      <t>ジョウ</t>
    </rPh>
    <rPh sb="52" eb="53">
      <t>ガク</t>
    </rPh>
    <rPh sb="54" eb="56">
      <t>キニュウ</t>
    </rPh>
    <phoneticPr fontId="4"/>
  </si>
  <si>
    <r>
      <t>２．組織の広域化・体制強化の計画　</t>
    </r>
    <r>
      <rPr>
        <sz val="10"/>
        <rFont val="メイリオ"/>
        <family val="3"/>
        <charset val="128"/>
      </rPr>
      <t>（計画がない場合、この項目への記入は不要です）</t>
    </r>
    <rPh sb="2" eb="4">
      <t>ソシキ</t>
    </rPh>
    <rPh sb="5" eb="8">
      <t>コウイキカ</t>
    </rPh>
    <rPh sb="9" eb="11">
      <t>タイセイ</t>
    </rPh>
    <rPh sb="11" eb="13">
      <t>キョウカ</t>
    </rPh>
    <rPh sb="14" eb="16">
      <t>ケイカク</t>
    </rPh>
    <rPh sb="18" eb="20">
      <t>ケイカク</t>
    </rPh>
    <rPh sb="23" eb="25">
      <t>バアイ</t>
    </rPh>
    <rPh sb="28" eb="30">
      <t>コウモク</t>
    </rPh>
    <rPh sb="32" eb="34">
      <t>キニュウ</t>
    </rPh>
    <rPh sb="35" eb="37">
      <t>フヨウ</t>
    </rPh>
    <phoneticPr fontId="4"/>
  </si>
  <si>
    <t>広域活動組織の設立</t>
    <rPh sb="0" eb="2">
      <t>コウイキ</t>
    </rPh>
    <rPh sb="2" eb="4">
      <t>カツドウ</t>
    </rPh>
    <rPh sb="4" eb="6">
      <t>ソシキ</t>
    </rPh>
    <rPh sb="7" eb="9">
      <t>セツリツ</t>
    </rPh>
    <phoneticPr fontId="4"/>
  </si>
  <si>
    <t>特定非営利活動法人化</t>
    <rPh sb="0" eb="2">
      <t>トクテイ</t>
    </rPh>
    <rPh sb="2" eb="5">
      <t>ヒエイリ</t>
    </rPh>
    <rPh sb="5" eb="7">
      <t>カツドウ</t>
    </rPh>
    <rPh sb="7" eb="9">
      <t>ホウジン</t>
    </rPh>
    <rPh sb="9" eb="10">
      <t>カ</t>
    </rPh>
    <phoneticPr fontId="4"/>
  </si>
  <si>
    <t>※「特定非営利活動法人」とは、営農法人とは別に多面的活動に関与する法人のことです。</t>
    <rPh sb="2" eb="4">
      <t>トクテイ</t>
    </rPh>
    <rPh sb="4" eb="7">
      <t>ヒエイリ</t>
    </rPh>
    <rPh sb="7" eb="9">
      <t>カツドウ</t>
    </rPh>
    <rPh sb="9" eb="11">
      <t>ホウジン</t>
    </rPh>
    <rPh sb="15" eb="17">
      <t>エイノウ</t>
    </rPh>
    <rPh sb="17" eb="19">
      <t>ホウジン</t>
    </rPh>
    <rPh sb="21" eb="22">
      <t>ベツ</t>
    </rPh>
    <rPh sb="23" eb="26">
      <t>タメンテキ</t>
    </rPh>
    <rPh sb="26" eb="28">
      <t>カツドウ</t>
    </rPh>
    <rPh sb="29" eb="31">
      <t>カンヨ</t>
    </rPh>
    <rPh sb="33" eb="35">
      <t>ホウジン</t>
    </rPh>
    <phoneticPr fontId="4"/>
  </si>
  <si>
    <t>実施予定年度</t>
    <rPh sb="0" eb="2">
      <t>ジッシ</t>
    </rPh>
    <rPh sb="2" eb="4">
      <t>ヨテイ</t>
    </rPh>
    <rPh sb="4" eb="6">
      <t>ネンド</t>
    </rPh>
    <phoneticPr fontId="4"/>
  </si>
  <si>
    <t>年度</t>
    <rPh sb="0" eb="2">
      <t>ネンド</t>
    </rPh>
    <phoneticPr fontId="4"/>
  </si>
  <si>
    <t>以下は市町村担当者と相談の上、記入してください。</t>
    <rPh sb="0" eb="2">
      <t>イカ</t>
    </rPh>
    <rPh sb="3" eb="6">
      <t>シチョウソン</t>
    </rPh>
    <rPh sb="6" eb="9">
      <t>タントウシャ</t>
    </rPh>
    <rPh sb="10" eb="12">
      <t>ソウダン</t>
    </rPh>
    <rPh sb="13" eb="14">
      <t>ウエ</t>
    </rPh>
    <rPh sb="15" eb="17">
      <t>キニュウ</t>
    </rPh>
    <phoneticPr fontId="4"/>
  </si>
  <si>
    <t>集落数</t>
    <rPh sb="0" eb="3">
      <t>シュウラクスウ</t>
    </rPh>
    <phoneticPr fontId="4"/>
  </si>
  <si>
    <t>農業地域類型</t>
    <rPh sb="0" eb="2">
      <t>ノウギョウ</t>
    </rPh>
    <rPh sb="2" eb="4">
      <t>チイキ</t>
    </rPh>
    <rPh sb="4" eb="6">
      <t>ルイケイ</t>
    </rPh>
    <phoneticPr fontId="4"/>
  </si>
  <si>
    <t>都市的地域</t>
    <rPh sb="0" eb="3">
      <t>トシテキ</t>
    </rPh>
    <rPh sb="3" eb="5">
      <t>チイキ</t>
    </rPh>
    <phoneticPr fontId="4"/>
  </si>
  <si>
    <t>平地農業地域</t>
    <rPh sb="0" eb="2">
      <t>ヘイチ</t>
    </rPh>
    <rPh sb="2" eb="4">
      <t>ノウギョウ</t>
    </rPh>
    <rPh sb="4" eb="6">
      <t>チイキ</t>
    </rPh>
    <phoneticPr fontId="4"/>
  </si>
  <si>
    <t>中間農業地域</t>
    <rPh sb="0" eb="2">
      <t>チュウカン</t>
    </rPh>
    <rPh sb="2" eb="4">
      <t>ノウギョウ</t>
    </rPh>
    <rPh sb="4" eb="6">
      <t>チイキ</t>
    </rPh>
    <phoneticPr fontId="4"/>
  </si>
  <si>
    <t>山間農業地域</t>
    <rPh sb="0" eb="2">
      <t>サンカン</t>
    </rPh>
    <rPh sb="2" eb="4">
      <t>ノウギョウ</t>
    </rPh>
    <rPh sb="4" eb="6">
      <t>チイキ</t>
    </rPh>
    <phoneticPr fontId="4"/>
  </si>
  <si>
    <t>特定農山村</t>
    <rPh sb="0" eb="2">
      <t>トクテイ</t>
    </rPh>
    <rPh sb="2" eb="5">
      <t>ノウサンソン</t>
    </rPh>
    <phoneticPr fontId="4"/>
  </si>
  <si>
    <t>振興山村</t>
    <rPh sb="0" eb="2">
      <t>シンコウ</t>
    </rPh>
    <rPh sb="2" eb="4">
      <t>サンソン</t>
    </rPh>
    <phoneticPr fontId="4"/>
  </si>
  <si>
    <t>過疎</t>
    <rPh sb="0" eb="2">
      <t>カソ</t>
    </rPh>
    <phoneticPr fontId="4"/>
  </si>
  <si>
    <t>半島</t>
    <rPh sb="0" eb="2">
      <t>ハントウ</t>
    </rPh>
    <phoneticPr fontId="4"/>
  </si>
  <si>
    <t>離島</t>
    <rPh sb="0" eb="2">
      <t>リトウ</t>
    </rPh>
    <phoneticPr fontId="4"/>
  </si>
  <si>
    <t>沖縄</t>
    <rPh sb="0" eb="2">
      <t>オキナワ</t>
    </rPh>
    <phoneticPr fontId="4"/>
  </si>
  <si>
    <t>奄美群島</t>
    <rPh sb="0" eb="2">
      <t>アマミ</t>
    </rPh>
    <rPh sb="2" eb="4">
      <t>グントウ</t>
    </rPh>
    <phoneticPr fontId="4"/>
  </si>
  <si>
    <t>小笠原諸島</t>
    <rPh sb="0" eb="3">
      <t>オガサワラ</t>
    </rPh>
    <rPh sb="3" eb="5">
      <t>ショトウ</t>
    </rPh>
    <phoneticPr fontId="4"/>
  </si>
  <si>
    <t>交付金算定の対象としている農振農用地区域外の対象農用地面積</t>
    <rPh sb="0" eb="3">
      <t>コウフキン</t>
    </rPh>
    <rPh sb="3" eb="5">
      <t>サンテイ</t>
    </rPh>
    <rPh sb="6" eb="8">
      <t>タイショウ</t>
    </rPh>
    <rPh sb="22" eb="24">
      <t>タイショウ</t>
    </rPh>
    <rPh sb="24" eb="27">
      <t>ノウヨウチ</t>
    </rPh>
    <rPh sb="27" eb="29">
      <t>メンセキ</t>
    </rPh>
    <phoneticPr fontId="4"/>
  </si>
  <si>
    <t>農地維持支払</t>
    <rPh sb="0" eb="2">
      <t>ノウチ</t>
    </rPh>
    <rPh sb="2" eb="4">
      <t>イジ</t>
    </rPh>
    <rPh sb="4" eb="6">
      <t>シハライ</t>
    </rPh>
    <phoneticPr fontId="4"/>
  </si>
  <si>
    <t>資源向上支払
（共同）</t>
    <rPh sb="0" eb="2">
      <t>シゲン</t>
    </rPh>
    <rPh sb="2" eb="4">
      <t>コウジョウ</t>
    </rPh>
    <rPh sb="4" eb="6">
      <t>シハラ</t>
    </rPh>
    <rPh sb="8" eb="10">
      <t>キョウドウ</t>
    </rPh>
    <phoneticPr fontId="4"/>
  </si>
  <si>
    <t>資源向上支払
（長寿命化）</t>
    <rPh sb="0" eb="2">
      <t>シゲン</t>
    </rPh>
    <rPh sb="2" eb="4">
      <t>コウジョウ</t>
    </rPh>
    <rPh sb="4" eb="6">
      <t>シハライ</t>
    </rPh>
    <rPh sb="8" eb="12">
      <t>チョウジュミョウカ</t>
    </rPh>
    <phoneticPr fontId="4"/>
  </si>
  <si>
    <t>３．活動の計画</t>
    <rPh sb="2" eb="4">
      <t>カツドウ</t>
    </rPh>
    <rPh sb="5" eb="7">
      <t>ケイカク</t>
    </rPh>
    <phoneticPr fontId="4"/>
  </si>
  <si>
    <t>★実施する月に○を記入してください。</t>
    <rPh sb="1" eb="3">
      <t>ジッシ</t>
    </rPh>
    <rPh sb="5" eb="6">
      <t>ツキ</t>
    </rPh>
    <rPh sb="9" eb="11">
      <t>キニュウ</t>
    </rPh>
    <phoneticPr fontId="4"/>
  </si>
  <si>
    <t>活動項目</t>
    <rPh sb="0" eb="2">
      <t>カツドウ</t>
    </rPh>
    <rPh sb="2" eb="4">
      <t>コウモク</t>
    </rPh>
    <phoneticPr fontId="4"/>
  </si>
  <si>
    <t>取組</t>
    <rPh sb="0" eb="2">
      <t>トリクミ</t>
    </rPh>
    <phoneticPr fontId="4"/>
  </si>
  <si>
    <t>毎年度の実施時期</t>
    <rPh sb="0" eb="3">
      <t>マイネンド</t>
    </rPh>
    <rPh sb="4" eb="6">
      <t>ジッシ</t>
    </rPh>
    <rPh sb="6" eb="8">
      <t>ジキ</t>
    </rPh>
    <phoneticPr fontId="4"/>
  </si>
  <si>
    <t>4月</t>
    <rPh sb="1" eb="2">
      <t>ガツ</t>
    </rPh>
    <phoneticPr fontId="4"/>
  </si>
  <si>
    <t>5月</t>
  </si>
  <si>
    <t>6月</t>
  </si>
  <si>
    <t>7月</t>
  </si>
  <si>
    <t>8月</t>
  </si>
  <si>
    <t>9月</t>
  </si>
  <si>
    <t>10月</t>
  </si>
  <si>
    <t>11月</t>
  </si>
  <si>
    <t>12月</t>
  </si>
  <si>
    <t>1月</t>
    <rPh sb="1" eb="2">
      <t>ガツ</t>
    </rPh>
    <phoneticPr fontId="4"/>
  </si>
  <si>
    <t>2月</t>
  </si>
  <si>
    <t>3月</t>
  </si>
  <si>
    <t>点検・
計画策定</t>
    <rPh sb="0" eb="2">
      <t>テンケン</t>
    </rPh>
    <rPh sb="4" eb="6">
      <t>ケイカク</t>
    </rPh>
    <rPh sb="6" eb="8">
      <t>サクテイ</t>
    </rPh>
    <phoneticPr fontId="4"/>
  </si>
  <si>
    <t>１　点検</t>
    <rPh sb="2" eb="4">
      <t>テンケン</t>
    </rPh>
    <phoneticPr fontId="4"/>
  </si>
  <si>
    <t>２　年度活動計画の策定</t>
    <rPh sb="2" eb="4">
      <t>ネンド</t>
    </rPh>
    <rPh sb="4" eb="6">
      <t>カツドウ</t>
    </rPh>
    <rPh sb="6" eb="8">
      <t>ケイカク</t>
    </rPh>
    <rPh sb="9" eb="11">
      <t>サクテイ</t>
    </rPh>
    <phoneticPr fontId="4"/>
  </si>
  <si>
    <t>研修</t>
    <rPh sb="0" eb="2">
      <t>ケンシュウ</t>
    </rPh>
    <phoneticPr fontId="4"/>
  </si>
  <si>
    <t>実践活動</t>
    <phoneticPr fontId="4"/>
  </si>
  <si>
    <t>農用地</t>
    <phoneticPr fontId="4"/>
  </si>
  <si>
    <t>４　遊休農地発生防止のための保全管理</t>
    <phoneticPr fontId="4"/>
  </si>
  <si>
    <t>５　畦畔・法面・防風林の草刈り</t>
    <rPh sb="2" eb="4">
      <t>ケイハン</t>
    </rPh>
    <rPh sb="5" eb="7">
      <t>ノリメン</t>
    </rPh>
    <rPh sb="8" eb="11">
      <t>ボウフウリン</t>
    </rPh>
    <rPh sb="12" eb="14">
      <t>クサカリ</t>
    </rPh>
    <phoneticPr fontId="4"/>
  </si>
  <si>
    <t>６　鳥獣害防護柵等の保守管理</t>
    <rPh sb="2" eb="4">
      <t>チョウジュウ</t>
    </rPh>
    <rPh sb="4" eb="5">
      <t>ガイ</t>
    </rPh>
    <rPh sb="5" eb="8">
      <t>ボウゴサク</t>
    </rPh>
    <rPh sb="8" eb="9">
      <t>トウ</t>
    </rPh>
    <rPh sb="10" eb="12">
      <t>ホシュ</t>
    </rPh>
    <rPh sb="12" eb="14">
      <t>カンリ</t>
    </rPh>
    <phoneticPr fontId="4"/>
  </si>
  <si>
    <t>点検結果に応じて実施時期を決定</t>
    <phoneticPr fontId="4"/>
  </si>
  <si>
    <t>７　水路の草刈り</t>
    <rPh sb="2" eb="4">
      <t>スイロ</t>
    </rPh>
    <phoneticPr fontId="4"/>
  </si>
  <si>
    <t>８　水路の泥上げ</t>
    <rPh sb="5" eb="6">
      <t>ドロ</t>
    </rPh>
    <rPh sb="6" eb="7">
      <t>ア</t>
    </rPh>
    <phoneticPr fontId="4"/>
  </si>
  <si>
    <t>９　水路附帯施設の保守管理</t>
    <rPh sb="2" eb="4">
      <t>スイロ</t>
    </rPh>
    <rPh sb="4" eb="6">
      <t>フタイ</t>
    </rPh>
    <rPh sb="6" eb="8">
      <t>シセツ</t>
    </rPh>
    <rPh sb="9" eb="11">
      <t>ホシュ</t>
    </rPh>
    <rPh sb="11" eb="13">
      <t>カンリ</t>
    </rPh>
    <phoneticPr fontId="4"/>
  </si>
  <si>
    <t>10　農道の草刈り</t>
    <rPh sb="3" eb="5">
      <t>ノウドウ</t>
    </rPh>
    <rPh sb="6" eb="8">
      <t>クサカ</t>
    </rPh>
    <phoneticPr fontId="4"/>
  </si>
  <si>
    <t xml:space="preserve">11　農道側溝の泥上げ </t>
    <rPh sb="5" eb="7">
      <t>ソッコウ</t>
    </rPh>
    <rPh sb="8" eb="9">
      <t>ドロ</t>
    </rPh>
    <rPh sb="9" eb="10">
      <t>ア</t>
    </rPh>
    <phoneticPr fontId="4"/>
  </si>
  <si>
    <t>12　路面の維持</t>
    <rPh sb="3" eb="5">
      <t>ロメン</t>
    </rPh>
    <rPh sb="6" eb="8">
      <t>イジ</t>
    </rPh>
    <phoneticPr fontId="4"/>
  </si>
  <si>
    <t>13　ため池の草刈り</t>
    <rPh sb="5" eb="6">
      <t>イケ</t>
    </rPh>
    <phoneticPr fontId="4"/>
  </si>
  <si>
    <t>14　ため池の泥上げ</t>
    <rPh sb="7" eb="8">
      <t>ドロ</t>
    </rPh>
    <rPh sb="8" eb="9">
      <t>ア</t>
    </rPh>
    <phoneticPr fontId="4"/>
  </si>
  <si>
    <t>15　ため池附帯施設の保守管理</t>
    <rPh sb="6" eb="8">
      <t>フタイ</t>
    </rPh>
    <rPh sb="8" eb="10">
      <t>シセツ</t>
    </rPh>
    <rPh sb="11" eb="13">
      <t>ホシュ</t>
    </rPh>
    <rPh sb="13" eb="15">
      <t>カンリ</t>
    </rPh>
    <phoneticPr fontId="4"/>
  </si>
  <si>
    <t>共通</t>
    <rPh sb="0" eb="2">
      <t>キョウツウ</t>
    </rPh>
    <phoneticPr fontId="4"/>
  </si>
  <si>
    <t>16　異常気象時の対応</t>
    <phoneticPr fontId="4"/>
  </si>
  <si>
    <t>洪水、台風、地震等の発生後</t>
    <phoneticPr fontId="4"/>
  </si>
  <si>
    <t>地域資源の適切な保全管理のための推進活動</t>
    <rPh sb="0" eb="2">
      <t>チイキ</t>
    </rPh>
    <rPh sb="2" eb="4">
      <t>シゲン</t>
    </rPh>
    <rPh sb="5" eb="7">
      <t>テキセツ</t>
    </rPh>
    <rPh sb="8" eb="10">
      <t>ホゼン</t>
    </rPh>
    <rPh sb="10" eb="12">
      <t>カンリ</t>
    </rPh>
    <rPh sb="16" eb="18">
      <t>スイシン</t>
    </rPh>
    <rPh sb="18" eb="20">
      <t>カツドウ</t>
    </rPh>
    <phoneticPr fontId="4"/>
  </si>
  <si>
    <t>地域資源の適切な保全管理のための推進活動について、１）～４）を記入してください。</t>
    <rPh sb="31" eb="33">
      <t>キニュウ</t>
    </rPh>
    <phoneticPr fontId="4"/>
  </si>
  <si>
    <t>１）保全管理の目標を①～⑥から選んでください。（複数選択可）</t>
    <rPh sb="2" eb="4">
      <t>ホゼン</t>
    </rPh>
    <rPh sb="4" eb="6">
      <t>カンリ</t>
    </rPh>
    <rPh sb="7" eb="9">
      <t>モクヒョウ</t>
    </rPh>
    <rPh sb="15" eb="16">
      <t>エラ</t>
    </rPh>
    <rPh sb="24" eb="26">
      <t>フクスウ</t>
    </rPh>
    <rPh sb="26" eb="28">
      <t>センタク</t>
    </rPh>
    <rPh sb="28" eb="29">
      <t>カ</t>
    </rPh>
    <phoneticPr fontId="4"/>
  </si>
  <si>
    <t>①中心経営体との役割分担による保全管理</t>
    <phoneticPr fontId="4"/>
  </si>
  <si>
    <t>④集落間連携や広域的活動による保全管理</t>
    <phoneticPr fontId="4"/>
  </si>
  <si>
    <t>②集落営農組織を基礎とした地域ぐるみの保全管理</t>
    <phoneticPr fontId="4"/>
  </si>
  <si>
    <t>⑤多様な地域資源管理の担い手による保全管理</t>
    <rPh sb="4" eb="6">
      <t>チイキ</t>
    </rPh>
    <phoneticPr fontId="4"/>
  </si>
  <si>
    <t>⑥その他</t>
    <phoneticPr fontId="4"/>
  </si>
  <si>
    <t>①農地の利用集積に伴う管理作業</t>
    <phoneticPr fontId="4"/>
  </si>
  <si>
    <t>④共同利用施設の保全管理</t>
    <rPh sb="1" eb="3">
      <t>キョウドウ</t>
    </rPh>
    <rPh sb="3" eb="5">
      <t>リヨウ</t>
    </rPh>
    <rPh sb="5" eb="7">
      <t>シセツ</t>
    </rPh>
    <rPh sb="8" eb="10">
      <t>ホゼン</t>
    </rPh>
    <rPh sb="10" eb="12">
      <t>カンリ</t>
    </rPh>
    <phoneticPr fontId="4"/>
  </si>
  <si>
    <t>②高齢農家の農用地に係る管理作業</t>
    <phoneticPr fontId="4"/>
  </si>
  <si>
    <t>⑤その他</t>
    <phoneticPr fontId="4"/>
  </si>
  <si>
    <t>③不在村地主等の遊休農地に係る管理作業</t>
    <rPh sb="1" eb="3">
      <t>フザイ</t>
    </rPh>
    <rPh sb="3" eb="4">
      <t>ムラ</t>
    </rPh>
    <rPh sb="4" eb="6">
      <t>ジヌシ</t>
    </rPh>
    <rPh sb="6" eb="7">
      <t>トウ</t>
    </rPh>
    <rPh sb="8" eb="10">
      <t>ユウキュウ</t>
    </rPh>
    <rPh sb="10" eb="12">
      <t>ノウチ</t>
    </rPh>
    <rPh sb="13" eb="14">
      <t>カカ</t>
    </rPh>
    <rPh sb="15" eb="17">
      <t>カンリ</t>
    </rPh>
    <rPh sb="17" eb="19">
      <t>サギョウ</t>
    </rPh>
    <phoneticPr fontId="4"/>
  </si>
  <si>
    <t/>
  </si>
  <si>
    <t>①担い手の人材・機材の有効活用、連携強化</t>
    <phoneticPr fontId="4"/>
  </si>
  <si>
    <t>⑤不在村地主との連絡・調整体制の構築</t>
    <rPh sb="1" eb="3">
      <t>フザイ</t>
    </rPh>
    <rPh sb="3" eb="4">
      <t>ムラ</t>
    </rPh>
    <rPh sb="4" eb="6">
      <t>ジヌシ</t>
    </rPh>
    <rPh sb="8" eb="10">
      <t>レンラク</t>
    </rPh>
    <rPh sb="11" eb="13">
      <t>チョウセイ</t>
    </rPh>
    <rPh sb="13" eb="15">
      <t>タイセイ</t>
    </rPh>
    <rPh sb="16" eb="18">
      <t>コウチク</t>
    </rPh>
    <phoneticPr fontId="4"/>
  </si>
  <si>
    <t>②入り作等の近隣の担い手との協力</t>
    <phoneticPr fontId="4"/>
  </si>
  <si>
    <t>⑥集落間の連携や広域的な活動</t>
    <rPh sb="1" eb="4">
      <t>シュウラクカン</t>
    </rPh>
    <rPh sb="5" eb="7">
      <t>レンケイ</t>
    </rPh>
    <rPh sb="8" eb="11">
      <t>コウイキテキ</t>
    </rPh>
    <rPh sb="12" eb="14">
      <t>カツドウ</t>
    </rPh>
    <phoneticPr fontId="4"/>
  </si>
  <si>
    <t>③地域住民、土地持ち非農家等を含めた体制づくり</t>
    <rPh sb="1" eb="3">
      <t>チイキ</t>
    </rPh>
    <rPh sb="3" eb="5">
      <t>ジュウミン</t>
    </rPh>
    <rPh sb="6" eb="9">
      <t>トチモ</t>
    </rPh>
    <rPh sb="10" eb="11">
      <t>ヒ</t>
    </rPh>
    <rPh sb="11" eb="13">
      <t>ノウカ</t>
    </rPh>
    <rPh sb="13" eb="14">
      <t>トウ</t>
    </rPh>
    <rPh sb="15" eb="16">
      <t>フク</t>
    </rPh>
    <rPh sb="18" eb="20">
      <t>タイセイ</t>
    </rPh>
    <phoneticPr fontId="4"/>
  </si>
  <si>
    <t>⑦その他</t>
    <phoneticPr fontId="4"/>
  </si>
  <si>
    <t>④新たな保全管理の担い手の確保</t>
    <rPh sb="1" eb="2">
      <t>アラ</t>
    </rPh>
    <rPh sb="4" eb="6">
      <t>ホゼン</t>
    </rPh>
    <rPh sb="6" eb="8">
      <t>カンリ</t>
    </rPh>
    <rPh sb="9" eb="10">
      <t>ニナ</t>
    </rPh>
    <rPh sb="11" eb="12">
      <t>テ</t>
    </rPh>
    <rPh sb="13" eb="15">
      <t>カクホ</t>
    </rPh>
    <phoneticPr fontId="4"/>
  </si>
  <si>
    <t>17．入り作農家や土地持ち非農家を含む
　 　農業者の検討会の開催</t>
    <rPh sb="6" eb="8">
      <t>ノウカ</t>
    </rPh>
    <phoneticPr fontId="4"/>
  </si>
  <si>
    <t>18．農業者に対する意向調査、農業者による現地調査</t>
    <phoneticPr fontId="4"/>
  </si>
  <si>
    <t>22．有識者等による研修会、検討会の開催</t>
    <rPh sb="3" eb="6">
      <t>ユウシキシャ</t>
    </rPh>
    <rPh sb="6" eb="7">
      <t>トウ</t>
    </rPh>
    <rPh sb="10" eb="13">
      <t>ケンシュウカイ</t>
    </rPh>
    <rPh sb="14" eb="17">
      <t>ケントウカイ</t>
    </rPh>
    <rPh sb="18" eb="20">
      <t>カイサイ</t>
    </rPh>
    <phoneticPr fontId="4"/>
  </si>
  <si>
    <t>19．不在村地主との連絡体制の整備、調整等</t>
    <rPh sb="3" eb="5">
      <t>フザイ</t>
    </rPh>
    <rPh sb="5" eb="6">
      <t>ムラ</t>
    </rPh>
    <rPh sb="6" eb="8">
      <t>ジヌシ</t>
    </rPh>
    <rPh sb="10" eb="12">
      <t>レンラク</t>
    </rPh>
    <rPh sb="12" eb="14">
      <t>タイセイ</t>
    </rPh>
    <rPh sb="15" eb="17">
      <t>セイビ</t>
    </rPh>
    <rPh sb="18" eb="20">
      <t>チョウセイ</t>
    </rPh>
    <rPh sb="20" eb="21">
      <t>トウ</t>
    </rPh>
    <phoneticPr fontId="4"/>
  </si>
  <si>
    <t>23．その他</t>
    <phoneticPr fontId="4"/>
  </si>
  <si>
    <t>　１）施設の軽微な補修、農村環境保全活動</t>
    <rPh sb="3" eb="5">
      <t>シセツ</t>
    </rPh>
    <rPh sb="6" eb="8">
      <t>ケイビ</t>
    </rPh>
    <rPh sb="9" eb="11">
      <t>ホシュウ</t>
    </rPh>
    <rPh sb="12" eb="14">
      <t>ノウソン</t>
    </rPh>
    <rPh sb="14" eb="16">
      <t>カンキョウ</t>
    </rPh>
    <rPh sb="16" eb="20">
      <t>ホゼンカツドウ</t>
    </rPh>
    <phoneticPr fontId="4"/>
  </si>
  <si>
    <t>施設の軽微な補修</t>
    <rPh sb="0" eb="2">
      <t>シセツ</t>
    </rPh>
    <rPh sb="3" eb="5">
      <t>ケイビ</t>
    </rPh>
    <rPh sb="6" eb="8">
      <t>ホシュウ</t>
    </rPh>
    <phoneticPr fontId="4"/>
  </si>
  <si>
    <t>機能診断・
計画策定</t>
    <rPh sb="0" eb="2">
      <t>キノウ</t>
    </rPh>
    <rPh sb="2" eb="4">
      <t>シンダン</t>
    </rPh>
    <rPh sb="6" eb="8">
      <t>ケイカク</t>
    </rPh>
    <rPh sb="8" eb="10">
      <t>サクテイ</t>
    </rPh>
    <phoneticPr fontId="4"/>
  </si>
  <si>
    <t>24　農用地の機能診断</t>
    <rPh sb="7" eb="9">
      <t>キノウ</t>
    </rPh>
    <rPh sb="9" eb="11">
      <t>シンダン</t>
    </rPh>
    <phoneticPr fontId="4"/>
  </si>
  <si>
    <t>25　水路の機能診断</t>
    <rPh sb="3" eb="5">
      <t>スイロ</t>
    </rPh>
    <phoneticPr fontId="4"/>
  </si>
  <si>
    <t>26　農道の機能診断</t>
    <rPh sb="3" eb="5">
      <t>ノウドウ</t>
    </rPh>
    <phoneticPr fontId="4"/>
  </si>
  <si>
    <t>27　ため池の機能診断</t>
    <rPh sb="5" eb="6">
      <t>イケ</t>
    </rPh>
    <phoneticPr fontId="4"/>
  </si>
  <si>
    <t>28　年度活動計画の策定</t>
    <rPh sb="3" eb="5">
      <t>ネンド</t>
    </rPh>
    <rPh sb="5" eb="7">
      <t>カツドウ</t>
    </rPh>
    <rPh sb="7" eb="9">
      <t>ケイカク</t>
    </rPh>
    <rPh sb="10" eb="12">
      <t>サクテイ</t>
    </rPh>
    <phoneticPr fontId="4"/>
  </si>
  <si>
    <t>29　機能診断・補修技術等に関する研修</t>
    <rPh sb="14" eb="15">
      <t>カン</t>
    </rPh>
    <phoneticPr fontId="4"/>
  </si>
  <si>
    <t>実践活動</t>
    <phoneticPr fontId="4"/>
  </si>
  <si>
    <t>30　農用地の軽微な補修等</t>
    <rPh sb="3" eb="6">
      <t>ノウヨウチ</t>
    </rPh>
    <rPh sb="7" eb="9">
      <t>ケイビ</t>
    </rPh>
    <rPh sb="10" eb="13">
      <t>ホシュウトウ</t>
    </rPh>
    <phoneticPr fontId="4"/>
  </si>
  <si>
    <t>機能診断結果に応じて実施時期を決定</t>
    <phoneticPr fontId="4"/>
  </si>
  <si>
    <t>31　水路の軽微な補修等</t>
    <rPh sb="6" eb="8">
      <t>ケイビ</t>
    </rPh>
    <rPh sb="9" eb="12">
      <t>ホシュウトウ</t>
    </rPh>
    <phoneticPr fontId="4"/>
  </si>
  <si>
    <t>32　農道の軽微な補修等</t>
    <rPh sb="6" eb="8">
      <t>ケイビ</t>
    </rPh>
    <rPh sb="9" eb="12">
      <t>ホシュウトウ</t>
    </rPh>
    <phoneticPr fontId="4"/>
  </si>
  <si>
    <t>33　ため池の軽微な補修等</t>
    <rPh sb="7" eb="9">
      <t>ケイビ</t>
    </rPh>
    <rPh sb="10" eb="13">
      <t>ホシュウトウ</t>
    </rPh>
    <phoneticPr fontId="4"/>
  </si>
  <si>
    <t>農村環境保全活動</t>
    <rPh sb="0" eb="2">
      <t>ノウソン</t>
    </rPh>
    <rPh sb="2" eb="4">
      <t>カンキョウ</t>
    </rPh>
    <rPh sb="4" eb="6">
      <t>ホゼン</t>
    </rPh>
    <rPh sb="6" eb="8">
      <t>カツドウ</t>
    </rPh>
    <phoneticPr fontId="4"/>
  </si>
  <si>
    <t>計画策定</t>
    <rPh sb="0" eb="2">
      <t>ケイカク</t>
    </rPh>
    <rPh sb="2" eb="4">
      <t>サクテイ</t>
    </rPh>
    <phoneticPr fontId="4"/>
  </si>
  <si>
    <t>34　生物多様性保全計画の策定</t>
    <rPh sb="3" eb="5">
      <t>セイブツ</t>
    </rPh>
    <rPh sb="5" eb="8">
      <t>タヨウセイ</t>
    </rPh>
    <rPh sb="8" eb="10">
      <t>ホゼン</t>
    </rPh>
    <rPh sb="10" eb="12">
      <t>ケイカク</t>
    </rPh>
    <rPh sb="13" eb="15">
      <t>サクテイ</t>
    </rPh>
    <phoneticPr fontId="4"/>
  </si>
  <si>
    <t>35　水質保全計画、農地保全計画の策定</t>
    <phoneticPr fontId="4"/>
  </si>
  <si>
    <t>36　景観形成計画、生活環境保全計画の策定</t>
    <rPh sb="3" eb="5">
      <t>ケイカン</t>
    </rPh>
    <rPh sb="5" eb="7">
      <t>ケイセイ</t>
    </rPh>
    <rPh sb="7" eb="9">
      <t>ケイカク</t>
    </rPh>
    <rPh sb="10" eb="12">
      <t>セイカツ</t>
    </rPh>
    <rPh sb="12" eb="14">
      <t>カンキョウ</t>
    </rPh>
    <rPh sb="14" eb="16">
      <t>ホゼン</t>
    </rPh>
    <rPh sb="16" eb="18">
      <t>ケイカク</t>
    </rPh>
    <rPh sb="19" eb="21">
      <t>サクテイ</t>
    </rPh>
    <phoneticPr fontId="4"/>
  </si>
  <si>
    <t>37　水田貯留機能増進計画、地下水かん養活動計画の策定</t>
    <rPh sb="3" eb="5">
      <t>スイデン</t>
    </rPh>
    <rPh sb="5" eb="7">
      <t>チョリュウ</t>
    </rPh>
    <rPh sb="7" eb="9">
      <t>キノウ</t>
    </rPh>
    <rPh sb="9" eb="11">
      <t>ゾウシン</t>
    </rPh>
    <rPh sb="11" eb="13">
      <t>ケイカク</t>
    </rPh>
    <rPh sb="14" eb="17">
      <t>チカスイ</t>
    </rPh>
    <rPh sb="19" eb="20">
      <t>ヨウ</t>
    </rPh>
    <rPh sb="20" eb="22">
      <t>カツドウ</t>
    </rPh>
    <rPh sb="22" eb="24">
      <t>ケイカク</t>
    </rPh>
    <rPh sb="25" eb="27">
      <t>サクテイ</t>
    </rPh>
    <phoneticPr fontId="4"/>
  </si>
  <si>
    <t>38　資源循環計画の策定</t>
    <rPh sb="3" eb="5">
      <t>シゲン</t>
    </rPh>
    <rPh sb="5" eb="7">
      <t>ジュンカン</t>
    </rPh>
    <rPh sb="7" eb="9">
      <t>ケイカク</t>
    </rPh>
    <rPh sb="10" eb="12">
      <t>サクテイ</t>
    </rPh>
    <phoneticPr fontId="4"/>
  </si>
  <si>
    <t>実践活動</t>
    <rPh sb="0" eb="2">
      <t>ジッセン</t>
    </rPh>
    <rPh sb="2" eb="4">
      <t>カツドウ</t>
    </rPh>
    <phoneticPr fontId="4"/>
  </si>
  <si>
    <t>この線より上に行を挿入してください。</t>
    <rPh sb="2" eb="3">
      <t>セン</t>
    </rPh>
    <rPh sb="5" eb="6">
      <t>ウエ</t>
    </rPh>
    <rPh sb="7" eb="8">
      <t>ギョウ</t>
    </rPh>
    <rPh sb="9" eb="11">
      <t>ソウニュウ</t>
    </rPh>
    <phoneticPr fontId="4"/>
  </si>
  <si>
    <t>★行を挿入した場合は、実施状況報告書も同様に行を追加してください。</t>
    <rPh sb="1" eb="2">
      <t>ギョウ</t>
    </rPh>
    <rPh sb="3" eb="5">
      <t>ソウニュウ</t>
    </rPh>
    <rPh sb="7" eb="9">
      <t>バアイ</t>
    </rPh>
    <rPh sb="11" eb="13">
      <t>ジッシ</t>
    </rPh>
    <rPh sb="13" eb="15">
      <t>ジョウキョウ</t>
    </rPh>
    <rPh sb="15" eb="18">
      <t>ホウコクショ</t>
    </rPh>
    <rPh sb="19" eb="21">
      <t>ドウヨウ</t>
    </rPh>
    <rPh sb="22" eb="23">
      <t>ギョウ</t>
    </rPh>
    <rPh sb="24" eb="26">
      <t>ツイカ</t>
    </rPh>
    <phoneticPr fontId="4"/>
  </si>
  <si>
    <t>啓発・普及</t>
    <rPh sb="0" eb="2">
      <t>ケイハツ</t>
    </rPh>
    <rPh sb="3" eb="5">
      <t>フキュウ</t>
    </rPh>
    <phoneticPr fontId="4"/>
  </si>
  <si>
    <t>51　啓発・普及活動</t>
    <rPh sb="3" eb="5">
      <t>ケイハツ</t>
    </rPh>
    <rPh sb="6" eb="8">
      <t>フキュウ</t>
    </rPh>
    <rPh sb="8" eb="10">
      <t>カツドウ</t>
    </rPh>
    <phoneticPr fontId="4"/>
  </si>
  <si>
    <t>２）多面的機能の増進を図る活動　（任意の取組）</t>
    <rPh sb="2" eb="5">
      <t>タメンテキ</t>
    </rPh>
    <rPh sb="5" eb="7">
      <t>キノウ</t>
    </rPh>
    <rPh sb="8" eb="10">
      <t>ゾウシン</t>
    </rPh>
    <rPh sb="11" eb="12">
      <t>ハカ</t>
    </rPh>
    <rPh sb="13" eb="15">
      <t>カツドウ</t>
    </rPh>
    <rPh sb="17" eb="19">
      <t>ニンイ</t>
    </rPh>
    <rPh sb="20" eb="22">
      <t>トリクミ</t>
    </rPh>
    <phoneticPr fontId="4"/>
  </si>
  <si>
    <t>備考</t>
    <rPh sb="0" eb="2">
      <t>ビコウ</t>
    </rPh>
    <phoneticPr fontId="4"/>
  </si>
  <si>
    <t>多面的機能の増進を
図る活動</t>
    <rPh sb="0" eb="3">
      <t>タメンテキ</t>
    </rPh>
    <rPh sb="3" eb="5">
      <t>キノウ</t>
    </rPh>
    <rPh sb="6" eb="8">
      <t>ゾウシン</t>
    </rPh>
    <rPh sb="10" eb="11">
      <t>ハカ</t>
    </rPh>
    <rPh sb="12" eb="14">
      <t>カツドウ</t>
    </rPh>
    <phoneticPr fontId="4"/>
  </si>
  <si>
    <t>56．を選択した場合に選択⇒</t>
    <rPh sb="4" eb="6">
      <t>センタク</t>
    </rPh>
    <rPh sb="8" eb="10">
      <t>バアイ</t>
    </rPh>
    <rPh sb="11" eb="13">
      <t>センタク</t>
    </rPh>
    <phoneticPr fontId="4"/>
  </si>
  <si>
    <t>農村環境保全活動を１テーマ追加</t>
    <phoneticPr fontId="4"/>
  </si>
  <si>
    <t>「高度な保全活動の実施」</t>
    <phoneticPr fontId="4"/>
  </si>
  <si>
    <t>農村環境保全活動のテーマ</t>
    <rPh sb="0" eb="2">
      <t>ノウソン</t>
    </rPh>
    <rPh sb="2" eb="4">
      <t>カンキョウ</t>
    </rPh>
    <rPh sb="4" eb="6">
      <t>ホゼン</t>
    </rPh>
    <rPh sb="6" eb="8">
      <t>カツドウ</t>
    </rPh>
    <phoneticPr fontId="4"/>
  </si>
  <si>
    <t>↑「生態系保全」「水質保全」「景観形成・生活環境保全」、「水田貯留機能増進・地下水かん養」「資源循環」から選択</t>
    <phoneticPr fontId="4"/>
  </si>
  <si>
    <t>59．都道府県、市町村が特に認める活動　を選択した場合、具体的な活動内容を記載してください。</t>
    <rPh sb="3" eb="7">
      <t>トドウフケン</t>
    </rPh>
    <rPh sb="8" eb="11">
      <t>シチョウソン</t>
    </rPh>
    <rPh sb="12" eb="13">
      <t>トク</t>
    </rPh>
    <rPh sb="14" eb="15">
      <t>ミト</t>
    </rPh>
    <rPh sb="17" eb="19">
      <t>カツドウ</t>
    </rPh>
    <rPh sb="21" eb="23">
      <t>センタク</t>
    </rPh>
    <rPh sb="25" eb="27">
      <t>バアイ</t>
    </rPh>
    <rPh sb="28" eb="31">
      <t>グタイテキ</t>
    </rPh>
    <rPh sb="32" eb="34">
      <t>カツドウ</t>
    </rPh>
    <rPh sb="34" eb="36">
      <t>ナイヨウ</t>
    </rPh>
    <rPh sb="37" eb="39">
      <t>キサイ</t>
    </rPh>
    <phoneticPr fontId="4"/>
  </si>
  <si>
    <t>活動内容</t>
    <rPh sb="0" eb="2">
      <t>カツドウ</t>
    </rPh>
    <rPh sb="2" eb="4">
      <t>ナイヨウ</t>
    </rPh>
    <phoneticPr fontId="4"/>
  </si>
  <si>
    <t>延べ数量</t>
    <rPh sb="0" eb="1">
      <t>ノ</t>
    </rPh>
    <rPh sb="2" eb="4">
      <t>スウリョウ</t>
    </rPh>
    <phoneticPr fontId="4"/>
  </si>
  <si>
    <t>年度計画</t>
    <rPh sb="0" eb="2">
      <t>ネンド</t>
    </rPh>
    <rPh sb="2" eb="4">
      <t>ケイカク</t>
    </rPh>
    <phoneticPr fontId="4"/>
  </si>
  <si>
    <t>施設区分</t>
    <rPh sb="0" eb="2">
      <t>シセツ</t>
    </rPh>
    <rPh sb="2" eb="4">
      <t>クブン</t>
    </rPh>
    <phoneticPr fontId="4"/>
  </si>
  <si>
    <t>内容</t>
    <rPh sb="0" eb="2">
      <t>ナイヨウ</t>
    </rPh>
    <phoneticPr fontId="4"/>
  </si>
  <si>
    <t>（単位はkmか
箇所を選択）</t>
    <rPh sb="1" eb="3">
      <t>タンイ</t>
    </rPh>
    <rPh sb="8" eb="10">
      <t>カショ</t>
    </rPh>
    <rPh sb="11" eb="13">
      <t>センタク</t>
    </rPh>
    <phoneticPr fontId="4"/>
  </si>
  <si>
    <t>1年目</t>
    <rPh sb="1" eb="3">
      <t>ネンメ</t>
    </rPh>
    <phoneticPr fontId="4"/>
  </si>
  <si>
    <t>2年目</t>
    <rPh sb="1" eb="3">
      <t>ネンメ</t>
    </rPh>
    <phoneticPr fontId="4"/>
  </si>
  <si>
    <t>3年目</t>
    <rPh sb="1" eb="3">
      <t>ネンメ</t>
    </rPh>
    <phoneticPr fontId="4"/>
  </si>
  <si>
    <t>4年目</t>
    <rPh sb="1" eb="3">
      <t>ネンメ</t>
    </rPh>
    <phoneticPr fontId="4"/>
  </si>
  <si>
    <t>5年目</t>
    <rPh sb="1" eb="3">
      <t>ネンメ</t>
    </rPh>
    <phoneticPr fontId="4"/>
  </si>
  <si>
    <t>☆直営施工の実施方針について</t>
    <rPh sb="1" eb="3">
      <t>チョクエイ</t>
    </rPh>
    <rPh sb="3" eb="5">
      <t>セコウ</t>
    </rPh>
    <rPh sb="6" eb="8">
      <t>ジッシ</t>
    </rPh>
    <rPh sb="8" eb="10">
      <t>ホウシン</t>
    </rPh>
    <phoneticPr fontId="4"/>
  </si>
  <si>
    <t>全て直営施工</t>
    <rPh sb="0" eb="1">
      <t>スベ</t>
    </rPh>
    <rPh sb="2" eb="4">
      <t>チョクエイ</t>
    </rPh>
    <rPh sb="4" eb="6">
      <t>セコウ</t>
    </rPh>
    <phoneticPr fontId="4"/>
  </si>
  <si>
    <t>一部直営施工</t>
    <rPh sb="0" eb="2">
      <t>イチブ</t>
    </rPh>
    <rPh sb="2" eb="4">
      <t>チョクエイ</t>
    </rPh>
    <rPh sb="4" eb="6">
      <t>セコウ</t>
    </rPh>
    <phoneticPr fontId="4"/>
  </si>
  <si>
    <t>直営施工は実施しない</t>
    <rPh sb="0" eb="2">
      <t>チョクエイ</t>
    </rPh>
    <rPh sb="2" eb="4">
      <t>セコウ</t>
    </rPh>
    <rPh sb="5" eb="7">
      <t>ジッシ</t>
    </rPh>
    <phoneticPr fontId="4"/>
  </si>
  <si>
    <t>☆上記以外に農業の多面的機能の維持・発揮に必要な共同活動を実施する場合は、その活動内容を、この活動計画書に記載してください。（別紙でも可。）（実施要領第１の２の（４）又は第２の２の（４）に基づく活動）</t>
    <rPh sb="1" eb="3">
      <t>ジョウキ</t>
    </rPh>
    <rPh sb="3" eb="5">
      <t>イガイ</t>
    </rPh>
    <rPh sb="97" eb="99">
      <t>カツドウ</t>
    </rPh>
    <phoneticPr fontId="4"/>
  </si>
  <si>
    <t>４．加算措置</t>
    <rPh sb="2" eb="4">
      <t>カサン</t>
    </rPh>
    <rPh sb="4" eb="6">
      <t>ソチ</t>
    </rPh>
    <phoneticPr fontId="4"/>
  </si>
  <si>
    <t>対象農用地面積は小数点以下を切り捨て、整数で記入してください。</t>
    <rPh sb="0" eb="2">
      <t>タイショウ</t>
    </rPh>
    <rPh sb="2" eb="5">
      <t>ノウヨウチ</t>
    </rPh>
    <rPh sb="5" eb="7">
      <t>メンセキ</t>
    </rPh>
    <rPh sb="8" eb="11">
      <t>ショウスウテン</t>
    </rPh>
    <rPh sb="11" eb="13">
      <t>イカ</t>
    </rPh>
    <rPh sb="14" eb="15">
      <t>キ</t>
    </rPh>
    <rPh sb="16" eb="17">
      <t>ス</t>
    </rPh>
    <rPh sb="19" eb="21">
      <t>セイスウ</t>
    </rPh>
    <rPh sb="22" eb="24">
      <t>キニュウ</t>
    </rPh>
    <phoneticPr fontId="4"/>
  </si>
  <si>
    <t>（１）農地維持支払の小規模集落支援</t>
    <rPh sb="3" eb="5">
      <t>ノウチ</t>
    </rPh>
    <rPh sb="5" eb="7">
      <t>イジ</t>
    </rPh>
    <rPh sb="7" eb="9">
      <t>シハラ</t>
    </rPh>
    <rPh sb="10" eb="13">
      <t>ショウキボ</t>
    </rPh>
    <rPh sb="13" eb="15">
      <t>シュウラク</t>
    </rPh>
    <rPh sb="15" eb="17">
      <t>シエン</t>
    </rPh>
    <phoneticPr fontId="4"/>
  </si>
  <si>
    <r>
      <t xml:space="preserve">★小規模集落支援の適用条件
</t>
    </r>
    <r>
      <rPr>
        <sz val="9"/>
        <rFont val="HG丸ｺﾞｼｯｸM-PRO"/>
        <family val="3"/>
        <charset val="128"/>
      </rPr>
      <t>○小規模集落の総農家戸数が10戸以下である
○小規模集落がこれまでに農地・水・環境保全向上対策、農地・水保全管理支払、多面的機能支払の交付対象になっていない</t>
    </r>
    <rPh sb="1" eb="2">
      <t>コ</t>
    </rPh>
    <rPh sb="2" eb="4">
      <t>キボ</t>
    </rPh>
    <rPh sb="4" eb="6">
      <t>シュウラク</t>
    </rPh>
    <rPh sb="6" eb="8">
      <t>シエン</t>
    </rPh>
    <rPh sb="9" eb="11">
      <t>テキヨウ</t>
    </rPh>
    <rPh sb="11" eb="13">
      <t>ジョウケン</t>
    </rPh>
    <phoneticPr fontId="4"/>
  </si>
  <si>
    <t>小規模集落数</t>
    <phoneticPr fontId="4"/>
  </si>
  <si>
    <t>集落名</t>
    <rPh sb="2" eb="3">
      <t>メイ</t>
    </rPh>
    <phoneticPr fontId="4"/>
  </si>
  <si>
    <t>（２）資源向上支払（共同）の多面的機能の更なる増進に向けた活動への支援</t>
    <rPh sb="3" eb="5">
      <t>シゲン</t>
    </rPh>
    <rPh sb="5" eb="7">
      <t>コウジョウ</t>
    </rPh>
    <rPh sb="7" eb="9">
      <t>シハラ</t>
    </rPh>
    <rPh sb="10" eb="12">
      <t>キョウドウ</t>
    </rPh>
    <rPh sb="14" eb="17">
      <t>タメンテキ</t>
    </rPh>
    <rPh sb="17" eb="19">
      <t>キノウ</t>
    </rPh>
    <rPh sb="20" eb="21">
      <t>サラ</t>
    </rPh>
    <rPh sb="23" eb="25">
      <t>ゾウシン</t>
    </rPh>
    <rPh sb="26" eb="27">
      <t>ム</t>
    </rPh>
    <rPh sb="29" eb="31">
      <t>カツドウ</t>
    </rPh>
    <rPh sb="33" eb="35">
      <t>シエン</t>
    </rPh>
    <phoneticPr fontId="4"/>
  </si>
  <si>
    <r>
      <t>適用条件の確認</t>
    </r>
    <r>
      <rPr>
        <sz val="10"/>
        <rFont val="メイリオ"/>
        <family val="3"/>
        <charset val="128"/>
      </rPr>
      <t xml:space="preserve">　　 </t>
    </r>
    <rPh sb="0" eb="2">
      <t>テキヨウ</t>
    </rPh>
    <rPh sb="2" eb="4">
      <t>ジョウケン</t>
    </rPh>
    <rPh sb="5" eb="7">
      <t>カクニン</t>
    </rPh>
    <phoneticPr fontId="4"/>
  </si>
  <si>
    <t>項目</t>
    <rPh sb="0" eb="2">
      <t>コウモク</t>
    </rPh>
    <phoneticPr fontId="4"/>
  </si>
  <si>
    <t>遊休農地の有効活用</t>
    <phoneticPr fontId="4"/>
  </si>
  <si>
    <t>地域住民による直営施工</t>
    <phoneticPr fontId="4"/>
  </si>
  <si>
    <t>防災・減災力の強化</t>
    <phoneticPr fontId="4"/>
  </si>
  <si>
    <t>農村環境保全活動の幅広い展開</t>
    <phoneticPr fontId="4"/>
  </si>
  <si>
    <t>農村文化の伝承を通じた農村コミュニティの強化</t>
    <phoneticPr fontId="4"/>
  </si>
  <si>
    <t>都道府県、市町村が特に認める活動</t>
    <rPh sb="0" eb="4">
      <t>トドウフケン</t>
    </rPh>
    <rPh sb="5" eb="8">
      <t>シチョウソン</t>
    </rPh>
    <rPh sb="9" eb="10">
      <t>トク</t>
    </rPh>
    <rPh sb="11" eb="12">
      <t>ミト</t>
    </rPh>
    <rPh sb="14" eb="16">
      <t>カツドウ</t>
    </rPh>
    <phoneticPr fontId="4"/>
  </si>
  <si>
    <t>※資源向上支払（共同）の交付単価の減額条件に該当する場合は、加算措置の交付単価も同様に減額する。</t>
    <rPh sb="32" eb="34">
      <t>ソチ</t>
    </rPh>
    <rPh sb="35" eb="37">
      <t>コウフ</t>
    </rPh>
    <phoneticPr fontId="4"/>
  </si>
  <si>
    <t>（３）資源向上支払（共同）の農村協働力の深化に向けた活動への支援</t>
    <rPh sb="3" eb="5">
      <t>シゲン</t>
    </rPh>
    <rPh sb="5" eb="7">
      <t>コウジョウ</t>
    </rPh>
    <rPh sb="7" eb="9">
      <t>シハラ</t>
    </rPh>
    <rPh sb="10" eb="12">
      <t>キョウドウ</t>
    </rPh>
    <rPh sb="14" eb="16">
      <t>ノウソン</t>
    </rPh>
    <rPh sb="16" eb="19">
      <t>キョウドウリョク</t>
    </rPh>
    <rPh sb="30" eb="32">
      <t>シエン</t>
    </rPh>
    <phoneticPr fontId="4"/>
  </si>
  <si>
    <t>適用条件の確認</t>
    <rPh sb="0" eb="2">
      <t>テキヨウ</t>
    </rPh>
    <rPh sb="2" eb="4">
      <t>ジョウケン</t>
    </rPh>
    <rPh sb="5" eb="7">
      <t>カクニン</t>
    </rPh>
    <phoneticPr fontId="4"/>
  </si>
  <si>
    <t>①　多面的機能の更なる増進に向けた活動への支援を受ける</t>
    <rPh sb="8" eb="9">
      <t>サラ</t>
    </rPh>
    <rPh sb="17" eb="19">
      <t>カツドウ</t>
    </rPh>
    <phoneticPr fontId="4"/>
  </si>
  <si>
    <t>②　農業者以外の割合</t>
    <rPh sb="2" eb="5">
      <t>ノウギョウシャ</t>
    </rPh>
    <rPh sb="5" eb="7">
      <t>イガイ</t>
    </rPh>
    <rPh sb="8" eb="10">
      <t>ワリアイ</t>
    </rPh>
    <phoneticPr fontId="4"/>
  </si>
  <si>
    <t>・</t>
    <phoneticPr fontId="4"/>
  </si>
  <si>
    <t>組織の構成員</t>
  </si>
  <si>
    <t>農業者</t>
    <rPh sb="0" eb="3">
      <t>ノウギョウシャ</t>
    </rPh>
    <phoneticPr fontId="4"/>
  </si>
  <si>
    <t>個人</t>
    <rPh sb="0" eb="2">
      <t>コジン</t>
    </rPh>
    <phoneticPr fontId="4"/>
  </si>
  <si>
    <t>+団体</t>
    <phoneticPr fontId="4"/>
  </si>
  <si>
    <t>=</t>
    <phoneticPr fontId="4"/>
  </si>
  <si>
    <t>農業者以外</t>
    <rPh sb="0" eb="3">
      <t>ノウギョウシャ</t>
    </rPh>
    <rPh sb="3" eb="5">
      <t>イガイ</t>
    </rPh>
    <phoneticPr fontId="4"/>
  </si>
  <si>
    <t>+団体</t>
    <phoneticPr fontId="4"/>
  </si>
  <si>
    <t>=</t>
    <phoneticPr fontId="4"/>
  </si>
  <si>
    <t>･･･①</t>
    <phoneticPr fontId="4"/>
  </si>
  <si>
    <t>･･･②</t>
    <phoneticPr fontId="4"/>
  </si>
  <si>
    <t>・</t>
    <phoneticPr fontId="4"/>
  </si>
  <si>
    <t>農業者以外の割合</t>
    <rPh sb="0" eb="3">
      <t>ノウギョウシャ</t>
    </rPh>
    <rPh sb="3" eb="5">
      <t>イガイ</t>
    </rPh>
    <rPh sb="6" eb="8">
      <t>ワリアイ</t>
    </rPh>
    <phoneticPr fontId="4"/>
  </si>
  <si>
    <t>・・・ ①／②</t>
    <phoneticPr fontId="4"/>
  </si>
  <si>
    <t>+ 団体の構成員のうち、共同活動に参加する人数</t>
    <phoneticPr fontId="4"/>
  </si>
  <si>
    <t>=</t>
    <phoneticPr fontId="4"/>
  </si>
  <si>
    <t>共同活動に参加する構成員の総人数</t>
    <phoneticPr fontId="4"/>
  </si>
  <si>
    <t>のうち、８割にあたる</t>
    <rPh sb="4" eb="5">
      <t>ワリ</t>
    </rPh>
    <phoneticPr fontId="4"/>
  </si>
  <si>
    <t>以上が</t>
    <phoneticPr fontId="4"/>
  </si>
  <si>
    <t>参加する実践活動を毎年度行う。</t>
    <rPh sb="0" eb="2">
      <t>サンカ</t>
    </rPh>
    <rPh sb="4" eb="6">
      <t>ジッセン</t>
    </rPh>
    <rPh sb="6" eb="8">
      <t>カツドウ</t>
    </rPh>
    <rPh sb="9" eb="12">
      <t>マイネンド</t>
    </rPh>
    <rPh sb="12" eb="13">
      <t>オコナ</t>
    </rPh>
    <phoneticPr fontId="4"/>
  </si>
  <si>
    <t>（４）組織の広域化・体制強化に対する支援</t>
    <rPh sb="3" eb="5">
      <t>ソシキ</t>
    </rPh>
    <rPh sb="6" eb="9">
      <t>コウイキカ</t>
    </rPh>
    <rPh sb="10" eb="12">
      <t>タイセイ</t>
    </rPh>
    <rPh sb="12" eb="14">
      <t>キョウカ</t>
    </rPh>
    <rPh sb="15" eb="16">
      <t>タイ</t>
    </rPh>
    <rPh sb="18" eb="20">
      <t>シエン</t>
    </rPh>
    <phoneticPr fontId="4"/>
  </si>
  <si>
    <t>区分</t>
    <rPh sb="0" eb="2">
      <t>クブン</t>
    </rPh>
    <phoneticPr fontId="4"/>
  </si>
  <si>
    <t>該当するものに○</t>
    <rPh sb="0" eb="2">
      <t>ガイトウ</t>
    </rPh>
    <phoneticPr fontId="4"/>
  </si>
  <si>
    <t>交付額</t>
    <rPh sb="0" eb="3">
      <t>コウフガク</t>
    </rPh>
    <phoneticPr fontId="4"/>
  </si>
  <si>
    <t>３集落以上
又は50ha以上200ha未満</t>
    <rPh sb="1" eb="3">
      <t>シュウラク</t>
    </rPh>
    <rPh sb="3" eb="5">
      <t>イジョウ</t>
    </rPh>
    <rPh sb="6" eb="7">
      <t>マタ</t>
    </rPh>
    <rPh sb="12" eb="14">
      <t>イジョウ</t>
    </rPh>
    <rPh sb="19" eb="21">
      <t>ミマン</t>
    </rPh>
    <phoneticPr fontId="4"/>
  </si>
  <si>
    <t>200ha以上1,000ha未満
又は特定非営利活動法人</t>
    <rPh sb="5" eb="7">
      <t>イジョウ</t>
    </rPh>
    <rPh sb="14" eb="16">
      <t>ミマン</t>
    </rPh>
    <rPh sb="17" eb="18">
      <t>マタ</t>
    </rPh>
    <rPh sb="19" eb="21">
      <t>トクテイ</t>
    </rPh>
    <rPh sb="21" eb="24">
      <t>ヒエイリ</t>
    </rPh>
    <rPh sb="24" eb="26">
      <t>カツドウ</t>
    </rPh>
    <rPh sb="26" eb="27">
      <t>ホウ</t>
    </rPh>
    <rPh sb="27" eb="28">
      <t>ジン</t>
    </rPh>
    <phoneticPr fontId="4"/>
  </si>
  <si>
    <t>1,000ha以上</t>
    <rPh sb="7" eb="9">
      <t>イジョウ</t>
    </rPh>
    <phoneticPr fontId="4"/>
  </si>
  <si>
    <t>※特定非営利活動法人の加算措置を受ける場合は、特定非営利活動促進法第13条第２項の登記事項証明書の写しを提出してください。</t>
    <rPh sb="1" eb="3">
      <t>トクテイ</t>
    </rPh>
    <rPh sb="3" eb="6">
      <t>ヒエイリ</t>
    </rPh>
    <rPh sb="6" eb="8">
      <t>カツドウ</t>
    </rPh>
    <rPh sb="8" eb="10">
      <t>ホウジン</t>
    </rPh>
    <rPh sb="11" eb="13">
      <t>カサン</t>
    </rPh>
    <rPh sb="13" eb="15">
      <t>ソチ</t>
    </rPh>
    <rPh sb="16" eb="17">
      <t>ウ</t>
    </rPh>
    <rPh sb="19" eb="21">
      <t>バアイ</t>
    </rPh>
    <rPh sb="23" eb="25">
      <t>トクテイ</t>
    </rPh>
    <rPh sb="25" eb="28">
      <t>ヒエイリ</t>
    </rPh>
    <rPh sb="28" eb="30">
      <t>カツドウ</t>
    </rPh>
    <rPh sb="30" eb="33">
      <t>ソクシンホウ</t>
    </rPh>
    <rPh sb="33" eb="34">
      <t>ダイ</t>
    </rPh>
    <rPh sb="36" eb="37">
      <t>ジョウ</t>
    </rPh>
    <rPh sb="37" eb="38">
      <t>ダイ</t>
    </rPh>
    <rPh sb="39" eb="40">
      <t>コウ</t>
    </rPh>
    <rPh sb="41" eb="43">
      <t>トウキ</t>
    </rPh>
    <rPh sb="43" eb="45">
      <t>ジコウ</t>
    </rPh>
    <rPh sb="45" eb="48">
      <t>ショウメイショ</t>
    </rPh>
    <rPh sb="49" eb="50">
      <t>ウツ</t>
    </rPh>
    <rPh sb="52" eb="54">
      <t>テイシュツ</t>
    </rPh>
    <phoneticPr fontId="4"/>
  </si>
  <si>
    <t>（別添１）</t>
    <rPh sb="1" eb="3">
      <t>ベッテン</t>
    </rPh>
    <phoneticPr fontId="4"/>
  </si>
  <si>
    <t>実施区域位置図</t>
    <rPh sb="0" eb="2">
      <t>ジッシ</t>
    </rPh>
    <rPh sb="2" eb="4">
      <t>クイキ</t>
    </rPh>
    <rPh sb="4" eb="7">
      <t>イチズ</t>
    </rPh>
    <phoneticPr fontId="4"/>
  </si>
  <si>
    <t>組織名称：</t>
    <phoneticPr fontId="4"/>
  </si>
  <si>
    <t>１号事業（多面支払）</t>
    <rPh sb="7" eb="9">
      <t>シハライ</t>
    </rPh>
    <phoneticPr fontId="4"/>
  </si>
  <si>
    <t>2号事業（中山間直払）</t>
  </si>
  <si>
    <t>３号事業（環境直払）</t>
    <rPh sb="5" eb="7">
      <t>カンキョウ</t>
    </rPh>
    <rPh sb="7" eb="9">
      <t>チョクバライ</t>
    </rPh>
    <phoneticPr fontId="4"/>
  </si>
  <si>
    <t>構成員一覧</t>
    <rPh sb="0" eb="3">
      <t>コウセイイン</t>
    </rPh>
    <rPh sb="3" eb="5">
      <t>イチラン</t>
    </rPh>
    <phoneticPr fontId="4"/>
  </si>
  <si>
    <t>活動記録で選択された取組番号から、区分、項目、取組を自動入力するための表</t>
    <rPh sb="0" eb="2">
      <t>カツドウ</t>
    </rPh>
    <rPh sb="2" eb="4">
      <t>キロク</t>
    </rPh>
    <rPh sb="5" eb="7">
      <t>センタク</t>
    </rPh>
    <rPh sb="10" eb="12">
      <t>トリク</t>
    </rPh>
    <rPh sb="12" eb="14">
      <t>バンゴウ</t>
    </rPh>
    <rPh sb="17" eb="19">
      <t>クブン</t>
    </rPh>
    <rPh sb="20" eb="22">
      <t>コウモク</t>
    </rPh>
    <rPh sb="23" eb="25">
      <t>トリク</t>
    </rPh>
    <rPh sb="26" eb="28">
      <t>ジドウ</t>
    </rPh>
    <rPh sb="28" eb="30">
      <t>ニュウリョク</t>
    </rPh>
    <rPh sb="35" eb="36">
      <t>ヒョウ</t>
    </rPh>
    <phoneticPr fontId="2"/>
  </si>
  <si>
    <t>実施回数のカウント</t>
    <rPh sb="0" eb="2">
      <t>ジッシ</t>
    </rPh>
    <rPh sb="2" eb="4">
      <t>カイスウ</t>
    </rPh>
    <phoneticPr fontId="2"/>
  </si>
  <si>
    <t>←活動記録に取組番号が入力された回数をカウントし、これをもとに実施状況報告書の「実施欄」の○、×を判定しています。</t>
    <rPh sb="49" eb="51">
      <t>ハンテイ</t>
    </rPh>
    <phoneticPr fontId="2"/>
  </si>
  <si>
    <r>
      <t>都道府県の要綱基本方針において取組を追加した場合の設定方法</t>
    </r>
    <r>
      <rPr>
        <b/>
        <sz val="12"/>
        <rFont val="Meiryo UI"/>
        <family val="3"/>
        <charset val="128"/>
      </rPr>
      <t>（県の担当者が作業してください）</t>
    </r>
    <rPh sb="0" eb="4">
      <t>トドウフケン</t>
    </rPh>
    <rPh sb="5" eb="7">
      <t>ヨウコウ</t>
    </rPh>
    <rPh sb="7" eb="9">
      <t>キホン</t>
    </rPh>
    <rPh sb="9" eb="11">
      <t>ホウシン</t>
    </rPh>
    <rPh sb="15" eb="17">
      <t>トリク</t>
    </rPh>
    <rPh sb="18" eb="20">
      <t>ツイカ</t>
    </rPh>
    <rPh sb="22" eb="24">
      <t>バアイ</t>
    </rPh>
    <rPh sb="25" eb="27">
      <t>セッテイ</t>
    </rPh>
    <rPh sb="27" eb="29">
      <t>ホウホウ</t>
    </rPh>
    <rPh sb="30" eb="31">
      <t>ケン</t>
    </rPh>
    <rPh sb="32" eb="35">
      <t>タントウシャ</t>
    </rPh>
    <rPh sb="36" eb="38">
      <t>サギョウ</t>
    </rPh>
    <phoneticPr fontId="2"/>
  </si>
  <si>
    <t>A.■か□</t>
    <phoneticPr fontId="4"/>
  </si>
  <si>
    <t>B.○か空白</t>
    <rPh sb="4" eb="6">
      <t>クウハク</t>
    </rPh>
    <phoneticPr fontId="4"/>
  </si>
  <si>
    <t>C.○か－か×</t>
    <phoneticPr fontId="4"/>
  </si>
  <si>
    <t>D.農村環境保全活動のテーマ</t>
    <rPh sb="2" eb="4">
      <t>ノウソン</t>
    </rPh>
    <rPh sb="4" eb="6">
      <t>カンキョウ</t>
    </rPh>
    <rPh sb="6" eb="10">
      <t>ホゼンカツドウ</t>
    </rPh>
    <phoneticPr fontId="2"/>
  </si>
  <si>
    <t>E.高度な保全活動</t>
    <rPh sb="2" eb="4">
      <t>コウド</t>
    </rPh>
    <rPh sb="5" eb="9">
      <t>ホゼンカツドウ</t>
    </rPh>
    <phoneticPr fontId="2"/>
  </si>
  <si>
    <t>F.施設</t>
    <rPh sb="2" eb="4">
      <t>シセツ</t>
    </rPh>
    <phoneticPr fontId="2"/>
  </si>
  <si>
    <t>G.単位</t>
    <rPh sb="2" eb="4">
      <t>タンイ</t>
    </rPh>
    <phoneticPr fontId="2"/>
  </si>
  <si>
    <t>H.構成員一覧の分類</t>
    <rPh sb="2" eb="5">
      <t>コウセイイン</t>
    </rPh>
    <rPh sb="5" eb="7">
      <t>イチラン</t>
    </rPh>
    <rPh sb="8" eb="10">
      <t>ブンルイ</t>
    </rPh>
    <phoneticPr fontId="2"/>
  </si>
  <si>
    <t>I.金銭出納簿の区分</t>
    <rPh sb="2" eb="4">
      <t>キンセン</t>
    </rPh>
    <rPh sb="4" eb="7">
      <t>スイトウボ</t>
    </rPh>
    <rPh sb="8" eb="10">
      <t>クブン</t>
    </rPh>
    <phoneticPr fontId="2"/>
  </si>
  <si>
    <t>J.金銭出納簿の収支の分類</t>
    <rPh sb="2" eb="4">
      <t>キンセン</t>
    </rPh>
    <rPh sb="4" eb="7">
      <t>スイトウボ</t>
    </rPh>
    <rPh sb="8" eb="10">
      <t>シュウシ</t>
    </rPh>
    <rPh sb="11" eb="13">
      <t>ブンルイ</t>
    </rPh>
    <phoneticPr fontId="2"/>
  </si>
  <si>
    <t>番号</t>
    <rPh sb="0" eb="2">
      <t>バンゴウ</t>
    </rPh>
    <phoneticPr fontId="2"/>
  </si>
  <si>
    <t>支払区分</t>
    <rPh sb="0" eb="2">
      <t>シハライ</t>
    </rPh>
    <rPh sb="2" eb="4">
      <t>クブン</t>
    </rPh>
    <phoneticPr fontId="4"/>
  </si>
  <si>
    <t>活動項目</t>
    <rPh sb="0" eb="2">
      <t>カツドウ</t>
    </rPh>
    <rPh sb="2" eb="4">
      <t>コウモク</t>
    </rPh>
    <phoneticPr fontId="2"/>
  </si>
  <si>
    <t>要綱基本方針において取組を追加した場合、以下の方法により修正することができます。</t>
    <rPh sb="0" eb="2">
      <t>ヨウコウ</t>
    </rPh>
    <rPh sb="2" eb="4">
      <t>キホン</t>
    </rPh>
    <rPh sb="4" eb="6">
      <t>ホウシン</t>
    </rPh>
    <rPh sb="10" eb="12">
      <t>トリクミ</t>
    </rPh>
    <rPh sb="13" eb="15">
      <t>ツイカ</t>
    </rPh>
    <rPh sb="17" eb="18">
      <t>バ</t>
    </rPh>
    <rPh sb="18" eb="19">
      <t>ゴウ</t>
    </rPh>
    <rPh sb="20" eb="22">
      <t>イカ</t>
    </rPh>
    <rPh sb="23" eb="25">
      <t>ホウホウ</t>
    </rPh>
    <rPh sb="28" eb="30">
      <t>シュウセイ</t>
    </rPh>
    <phoneticPr fontId="2"/>
  </si>
  <si>
    <t>■</t>
    <phoneticPr fontId="4"/>
  </si>
  <si>
    <t>○</t>
    <phoneticPr fontId="4"/>
  </si>
  <si>
    <t>生態系保全</t>
    <rPh sb="0" eb="3">
      <t>セイタイケイ</t>
    </rPh>
    <rPh sb="3" eb="5">
      <t>ホゼン</t>
    </rPh>
    <phoneticPr fontId="2"/>
  </si>
  <si>
    <t>循環かんがいによる水質保全</t>
    <rPh sb="0" eb="2">
      <t>ジュンカン</t>
    </rPh>
    <rPh sb="9" eb="11">
      <t>スイシツ</t>
    </rPh>
    <rPh sb="11" eb="13">
      <t>ホゼン</t>
    </rPh>
    <phoneticPr fontId="2"/>
  </si>
  <si>
    <t>水路</t>
    <rPh sb="0" eb="2">
      <t>スイロ</t>
    </rPh>
    <phoneticPr fontId="2"/>
  </si>
  <si>
    <t>km</t>
    <phoneticPr fontId="2"/>
  </si>
  <si>
    <t>１.農業者個人</t>
    <rPh sb="2" eb="5">
      <t>ノウギョウシャ</t>
    </rPh>
    <rPh sb="5" eb="7">
      <t>コジン</t>
    </rPh>
    <phoneticPr fontId="2"/>
  </si>
  <si>
    <t>１.前年度持越</t>
    <rPh sb="2" eb="5">
      <t>ゼンネンド</t>
    </rPh>
    <rPh sb="5" eb="7">
      <t>モチコシ</t>
    </rPh>
    <phoneticPr fontId="2"/>
  </si>
  <si>
    <t>-</t>
    <phoneticPr fontId="4"/>
  </si>
  <si>
    <t>事務処理</t>
    <rPh sb="0" eb="2">
      <t>ジム</t>
    </rPh>
    <rPh sb="2" eb="4">
      <t>ショリ</t>
    </rPh>
    <phoneticPr fontId="4"/>
  </si>
  <si>
    <t>200 事務処理</t>
  </si>
  <si>
    <t>●共通：活動記録で、追加した取組番号を入力できるようにする</t>
    <rPh sb="1" eb="3">
      <t>キョウツウ</t>
    </rPh>
    <rPh sb="4" eb="6">
      <t>カツドウ</t>
    </rPh>
    <rPh sb="6" eb="8">
      <t>キロク</t>
    </rPh>
    <rPh sb="10" eb="12">
      <t>ツイカ</t>
    </rPh>
    <rPh sb="14" eb="15">
      <t>ト</t>
    </rPh>
    <rPh sb="15" eb="16">
      <t>ク</t>
    </rPh>
    <rPh sb="16" eb="18">
      <t>バンゴウ</t>
    </rPh>
    <rPh sb="19" eb="21">
      <t>ニュウリョク</t>
    </rPh>
    <phoneticPr fontId="2"/>
  </si>
  <si>
    <t>□</t>
    <phoneticPr fontId="4"/>
  </si>
  <si>
    <t>－</t>
    <phoneticPr fontId="2"/>
  </si>
  <si>
    <t>水質保全</t>
    <rPh sb="0" eb="2">
      <t>スイシツ</t>
    </rPh>
    <rPh sb="2" eb="4">
      <t>ホゼン</t>
    </rPh>
    <phoneticPr fontId="2"/>
  </si>
  <si>
    <t>浄化水路による水質保全</t>
    <rPh sb="0" eb="2">
      <t>ジョウカ</t>
    </rPh>
    <rPh sb="2" eb="4">
      <t>スイロ</t>
    </rPh>
    <rPh sb="7" eb="9">
      <t>スイシツ</t>
    </rPh>
    <rPh sb="9" eb="11">
      <t>ホゼン</t>
    </rPh>
    <phoneticPr fontId="2"/>
  </si>
  <si>
    <t>農道</t>
    <rPh sb="0" eb="2">
      <t>ノウドウ</t>
    </rPh>
    <phoneticPr fontId="2"/>
  </si>
  <si>
    <t>箇所</t>
    <rPh sb="0" eb="2">
      <t>カショ</t>
    </rPh>
    <phoneticPr fontId="2"/>
  </si>
  <si>
    <t>２.農事組合法人</t>
    <rPh sb="2" eb="4">
      <t>ノウジ</t>
    </rPh>
    <rPh sb="4" eb="6">
      <t>クミアイ</t>
    </rPh>
    <rPh sb="6" eb="8">
      <t>ホウジン</t>
    </rPh>
    <phoneticPr fontId="2"/>
  </si>
  <si>
    <t>２.交付金</t>
    <rPh sb="2" eb="5">
      <t>コウフキン</t>
    </rPh>
    <phoneticPr fontId="2"/>
  </si>
  <si>
    <t>会議</t>
    <rPh sb="0" eb="2">
      <t>カイギ</t>
    </rPh>
    <phoneticPr fontId="4"/>
  </si>
  <si>
    <t>300 会議</t>
  </si>
  <si>
    <t>　１）「取組番号早見表シート」及び「取組番号シート」に番号、支払区分、活動項目、取組を追加する。</t>
    <rPh sb="4" eb="6">
      <t>トリクミ</t>
    </rPh>
    <rPh sb="6" eb="8">
      <t>バンゴウ</t>
    </rPh>
    <rPh sb="8" eb="11">
      <t>ハヤミヒョウ</t>
    </rPh>
    <rPh sb="15" eb="16">
      <t>オヨ</t>
    </rPh>
    <rPh sb="18" eb="20">
      <t>トリクミ</t>
    </rPh>
    <rPh sb="20" eb="22">
      <t>バンゴウ</t>
    </rPh>
    <rPh sb="27" eb="29">
      <t>バンゴウ</t>
    </rPh>
    <rPh sb="30" eb="32">
      <t>シハライ</t>
    </rPh>
    <rPh sb="32" eb="34">
      <t>クブン</t>
    </rPh>
    <rPh sb="35" eb="37">
      <t>カツドウ</t>
    </rPh>
    <rPh sb="37" eb="39">
      <t>コウモク</t>
    </rPh>
    <rPh sb="40" eb="42">
      <t>トリクミ</t>
    </rPh>
    <rPh sb="43" eb="45">
      <t>ツイカ</t>
    </rPh>
    <phoneticPr fontId="2"/>
  </si>
  <si>
    <t>×</t>
    <phoneticPr fontId="2"/>
  </si>
  <si>
    <t>景観形成・生活環境保全</t>
    <rPh sb="0" eb="2">
      <t>ケイカン</t>
    </rPh>
    <rPh sb="2" eb="4">
      <t>ケイセイ</t>
    </rPh>
    <rPh sb="5" eb="7">
      <t>セイカツ</t>
    </rPh>
    <rPh sb="7" eb="9">
      <t>カンキョウ</t>
    </rPh>
    <rPh sb="9" eb="11">
      <t>ホゼン</t>
    </rPh>
    <phoneticPr fontId="2"/>
  </si>
  <si>
    <t>地下水かん養</t>
    <rPh sb="0" eb="3">
      <t>チカスイ</t>
    </rPh>
    <rPh sb="5" eb="6">
      <t>ヨウ</t>
    </rPh>
    <phoneticPr fontId="2"/>
  </si>
  <si>
    <t>ため池</t>
    <rPh sb="2" eb="3">
      <t>イケ</t>
    </rPh>
    <phoneticPr fontId="2"/>
  </si>
  <si>
    <t>３.営農組合</t>
    <rPh sb="2" eb="4">
      <t>エイノウ</t>
    </rPh>
    <rPh sb="4" eb="6">
      <t>クミアイ</t>
    </rPh>
    <phoneticPr fontId="2"/>
  </si>
  <si>
    <t>３.利子等</t>
    <rPh sb="2" eb="4">
      <t>リシ</t>
    </rPh>
    <rPh sb="4" eb="5">
      <t>トウ</t>
    </rPh>
    <phoneticPr fontId="2"/>
  </si>
  <si>
    <t>　２）「選択肢」シートのK列～O列の72行以降に行を挿入し、追加した取組番号、支払区分、活動項目、取組を入力する。</t>
    <rPh sb="4" eb="7">
      <t>センタクシ</t>
    </rPh>
    <rPh sb="13" eb="14">
      <t>レツ</t>
    </rPh>
    <rPh sb="16" eb="17">
      <t>レツ</t>
    </rPh>
    <rPh sb="20" eb="21">
      <t>ギョウ</t>
    </rPh>
    <rPh sb="21" eb="23">
      <t>イコウ</t>
    </rPh>
    <rPh sb="24" eb="25">
      <t>ギョウ</t>
    </rPh>
    <rPh sb="26" eb="28">
      <t>ソウニュウ</t>
    </rPh>
    <rPh sb="30" eb="32">
      <t>ツイカ</t>
    </rPh>
    <rPh sb="34" eb="36">
      <t>トリクミ</t>
    </rPh>
    <rPh sb="36" eb="38">
      <t>バンゴウ</t>
    </rPh>
    <rPh sb="39" eb="41">
      <t>シハライ</t>
    </rPh>
    <rPh sb="41" eb="43">
      <t>クブン</t>
    </rPh>
    <rPh sb="44" eb="46">
      <t>カツドウ</t>
    </rPh>
    <rPh sb="46" eb="48">
      <t>コウモク</t>
    </rPh>
    <rPh sb="49" eb="51">
      <t>トリクミ</t>
    </rPh>
    <rPh sb="52" eb="54">
      <t>ニュウリョク</t>
    </rPh>
    <phoneticPr fontId="2"/>
  </si>
  <si>
    <t>水田貯留・地下水かん養</t>
    <rPh sb="0" eb="2">
      <t>スイデン</t>
    </rPh>
    <rPh sb="2" eb="4">
      <t>チョリュウ</t>
    </rPh>
    <rPh sb="5" eb="8">
      <t>チカスイ</t>
    </rPh>
    <rPh sb="10" eb="11">
      <t>ヨウ</t>
    </rPh>
    <phoneticPr fontId="2"/>
  </si>
  <si>
    <t>持続的な水管理</t>
    <rPh sb="0" eb="3">
      <t>ジゾクテキ</t>
    </rPh>
    <rPh sb="4" eb="5">
      <t>ミズ</t>
    </rPh>
    <rPh sb="5" eb="7">
      <t>カンリ</t>
    </rPh>
    <phoneticPr fontId="2"/>
  </si>
  <si>
    <t>４.その他の農業者団体</t>
    <rPh sb="4" eb="5">
      <t>タ</t>
    </rPh>
    <rPh sb="6" eb="9">
      <t>ノウギョウシャ</t>
    </rPh>
    <rPh sb="9" eb="11">
      <t>ダンタイ</t>
    </rPh>
    <phoneticPr fontId="2"/>
  </si>
  <si>
    <t>４.日当</t>
    <rPh sb="2" eb="4">
      <t>ニットウ</t>
    </rPh>
    <phoneticPr fontId="2"/>
  </si>
  <si>
    <t>農地維持</t>
    <rPh sb="0" eb="2">
      <t>ノウチ</t>
    </rPh>
    <rPh sb="2" eb="4">
      <t>イジ</t>
    </rPh>
    <phoneticPr fontId="4"/>
  </si>
  <si>
    <t>点検・計画策定</t>
    <rPh sb="0" eb="2">
      <t>テンケン</t>
    </rPh>
    <rPh sb="3" eb="5">
      <t>ケイカク</t>
    </rPh>
    <rPh sb="5" eb="7">
      <t>サクテイ</t>
    </rPh>
    <phoneticPr fontId="4"/>
  </si>
  <si>
    <t>点検</t>
    <rPh sb="0" eb="2">
      <t>テンケン</t>
    </rPh>
    <phoneticPr fontId="4"/>
  </si>
  <si>
    <t>1 点検</t>
  </si>
  <si>
    <t>　３）「選択肢」シートＰ列の72行以降にP71セル（活動記録に入力された回数のカウントを行う数式）をコピーする。　</t>
    <rPh sb="12" eb="13">
      <t>レツ</t>
    </rPh>
    <rPh sb="26" eb="28">
      <t>カツドウ</t>
    </rPh>
    <rPh sb="28" eb="30">
      <t>キロク</t>
    </rPh>
    <rPh sb="31" eb="33">
      <t>ニュウリョク</t>
    </rPh>
    <rPh sb="36" eb="38">
      <t>カイスウ</t>
    </rPh>
    <rPh sb="44" eb="45">
      <t>オコナ</t>
    </rPh>
    <rPh sb="46" eb="48">
      <t>スウシキ</t>
    </rPh>
    <phoneticPr fontId="2"/>
  </si>
  <si>
    <t>資源循環</t>
    <rPh sb="0" eb="2">
      <t>シゲン</t>
    </rPh>
    <rPh sb="2" eb="4">
      <t>ジュンカン</t>
    </rPh>
    <phoneticPr fontId="2"/>
  </si>
  <si>
    <t>土壌流出防止</t>
    <rPh sb="0" eb="2">
      <t>ドジョウ</t>
    </rPh>
    <rPh sb="2" eb="4">
      <t>リュウシュツ</t>
    </rPh>
    <rPh sb="4" eb="6">
      <t>ボウシ</t>
    </rPh>
    <phoneticPr fontId="2"/>
  </si>
  <si>
    <t>５.農業者以外個人</t>
    <rPh sb="2" eb="5">
      <t>ノウギョウシャ</t>
    </rPh>
    <rPh sb="5" eb="7">
      <t>イガイ</t>
    </rPh>
    <rPh sb="7" eb="9">
      <t>コジン</t>
    </rPh>
    <phoneticPr fontId="2"/>
  </si>
  <si>
    <t>５.購入・リース費</t>
    <rPh sb="2" eb="4">
      <t>コウニュウ</t>
    </rPh>
    <rPh sb="8" eb="9">
      <t>ヒ</t>
    </rPh>
    <phoneticPr fontId="2"/>
  </si>
  <si>
    <t>2 年度活動計画の策定</t>
  </si>
  <si>
    <t>　　　（この作業により、活動記録に取組番号が入力された回数がＰ列に入力され、これをもとに実施状況報告書の「実施欄」の○、×を判定します。）</t>
    <rPh sb="6" eb="8">
      <t>サギョウ</t>
    </rPh>
    <rPh sb="27" eb="29">
      <t>カイスウ</t>
    </rPh>
    <rPh sb="31" eb="32">
      <t>レツ</t>
    </rPh>
    <rPh sb="33" eb="35">
      <t>ニュウリョク</t>
    </rPh>
    <rPh sb="44" eb="46">
      <t>ジッシ</t>
    </rPh>
    <rPh sb="46" eb="48">
      <t>ジョウキョウ</t>
    </rPh>
    <rPh sb="48" eb="51">
      <t>ホウコクショ</t>
    </rPh>
    <rPh sb="53" eb="55">
      <t>ジッシ</t>
    </rPh>
    <rPh sb="55" eb="56">
      <t>ラン</t>
    </rPh>
    <rPh sb="62" eb="64">
      <t>ハンテイ</t>
    </rPh>
    <phoneticPr fontId="2"/>
  </si>
  <si>
    <t>生物多様性の回復</t>
    <rPh sb="0" eb="2">
      <t>セイブツ</t>
    </rPh>
    <rPh sb="2" eb="5">
      <t>タヨウセイ</t>
    </rPh>
    <rPh sb="6" eb="8">
      <t>カイフク</t>
    </rPh>
    <phoneticPr fontId="2"/>
  </si>
  <si>
    <t>６.自治会</t>
    <rPh sb="2" eb="5">
      <t>ジチカイ</t>
    </rPh>
    <phoneticPr fontId="2"/>
  </si>
  <si>
    <t>６.外注費</t>
    <rPh sb="2" eb="5">
      <t>ガイチュウヒ</t>
    </rPh>
    <phoneticPr fontId="2"/>
  </si>
  <si>
    <t>水環境の回復</t>
    <rPh sb="0" eb="3">
      <t>ミズカンキョウ</t>
    </rPh>
    <rPh sb="4" eb="6">
      <t>カイフク</t>
    </rPh>
    <phoneticPr fontId="2"/>
  </si>
  <si>
    <t>７.女性会</t>
    <rPh sb="2" eb="5">
      <t>ジョセイカイ</t>
    </rPh>
    <phoneticPr fontId="2"/>
  </si>
  <si>
    <t>７.その他支出</t>
    <rPh sb="4" eb="5">
      <t>タ</t>
    </rPh>
    <rPh sb="5" eb="7">
      <t>シシュツ</t>
    </rPh>
    <phoneticPr fontId="2"/>
  </si>
  <si>
    <t>農用地</t>
    <rPh sb="0" eb="3">
      <t>ノウヨウチ</t>
    </rPh>
    <phoneticPr fontId="4"/>
  </si>
  <si>
    <t>4 遊休農地発生防止のための保全管理</t>
  </si>
  <si>
    <t>●農村環境保全活動、多面的機能の増進を図る活動、長寿命化のための活動を追加する場合は以下の設定を行う</t>
    <rPh sb="1" eb="3">
      <t>ノウソン</t>
    </rPh>
    <rPh sb="3" eb="5">
      <t>カンキョウ</t>
    </rPh>
    <rPh sb="5" eb="7">
      <t>ホゼン</t>
    </rPh>
    <rPh sb="7" eb="9">
      <t>カツドウ</t>
    </rPh>
    <rPh sb="10" eb="13">
      <t>タメンテキ</t>
    </rPh>
    <rPh sb="13" eb="15">
      <t>キノウ</t>
    </rPh>
    <rPh sb="16" eb="18">
      <t>ゾウシン</t>
    </rPh>
    <rPh sb="19" eb="20">
      <t>ハカ</t>
    </rPh>
    <rPh sb="21" eb="23">
      <t>カツドウ</t>
    </rPh>
    <rPh sb="24" eb="25">
      <t>チョウ</t>
    </rPh>
    <rPh sb="25" eb="28">
      <t>ジュミョウカ</t>
    </rPh>
    <rPh sb="32" eb="34">
      <t>カツドウ</t>
    </rPh>
    <rPh sb="35" eb="37">
      <t>ツイカ</t>
    </rPh>
    <rPh sb="39" eb="41">
      <t>バアイ</t>
    </rPh>
    <rPh sb="42" eb="44">
      <t>イカ</t>
    </rPh>
    <rPh sb="45" eb="47">
      <t>セッテイ</t>
    </rPh>
    <rPh sb="48" eb="49">
      <t>オコナ</t>
    </rPh>
    <phoneticPr fontId="2"/>
  </si>
  <si>
    <t>持続的な畦畔管理</t>
    <rPh sb="0" eb="3">
      <t>ジゾクテキ</t>
    </rPh>
    <rPh sb="4" eb="6">
      <t>ケイハン</t>
    </rPh>
    <rPh sb="6" eb="8">
      <t>カンリ</t>
    </rPh>
    <phoneticPr fontId="2"/>
  </si>
  <si>
    <t>８.子供会</t>
    <rPh sb="2" eb="5">
      <t>コドモカイ</t>
    </rPh>
    <phoneticPr fontId="2"/>
  </si>
  <si>
    <t>８.返還</t>
    <rPh sb="2" eb="4">
      <t>ヘンカン</t>
    </rPh>
    <phoneticPr fontId="2"/>
  </si>
  <si>
    <t>5 畦畔・法面・防風林の草刈り</t>
  </si>
  <si>
    <t>①農村環境保全活動の項目を追加する場合</t>
    <rPh sb="1" eb="3">
      <t>ノウソン</t>
    </rPh>
    <rPh sb="3" eb="5">
      <t>カンキョウ</t>
    </rPh>
    <rPh sb="5" eb="9">
      <t>ホゼンカツドウ</t>
    </rPh>
    <rPh sb="10" eb="12">
      <t>コウモク</t>
    </rPh>
    <rPh sb="13" eb="15">
      <t>ツイカ</t>
    </rPh>
    <rPh sb="17" eb="19">
      <t>バアイ</t>
    </rPh>
    <phoneticPr fontId="2"/>
  </si>
  <si>
    <t>専門家の指導</t>
    <rPh sb="0" eb="3">
      <t>センモンカ</t>
    </rPh>
    <rPh sb="4" eb="6">
      <t>シドウ</t>
    </rPh>
    <phoneticPr fontId="2"/>
  </si>
  <si>
    <t>９.土地改良区</t>
    <rPh sb="2" eb="4">
      <t>トチ</t>
    </rPh>
    <rPh sb="4" eb="7">
      <t>カイリョウク</t>
    </rPh>
    <phoneticPr fontId="2"/>
  </si>
  <si>
    <t>6 鳥獣害防護柵等の保守管理</t>
  </si>
  <si>
    <t>活動計画書３（２）１）で実践活動を選択する際に、追加した項目を選択できるようにする</t>
    <rPh sb="0" eb="2">
      <t>カツドウ</t>
    </rPh>
    <rPh sb="2" eb="5">
      <t>ケイカクショ</t>
    </rPh>
    <rPh sb="12" eb="14">
      <t>ジッセン</t>
    </rPh>
    <rPh sb="14" eb="16">
      <t>カツドウ</t>
    </rPh>
    <rPh sb="17" eb="19">
      <t>センタク</t>
    </rPh>
    <rPh sb="21" eb="22">
      <t>サイ</t>
    </rPh>
    <rPh sb="24" eb="26">
      <t>ツイカ</t>
    </rPh>
    <rPh sb="28" eb="30">
      <t>コウモク</t>
    </rPh>
    <rPh sb="31" eb="33">
      <t>センタク</t>
    </rPh>
    <phoneticPr fontId="2"/>
  </si>
  <si>
    <t>10.JA</t>
    <phoneticPr fontId="2"/>
  </si>
  <si>
    <t>7 水路の草刈り</t>
  </si>
  <si>
    <t>　１）「選択肢」シートのQ列の「50　地域資源の～」の下に番号と取組を入力する。</t>
    <rPh sb="13" eb="14">
      <t>レツ</t>
    </rPh>
    <rPh sb="19" eb="21">
      <t>チイキ</t>
    </rPh>
    <rPh sb="21" eb="23">
      <t>シゲン</t>
    </rPh>
    <rPh sb="27" eb="28">
      <t>シタ</t>
    </rPh>
    <rPh sb="29" eb="31">
      <t>バンゴウ</t>
    </rPh>
    <rPh sb="32" eb="34">
      <t>トリクミ</t>
    </rPh>
    <rPh sb="35" eb="37">
      <t>ニュウリョク</t>
    </rPh>
    <phoneticPr fontId="2"/>
  </si>
  <si>
    <t>11.学校・PTA</t>
    <rPh sb="3" eb="5">
      <t>ガッコウ</t>
    </rPh>
    <phoneticPr fontId="2"/>
  </si>
  <si>
    <t>8 水路の泥上げ</t>
  </si>
  <si>
    <t>　　　　このとき、「●共通」で入力した取組名と同じになるように注意してください。</t>
    <rPh sb="11" eb="13">
      <t>キョウツウ</t>
    </rPh>
    <rPh sb="15" eb="17">
      <t>ニュウリョク</t>
    </rPh>
    <rPh sb="19" eb="21">
      <t>トリク</t>
    </rPh>
    <rPh sb="21" eb="22">
      <t>メイ</t>
    </rPh>
    <rPh sb="23" eb="24">
      <t>オナ</t>
    </rPh>
    <rPh sb="31" eb="33">
      <t>チュウイ</t>
    </rPh>
    <phoneticPr fontId="2"/>
  </si>
  <si>
    <t>12.NPO</t>
    <phoneticPr fontId="2"/>
  </si>
  <si>
    <t>9 水路附帯施設の保守管理</t>
  </si>
  <si>
    <t>　２）「数式」タブの「名前の管理」を選択し、リストの中から「K.農村環境保全活動」を選択し、「参照範囲」の右のアイコンをクリック</t>
    <rPh sb="4" eb="6">
      <t>スウシキ</t>
    </rPh>
    <rPh sb="11" eb="13">
      <t>ナマエ</t>
    </rPh>
    <rPh sb="14" eb="16">
      <t>カンリ</t>
    </rPh>
    <rPh sb="18" eb="20">
      <t>センタク</t>
    </rPh>
    <rPh sb="26" eb="27">
      <t>ナカ</t>
    </rPh>
    <rPh sb="32" eb="34">
      <t>ノウソン</t>
    </rPh>
    <rPh sb="34" eb="36">
      <t>カンキョウ</t>
    </rPh>
    <rPh sb="36" eb="40">
      <t>ホゼンカツドウ</t>
    </rPh>
    <rPh sb="42" eb="44">
      <t>センタク</t>
    </rPh>
    <rPh sb="47" eb="49">
      <t>サンショウ</t>
    </rPh>
    <rPh sb="49" eb="51">
      <t>ハンイ</t>
    </rPh>
    <rPh sb="53" eb="54">
      <t>ミギ</t>
    </rPh>
    <phoneticPr fontId="2"/>
  </si>
  <si>
    <t>13.その他の農業者以外団体</t>
    <rPh sb="5" eb="6">
      <t>タ</t>
    </rPh>
    <rPh sb="7" eb="10">
      <t>ノウギョウシャ</t>
    </rPh>
    <rPh sb="10" eb="12">
      <t>イガイ</t>
    </rPh>
    <rPh sb="12" eb="14">
      <t>ダンタイ</t>
    </rPh>
    <phoneticPr fontId="2"/>
  </si>
  <si>
    <t>10 農道の草刈り</t>
  </si>
  <si>
    <t>　３）参照範囲に追加した取組を含むよう範囲を選択し直し、確定する。</t>
    <rPh sb="3" eb="5">
      <t>サンショウ</t>
    </rPh>
    <rPh sb="5" eb="7">
      <t>ハンイ</t>
    </rPh>
    <rPh sb="8" eb="10">
      <t>ツイカ</t>
    </rPh>
    <rPh sb="12" eb="14">
      <t>トリクミ</t>
    </rPh>
    <rPh sb="15" eb="16">
      <t>フク</t>
    </rPh>
    <rPh sb="19" eb="21">
      <t>ハンイ</t>
    </rPh>
    <rPh sb="22" eb="24">
      <t>センタク</t>
    </rPh>
    <rPh sb="25" eb="26">
      <t>ナオ</t>
    </rPh>
    <rPh sb="28" eb="30">
      <t>カクテイ</t>
    </rPh>
    <phoneticPr fontId="2"/>
  </si>
  <si>
    <t>11 農道側溝の泥上げ</t>
  </si>
  <si>
    <t>12 路面の維持</t>
  </si>
  <si>
    <t>②多面的機能の増進を図る活動の項目を追加する場合</t>
    <rPh sb="1" eb="4">
      <t>タメンテキ</t>
    </rPh>
    <rPh sb="4" eb="6">
      <t>キノウ</t>
    </rPh>
    <rPh sb="7" eb="9">
      <t>ゾウシン</t>
    </rPh>
    <rPh sb="10" eb="11">
      <t>ハカ</t>
    </rPh>
    <rPh sb="12" eb="14">
      <t>カツドウ</t>
    </rPh>
    <phoneticPr fontId="2"/>
  </si>
  <si>
    <t>13 ため池の草刈り</t>
  </si>
  <si>
    <t>②-1　活動計画書３（２）２）で都道府県、市町村が認める具体的な活動の内容を選択できるようにする</t>
    <rPh sb="4" eb="6">
      <t>カツドウ</t>
    </rPh>
    <rPh sb="6" eb="9">
      <t>ケイカクショ</t>
    </rPh>
    <rPh sb="16" eb="20">
      <t>トドウフケン</t>
    </rPh>
    <rPh sb="21" eb="24">
      <t>シチョウソン</t>
    </rPh>
    <rPh sb="25" eb="26">
      <t>ミト</t>
    </rPh>
    <rPh sb="28" eb="31">
      <t>グタイテキ</t>
    </rPh>
    <rPh sb="32" eb="34">
      <t>カツドウ</t>
    </rPh>
    <rPh sb="35" eb="37">
      <t>ナイヨウ</t>
    </rPh>
    <rPh sb="38" eb="40">
      <t>センタク</t>
    </rPh>
    <phoneticPr fontId="2"/>
  </si>
  <si>
    <t>14 ため池の泥上げ</t>
  </si>
  <si>
    <t>　１）「選択肢」シートのR列の「59　都道府県、～」の下に番号と取組を入力する。</t>
    <rPh sb="13" eb="14">
      <t>レツ</t>
    </rPh>
    <rPh sb="19" eb="23">
      <t>トドウフケン</t>
    </rPh>
    <rPh sb="27" eb="28">
      <t>シタ</t>
    </rPh>
    <rPh sb="29" eb="31">
      <t>バンゴウ</t>
    </rPh>
    <rPh sb="32" eb="34">
      <t>トリクミ</t>
    </rPh>
    <rPh sb="35" eb="37">
      <t>ニュウリョク</t>
    </rPh>
    <phoneticPr fontId="2"/>
  </si>
  <si>
    <t>15 ため池附帯施設の保守管理</t>
  </si>
  <si>
    <t>　２）「数式」タブの「名前の定義」を選択し、任意のリスト名と参照範囲を設定する。</t>
    <rPh sb="4" eb="6">
      <t>スウシキ</t>
    </rPh>
    <rPh sb="11" eb="13">
      <t>ナマエ</t>
    </rPh>
    <rPh sb="14" eb="16">
      <t>テイギ</t>
    </rPh>
    <rPh sb="18" eb="20">
      <t>センタク</t>
    </rPh>
    <rPh sb="22" eb="24">
      <t>ニンイ</t>
    </rPh>
    <rPh sb="28" eb="29">
      <t>メイ</t>
    </rPh>
    <rPh sb="30" eb="32">
      <t>サンショウ</t>
    </rPh>
    <rPh sb="32" eb="34">
      <t>ハンイ</t>
    </rPh>
    <rPh sb="35" eb="37">
      <t>セッテイ</t>
    </rPh>
    <phoneticPr fontId="2"/>
  </si>
  <si>
    <t>16 異常気象時の対応</t>
  </si>
  <si>
    <t>　３）「活動計画書」シートの３.の（２）の２）の「都道府県、市町村が認める具体的な活動」の記入欄を選択した状態で</t>
    <rPh sb="4" eb="6">
      <t>カツドウ</t>
    </rPh>
    <rPh sb="6" eb="9">
      <t>ケイカクショ</t>
    </rPh>
    <rPh sb="25" eb="29">
      <t>トドウフケン</t>
    </rPh>
    <rPh sb="30" eb="33">
      <t>シチョウソン</t>
    </rPh>
    <rPh sb="34" eb="35">
      <t>ミト</t>
    </rPh>
    <rPh sb="37" eb="40">
      <t>グタイテキ</t>
    </rPh>
    <rPh sb="41" eb="43">
      <t>カツドウ</t>
    </rPh>
    <rPh sb="45" eb="47">
      <t>キニュウ</t>
    </rPh>
    <rPh sb="47" eb="48">
      <t>ラン</t>
    </rPh>
    <rPh sb="49" eb="51">
      <t>センタク</t>
    </rPh>
    <rPh sb="53" eb="55">
      <t>ジョウタイ</t>
    </rPh>
    <phoneticPr fontId="2"/>
  </si>
  <si>
    <t>推進活動</t>
    <rPh sb="0" eb="2">
      <t>スイシン</t>
    </rPh>
    <rPh sb="2" eb="4">
      <t>カツドウ</t>
    </rPh>
    <phoneticPr fontId="4"/>
  </si>
  <si>
    <t>17 農業者の検討会の開催</t>
  </si>
  <si>
    <t>　　　　「データ」タブの「データの入力規則」を選択する。</t>
    <phoneticPr fontId="2"/>
  </si>
  <si>
    <t>18 農業者に対する意向調査、現地調査</t>
  </si>
  <si>
    <t>　４）入力値の設定を「リスト」にし、「元の値」の表示の入力欄を選択した状態で「数式」タブの「数式で使用」を選択する。</t>
    <rPh sb="3" eb="6">
      <t>ニュウリョクチ</t>
    </rPh>
    <rPh sb="7" eb="9">
      <t>セッテイ</t>
    </rPh>
    <rPh sb="19" eb="20">
      <t>モト</t>
    </rPh>
    <rPh sb="21" eb="22">
      <t>アタイ</t>
    </rPh>
    <rPh sb="24" eb="26">
      <t>ヒョウジ</t>
    </rPh>
    <rPh sb="27" eb="29">
      <t>ニュウリョク</t>
    </rPh>
    <rPh sb="29" eb="30">
      <t>ラン</t>
    </rPh>
    <rPh sb="31" eb="33">
      <t>センタク</t>
    </rPh>
    <rPh sb="35" eb="37">
      <t>ジョウタイ</t>
    </rPh>
    <rPh sb="39" eb="41">
      <t>スウシキ</t>
    </rPh>
    <rPh sb="46" eb="48">
      <t>スウシキ</t>
    </rPh>
    <rPh sb="49" eb="51">
      <t>シヨウ</t>
    </rPh>
    <rPh sb="53" eb="55">
      <t>センタク</t>
    </rPh>
    <phoneticPr fontId="2"/>
  </si>
  <si>
    <t>19 不在村地主との連絡体制の整備等</t>
  </si>
  <si>
    <t>　５）リストの中から２）で設定したリスト名を選択し確定する。</t>
    <rPh sb="7" eb="8">
      <t>ナカ</t>
    </rPh>
    <rPh sb="13" eb="15">
      <t>セッテイ</t>
    </rPh>
    <rPh sb="20" eb="21">
      <t>メイ</t>
    </rPh>
    <rPh sb="22" eb="24">
      <t>センタク</t>
    </rPh>
    <rPh sb="25" eb="27">
      <t>カクテイ</t>
    </rPh>
    <phoneticPr fontId="2"/>
  </si>
  <si>
    <t>20 集落外住民や地域住民との意見交換等</t>
  </si>
  <si>
    <t>21 地域住民等に対する意向調査等</t>
  </si>
  <si>
    <t>②-2　活動計画書４（２）の加算措置の適用条件の確認ができるようにする</t>
    <rPh sb="4" eb="6">
      <t>カツドウ</t>
    </rPh>
    <rPh sb="6" eb="9">
      <t>ケイカクショ</t>
    </rPh>
    <rPh sb="14" eb="16">
      <t>カサン</t>
    </rPh>
    <rPh sb="16" eb="18">
      <t>ソチ</t>
    </rPh>
    <rPh sb="19" eb="21">
      <t>テキヨウ</t>
    </rPh>
    <rPh sb="21" eb="23">
      <t>ジョウケン</t>
    </rPh>
    <rPh sb="24" eb="26">
      <t>カクニン</t>
    </rPh>
    <phoneticPr fontId="2"/>
  </si>
  <si>
    <t>22 有識者等による研修会、検討会の開催</t>
  </si>
  <si>
    <t>　　　「加算措置」シートの（２）資源向上支払（共同）の多面的機能の更なる増進に向けた活動への支援の適用条件の確認欄に</t>
    <rPh sb="4" eb="6">
      <t>カサン</t>
    </rPh>
    <rPh sb="6" eb="8">
      <t>ソチ</t>
    </rPh>
    <rPh sb="42" eb="44">
      <t>カツドウ</t>
    </rPh>
    <rPh sb="56" eb="57">
      <t>ラン</t>
    </rPh>
    <phoneticPr fontId="2"/>
  </si>
  <si>
    <t>23 その他</t>
  </si>
  <si>
    <t>　　　新たに行を追加し、追加した取組を入力する。</t>
    <rPh sb="19" eb="21">
      <t>ニュウリョク</t>
    </rPh>
    <phoneticPr fontId="2"/>
  </si>
  <si>
    <t>共同</t>
    <rPh sb="0" eb="2">
      <t>キョウドウ</t>
    </rPh>
    <phoneticPr fontId="4"/>
  </si>
  <si>
    <t>機能診断・計画策定</t>
    <rPh sb="0" eb="2">
      <t>キノウ</t>
    </rPh>
    <rPh sb="2" eb="4">
      <t>シンダン</t>
    </rPh>
    <rPh sb="5" eb="7">
      <t>ケイカク</t>
    </rPh>
    <rPh sb="7" eb="9">
      <t>サクテイ</t>
    </rPh>
    <phoneticPr fontId="4"/>
  </si>
  <si>
    <t>機能診断</t>
    <rPh sb="0" eb="2">
      <t>キノウ</t>
    </rPh>
    <rPh sb="2" eb="4">
      <t>シンダン</t>
    </rPh>
    <phoneticPr fontId="4"/>
  </si>
  <si>
    <t>24 農用地の機能診断</t>
  </si>
  <si>
    <t>25 水路の機能診断</t>
  </si>
  <si>
    <t>③長寿命化の項目を追加する場合</t>
    <rPh sb="1" eb="5">
      <t>チョウジュミョウカ</t>
    </rPh>
    <phoneticPr fontId="2"/>
  </si>
  <si>
    <t>26 農道の機能診断</t>
  </si>
  <si>
    <t>活動計画書３（３）で実践活動を選択する際に、追加した項目を選択できるようにする</t>
    <rPh sb="0" eb="2">
      <t>カツドウ</t>
    </rPh>
    <rPh sb="2" eb="5">
      <t>ケイカクショ</t>
    </rPh>
    <rPh sb="10" eb="12">
      <t>ジッセン</t>
    </rPh>
    <rPh sb="12" eb="14">
      <t>カツドウ</t>
    </rPh>
    <rPh sb="15" eb="17">
      <t>センタク</t>
    </rPh>
    <rPh sb="19" eb="20">
      <t>サイ</t>
    </rPh>
    <rPh sb="22" eb="24">
      <t>ツイカ</t>
    </rPh>
    <rPh sb="26" eb="28">
      <t>コウモク</t>
    </rPh>
    <rPh sb="29" eb="31">
      <t>センタク</t>
    </rPh>
    <phoneticPr fontId="2"/>
  </si>
  <si>
    <t>27 ため池の機能診断</t>
  </si>
  <si>
    <t>　１）「選択肢」シートのM列の「66　ため池（附帯施設）の更新等」の下に番号と取組名を入力する</t>
    <rPh sb="13" eb="14">
      <t>レツ</t>
    </rPh>
    <rPh sb="21" eb="22">
      <t>イケ</t>
    </rPh>
    <rPh sb="23" eb="25">
      <t>フタイ</t>
    </rPh>
    <rPh sb="25" eb="27">
      <t>シセツ</t>
    </rPh>
    <rPh sb="29" eb="31">
      <t>コウシン</t>
    </rPh>
    <rPh sb="31" eb="32">
      <t>トウ</t>
    </rPh>
    <rPh sb="34" eb="35">
      <t>シタ</t>
    </rPh>
    <rPh sb="36" eb="38">
      <t>バンゴウ</t>
    </rPh>
    <rPh sb="39" eb="41">
      <t>トリクミ</t>
    </rPh>
    <rPh sb="41" eb="42">
      <t>メイ</t>
    </rPh>
    <rPh sb="43" eb="45">
      <t>ニュウリョク</t>
    </rPh>
    <phoneticPr fontId="2"/>
  </si>
  <si>
    <t>28 年度活動計画の策定</t>
  </si>
  <si>
    <t>　２）「数式」タブの「名前の管理」を選択し、リストから「M.長寿命化」を選択し、「参照範囲」の右のアイコンをクリック</t>
    <rPh sb="4" eb="6">
      <t>スウシキ</t>
    </rPh>
    <rPh sb="11" eb="13">
      <t>ナマエ</t>
    </rPh>
    <rPh sb="14" eb="16">
      <t>カンリ</t>
    </rPh>
    <rPh sb="18" eb="20">
      <t>センタク</t>
    </rPh>
    <rPh sb="30" eb="34">
      <t>チョウジュミョウカ</t>
    </rPh>
    <rPh sb="36" eb="38">
      <t>センタク</t>
    </rPh>
    <phoneticPr fontId="2"/>
  </si>
  <si>
    <t>研修</t>
    <rPh sb="0" eb="2">
      <t>ケンシュウ</t>
    </rPh>
    <phoneticPr fontId="2"/>
  </si>
  <si>
    <t>29 機能診断・補修技術等に関する研修</t>
  </si>
  <si>
    <t>30 農用地の軽微な補修等</t>
  </si>
  <si>
    <t>31 水路の軽微な補修等</t>
  </si>
  <si>
    <t>32 農道の軽微な補修等</t>
  </si>
  <si>
    <t>33 ため池の軽微な補修等</t>
  </si>
  <si>
    <t>生態系保全</t>
    <rPh sb="0" eb="3">
      <t>セイタイケイ</t>
    </rPh>
    <rPh sb="3" eb="5">
      <t>ホゼン</t>
    </rPh>
    <phoneticPr fontId="4"/>
  </si>
  <si>
    <t>34 生物多様性保全計画の策定</t>
  </si>
  <si>
    <t>水質保全</t>
    <rPh sb="0" eb="2">
      <t>スイシツ</t>
    </rPh>
    <rPh sb="2" eb="4">
      <t>ホゼン</t>
    </rPh>
    <phoneticPr fontId="4"/>
  </si>
  <si>
    <t>35 水質保全計画、農地保全計画の策定</t>
  </si>
  <si>
    <t>景観形成・生活環境保全</t>
    <rPh sb="0" eb="2">
      <t>ケイカン</t>
    </rPh>
    <rPh sb="2" eb="4">
      <t>ケイセイ</t>
    </rPh>
    <rPh sb="5" eb="7">
      <t>セイカツ</t>
    </rPh>
    <rPh sb="7" eb="9">
      <t>カンキョウ</t>
    </rPh>
    <rPh sb="9" eb="11">
      <t>ホゼン</t>
    </rPh>
    <phoneticPr fontId="4"/>
  </si>
  <si>
    <t>36 景観形成計画、生活環境保全計画の策定</t>
  </si>
  <si>
    <t>水田貯留・地下水かん養</t>
    <rPh sb="0" eb="2">
      <t>スイデン</t>
    </rPh>
    <rPh sb="2" eb="4">
      <t>チョリュウ</t>
    </rPh>
    <rPh sb="5" eb="8">
      <t>チカスイ</t>
    </rPh>
    <rPh sb="10" eb="11">
      <t>ヨウ</t>
    </rPh>
    <phoneticPr fontId="4"/>
  </si>
  <si>
    <t>37 水田貯留計画、地下水かん養計画の策定</t>
  </si>
  <si>
    <t>活動計画書、実施状況報告書のプルダウン選択用</t>
    <rPh sb="0" eb="2">
      <t>カツドウ</t>
    </rPh>
    <rPh sb="2" eb="5">
      <t>ケイカクショ</t>
    </rPh>
    <rPh sb="6" eb="8">
      <t>ジッシ</t>
    </rPh>
    <rPh sb="8" eb="10">
      <t>ジョウキョウ</t>
    </rPh>
    <rPh sb="10" eb="13">
      <t>ホウコクショ</t>
    </rPh>
    <rPh sb="19" eb="21">
      <t>センタク</t>
    </rPh>
    <rPh sb="21" eb="22">
      <t>ヨウ</t>
    </rPh>
    <phoneticPr fontId="2"/>
  </si>
  <si>
    <t>資源循環</t>
    <rPh sb="0" eb="2">
      <t>シゲン</t>
    </rPh>
    <rPh sb="2" eb="4">
      <t>ジュンカン</t>
    </rPh>
    <phoneticPr fontId="4"/>
  </si>
  <si>
    <t>38 資源循環計画の策定</t>
  </si>
  <si>
    <t>Ｋ.農村環境保全活動</t>
    <phoneticPr fontId="4"/>
  </si>
  <si>
    <t>39 生物の生息状況の把握（生態系保全）</t>
    <rPh sb="3" eb="5">
      <t>セイブツ</t>
    </rPh>
    <rPh sb="6" eb="8">
      <t>セイソク</t>
    </rPh>
    <rPh sb="8" eb="10">
      <t>ジョウキョウ</t>
    </rPh>
    <rPh sb="11" eb="13">
      <t>ハアク</t>
    </rPh>
    <rPh sb="14" eb="17">
      <t>セイタイケイ</t>
    </rPh>
    <rPh sb="17" eb="19">
      <t>ホゼン</t>
    </rPh>
    <phoneticPr fontId="4"/>
  </si>
  <si>
    <t>40 外来種の駆除（生態系保全）</t>
    <rPh sb="3" eb="6">
      <t>ガイライシュ</t>
    </rPh>
    <rPh sb="7" eb="9">
      <t>クジョ</t>
    </rPh>
    <rPh sb="10" eb="13">
      <t>セイタイケイ</t>
    </rPh>
    <rPh sb="13" eb="15">
      <t>ホゼン</t>
    </rPh>
    <phoneticPr fontId="4"/>
  </si>
  <si>
    <t>41 その他（生態系保全）</t>
    <rPh sb="5" eb="6">
      <t>タ</t>
    </rPh>
    <rPh sb="7" eb="10">
      <t>セイタイケイ</t>
    </rPh>
    <rPh sb="10" eb="12">
      <t>ホゼン</t>
    </rPh>
    <phoneticPr fontId="4"/>
  </si>
  <si>
    <t>42 水質モニタリングの実施・記録管理（水質保全）</t>
    <rPh sb="3" eb="5">
      <t>スイシツ</t>
    </rPh>
    <rPh sb="12" eb="14">
      <t>ジッシ</t>
    </rPh>
    <rPh sb="15" eb="17">
      <t>キロク</t>
    </rPh>
    <rPh sb="17" eb="19">
      <t>カンリ</t>
    </rPh>
    <rPh sb="20" eb="22">
      <t>スイシツ</t>
    </rPh>
    <rPh sb="22" eb="24">
      <t>ホゼン</t>
    </rPh>
    <phoneticPr fontId="4"/>
  </si>
  <si>
    <t>43 畑からの土砂流出対策（水質保全）</t>
    <rPh sb="3" eb="4">
      <t>ハタケ</t>
    </rPh>
    <rPh sb="7" eb="9">
      <t>ドシャ</t>
    </rPh>
    <rPh sb="9" eb="11">
      <t>リュウシュツ</t>
    </rPh>
    <rPh sb="11" eb="13">
      <t>タイサク</t>
    </rPh>
    <rPh sb="14" eb="16">
      <t>スイシツ</t>
    </rPh>
    <rPh sb="16" eb="18">
      <t>ホゼン</t>
    </rPh>
    <phoneticPr fontId="4"/>
  </si>
  <si>
    <t>44 その他（水質保全）</t>
    <rPh sb="5" eb="6">
      <t>タ</t>
    </rPh>
    <rPh sb="7" eb="9">
      <t>スイシツ</t>
    </rPh>
    <rPh sb="9" eb="11">
      <t>ホゼン</t>
    </rPh>
    <phoneticPr fontId="4"/>
  </si>
  <si>
    <t>45 植栽等の景観形成活動（景観形成・生活環境保全）</t>
    <rPh sb="3" eb="5">
      <t>ショクサイ</t>
    </rPh>
    <rPh sb="5" eb="6">
      <t>トウ</t>
    </rPh>
    <rPh sb="7" eb="9">
      <t>ケイカン</t>
    </rPh>
    <rPh sb="9" eb="11">
      <t>ケイセイ</t>
    </rPh>
    <rPh sb="11" eb="13">
      <t>カツドウ</t>
    </rPh>
    <rPh sb="14" eb="16">
      <t>ケイカン</t>
    </rPh>
    <rPh sb="16" eb="18">
      <t>ケイセイ</t>
    </rPh>
    <rPh sb="19" eb="21">
      <t>セイカツ</t>
    </rPh>
    <rPh sb="21" eb="23">
      <t>カンキョウ</t>
    </rPh>
    <rPh sb="23" eb="25">
      <t>ホゼン</t>
    </rPh>
    <phoneticPr fontId="4"/>
  </si>
  <si>
    <t>46 施設等の定期的な巡回点検・清掃（景観形成・生活環境保全）</t>
    <rPh sb="3" eb="5">
      <t>シセツ</t>
    </rPh>
    <rPh sb="5" eb="6">
      <t>トウ</t>
    </rPh>
    <rPh sb="7" eb="10">
      <t>テイキテキ</t>
    </rPh>
    <rPh sb="11" eb="13">
      <t>ジュンカイ</t>
    </rPh>
    <rPh sb="13" eb="15">
      <t>テンケン</t>
    </rPh>
    <rPh sb="16" eb="18">
      <t>セイソウ</t>
    </rPh>
    <rPh sb="19" eb="21">
      <t>ケイカン</t>
    </rPh>
    <rPh sb="21" eb="23">
      <t>ケイセイ</t>
    </rPh>
    <rPh sb="24" eb="26">
      <t>セイカツ</t>
    </rPh>
    <rPh sb="26" eb="28">
      <t>カンキョウ</t>
    </rPh>
    <rPh sb="28" eb="30">
      <t>ホゼン</t>
    </rPh>
    <phoneticPr fontId="4"/>
  </si>
  <si>
    <t>47 その他（景観形成・生活環境保全）</t>
    <rPh sb="5" eb="6">
      <t>タ</t>
    </rPh>
    <rPh sb="7" eb="9">
      <t>ケイカン</t>
    </rPh>
    <rPh sb="9" eb="11">
      <t>ケイセイ</t>
    </rPh>
    <rPh sb="12" eb="14">
      <t>セイカツ</t>
    </rPh>
    <rPh sb="14" eb="16">
      <t>カンキョウ</t>
    </rPh>
    <rPh sb="16" eb="18">
      <t>ホゼン</t>
    </rPh>
    <phoneticPr fontId="4"/>
  </si>
  <si>
    <t>48 水田の貯留機能向上活動（水田貯留機能増進・地下水かん養）</t>
    <rPh sb="3" eb="5">
      <t>スイデン</t>
    </rPh>
    <rPh sb="6" eb="8">
      <t>チョリュウ</t>
    </rPh>
    <rPh sb="8" eb="10">
      <t>キノウ</t>
    </rPh>
    <rPh sb="10" eb="12">
      <t>コウジョウ</t>
    </rPh>
    <rPh sb="12" eb="14">
      <t>カツドウ</t>
    </rPh>
    <rPh sb="15" eb="17">
      <t>スイデン</t>
    </rPh>
    <rPh sb="17" eb="19">
      <t>チョリュウ</t>
    </rPh>
    <rPh sb="19" eb="21">
      <t>キノウ</t>
    </rPh>
    <rPh sb="21" eb="23">
      <t>ゾウシン</t>
    </rPh>
    <rPh sb="24" eb="27">
      <t>チカスイ</t>
    </rPh>
    <rPh sb="29" eb="30">
      <t>ヨウ</t>
    </rPh>
    <phoneticPr fontId="4"/>
  </si>
  <si>
    <t>49 地下水かん養活動、水源かん養林の保全（水田貯留機能増進・地下水かん養）</t>
    <rPh sb="3" eb="6">
      <t>チカスイ</t>
    </rPh>
    <rPh sb="8" eb="9">
      <t>ヨウ</t>
    </rPh>
    <rPh sb="9" eb="11">
      <t>カツドウ</t>
    </rPh>
    <rPh sb="12" eb="14">
      <t>スイゲン</t>
    </rPh>
    <rPh sb="16" eb="17">
      <t>ヨウ</t>
    </rPh>
    <rPh sb="17" eb="18">
      <t>リン</t>
    </rPh>
    <rPh sb="19" eb="21">
      <t>ホゼン</t>
    </rPh>
    <rPh sb="22" eb="24">
      <t>スイデン</t>
    </rPh>
    <rPh sb="24" eb="26">
      <t>チョリュウ</t>
    </rPh>
    <rPh sb="26" eb="28">
      <t>キノウ</t>
    </rPh>
    <rPh sb="28" eb="30">
      <t>ゾウシン</t>
    </rPh>
    <rPh sb="31" eb="34">
      <t>チカスイ</t>
    </rPh>
    <rPh sb="36" eb="37">
      <t>ヨウ</t>
    </rPh>
    <phoneticPr fontId="4"/>
  </si>
  <si>
    <t>50 地域資源の活用・資源循環活動（資源循環）</t>
    <rPh sb="3" eb="5">
      <t>チイキ</t>
    </rPh>
    <rPh sb="5" eb="7">
      <t>シゲン</t>
    </rPh>
    <rPh sb="8" eb="10">
      <t>カツヨウ</t>
    </rPh>
    <rPh sb="11" eb="13">
      <t>シゲン</t>
    </rPh>
    <rPh sb="13" eb="15">
      <t>ジュンカン</t>
    </rPh>
    <rPh sb="15" eb="17">
      <t>カツドウ</t>
    </rPh>
    <rPh sb="18" eb="20">
      <t>シゲン</t>
    </rPh>
    <rPh sb="20" eb="22">
      <t>ジュンカン</t>
    </rPh>
    <phoneticPr fontId="4"/>
  </si>
  <si>
    <t>51 啓発・普及活動</t>
    <phoneticPr fontId="2"/>
  </si>
  <si>
    <t>Ｌ.増進活動</t>
    <phoneticPr fontId="4"/>
  </si>
  <si>
    <t>増進活動</t>
    <rPh sb="0" eb="2">
      <t>ゾウシン</t>
    </rPh>
    <rPh sb="2" eb="4">
      <t>カツドウ</t>
    </rPh>
    <phoneticPr fontId="4"/>
  </si>
  <si>
    <t>52 遊休農地の有効活用</t>
  </si>
  <si>
    <t>52　遊休農地の有効活用</t>
    <rPh sb="3" eb="5">
      <t>ユウキュウ</t>
    </rPh>
    <rPh sb="5" eb="7">
      <t>ノウチ</t>
    </rPh>
    <rPh sb="8" eb="10">
      <t>ユウコウ</t>
    </rPh>
    <rPh sb="10" eb="12">
      <t>カツヨウ</t>
    </rPh>
    <phoneticPr fontId="2"/>
  </si>
  <si>
    <t>54 地域住民による直営施工</t>
  </si>
  <si>
    <t>54　地域住民による直営施工</t>
    <rPh sb="3" eb="5">
      <t>チイキ</t>
    </rPh>
    <rPh sb="5" eb="7">
      <t>ジュウミン</t>
    </rPh>
    <rPh sb="10" eb="12">
      <t>チョクエイ</t>
    </rPh>
    <rPh sb="12" eb="14">
      <t>セコウ</t>
    </rPh>
    <phoneticPr fontId="2"/>
  </si>
  <si>
    <t>55 防災・減災力の強化</t>
  </si>
  <si>
    <t>55　防災・減災力の強化</t>
    <rPh sb="3" eb="5">
      <t>ボウサイ</t>
    </rPh>
    <rPh sb="6" eb="7">
      <t>ゲン</t>
    </rPh>
    <rPh sb="7" eb="8">
      <t>サイ</t>
    </rPh>
    <rPh sb="8" eb="9">
      <t>リョク</t>
    </rPh>
    <rPh sb="10" eb="12">
      <t>キョウカ</t>
    </rPh>
    <phoneticPr fontId="2"/>
  </si>
  <si>
    <t>56 農村環境保全活動の幅広い展開</t>
  </si>
  <si>
    <t>56　農村環境保全活動の幅広い展開</t>
    <rPh sb="3" eb="5">
      <t>ノウソン</t>
    </rPh>
    <rPh sb="5" eb="7">
      <t>カンキョウ</t>
    </rPh>
    <rPh sb="7" eb="9">
      <t>ホゼン</t>
    </rPh>
    <rPh sb="9" eb="11">
      <t>カツドウ</t>
    </rPh>
    <rPh sb="12" eb="14">
      <t>ハバヒロ</t>
    </rPh>
    <rPh sb="15" eb="17">
      <t>テンカイ</t>
    </rPh>
    <phoneticPr fontId="2"/>
  </si>
  <si>
    <t>58 農村文化の伝承を通じた農村コミュニティの強化</t>
  </si>
  <si>
    <t>58　農村文化の伝承を通じた農村コミュニティの強化</t>
    <rPh sb="3" eb="5">
      <t>ノウソン</t>
    </rPh>
    <rPh sb="5" eb="7">
      <t>ブンカ</t>
    </rPh>
    <rPh sb="8" eb="10">
      <t>デンショウ</t>
    </rPh>
    <rPh sb="11" eb="12">
      <t>ツウ</t>
    </rPh>
    <rPh sb="14" eb="16">
      <t>ノウソン</t>
    </rPh>
    <rPh sb="23" eb="25">
      <t>キョウカ</t>
    </rPh>
    <phoneticPr fontId="2"/>
  </si>
  <si>
    <t>59 都道府県、市町村が特に認める活動</t>
  </si>
  <si>
    <t>59　都道府県、市町村が特に認める活動</t>
    <rPh sb="3" eb="7">
      <t>トドウフケン</t>
    </rPh>
    <rPh sb="8" eb="11">
      <t>シチョウソン</t>
    </rPh>
    <rPh sb="12" eb="13">
      <t>トク</t>
    </rPh>
    <rPh sb="14" eb="15">
      <t>ミト</t>
    </rPh>
    <rPh sb="17" eb="19">
      <t>カツドウ</t>
    </rPh>
    <phoneticPr fontId="2"/>
  </si>
  <si>
    <t>Ｍ.長寿命化</t>
    <rPh sb="2" eb="6">
      <t>チョウジュミョウカ</t>
    </rPh>
    <phoneticPr fontId="4"/>
  </si>
  <si>
    <t>長寿命化</t>
    <rPh sb="0" eb="4">
      <t>チョウジュミョウカ</t>
    </rPh>
    <phoneticPr fontId="4"/>
  </si>
  <si>
    <t>61 水路の補修</t>
  </si>
  <si>
    <t>61　水路の補修</t>
    <rPh sb="3" eb="5">
      <t>スイロ</t>
    </rPh>
    <rPh sb="6" eb="8">
      <t>ホシュウ</t>
    </rPh>
    <phoneticPr fontId="2"/>
  </si>
  <si>
    <t>62 水路の更新等</t>
  </si>
  <si>
    <t>62　水路の更新等</t>
    <rPh sb="3" eb="5">
      <t>スイロ</t>
    </rPh>
    <rPh sb="6" eb="8">
      <t>コウシン</t>
    </rPh>
    <rPh sb="8" eb="9">
      <t>トウ</t>
    </rPh>
    <phoneticPr fontId="2"/>
  </si>
  <si>
    <t>63 農道の補修</t>
  </si>
  <si>
    <t>63　農道の補修</t>
    <rPh sb="3" eb="5">
      <t>ノウドウ</t>
    </rPh>
    <rPh sb="6" eb="8">
      <t>ホシュウ</t>
    </rPh>
    <phoneticPr fontId="2"/>
  </si>
  <si>
    <t>64 農道の更新等</t>
  </si>
  <si>
    <t>64　農道の更新等</t>
    <rPh sb="3" eb="5">
      <t>ノウドウ</t>
    </rPh>
    <rPh sb="6" eb="8">
      <t>コウシン</t>
    </rPh>
    <rPh sb="8" eb="9">
      <t>トウ</t>
    </rPh>
    <phoneticPr fontId="2"/>
  </si>
  <si>
    <t>65 ため池の補修</t>
  </si>
  <si>
    <t>65　ため池の補修</t>
    <rPh sb="5" eb="6">
      <t>イケ</t>
    </rPh>
    <rPh sb="7" eb="9">
      <t>ホシュウ</t>
    </rPh>
    <phoneticPr fontId="2"/>
  </si>
  <si>
    <t>66 ため池（附帯施設）の更新等</t>
  </si>
  <si>
    <t>66　ため池（附帯施設）の更新等</t>
    <rPh sb="5" eb="6">
      <t>イケ</t>
    </rPh>
    <rPh sb="7" eb="9">
      <t>フタイ</t>
    </rPh>
    <rPh sb="9" eb="11">
      <t>シセツ</t>
    </rPh>
    <rPh sb="13" eb="15">
      <t>コウシン</t>
    </rPh>
    <rPh sb="15" eb="16">
      <t>トウ</t>
    </rPh>
    <phoneticPr fontId="2"/>
  </si>
  <si>
    <t>この線より上に行を挿入してください。</t>
  </si>
  <si>
    <t>■</t>
    <phoneticPr fontId="4"/>
  </si>
  <si>
    <t>□</t>
    <phoneticPr fontId="4"/>
  </si>
  <si>
    <t>集落数×200万円</t>
    <rPh sb="0" eb="2">
      <t>シュウラク</t>
    </rPh>
    <rPh sb="2" eb="3">
      <t>スウ</t>
    </rPh>
    <rPh sb="7" eb="9">
      <t>マンエン</t>
    </rPh>
    <phoneticPr fontId="4"/>
  </si>
  <si>
    <t>広域活動組織となるための規模要件を満たさない場合は○</t>
    <phoneticPr fontId="4"/>
  </si>
  <si>
    <t>※広域活動組織となるための規模要件を満たさない場合は、左記合計と集落数×200万円のいずれか小さい方が上限となります。</t>
    <rPh sb="1" eb="3">
      <t>コウイキ</t>
    </rPh>
    <rPh sb="3" eb="5">
      <t>カツドウ</t>
    </rPh>
    <rPh sb="5" eb="7">
      <t>ソシキ</t>
    </rPh>
    <rPh sb="13" eb="15">
      <t>キボ</t>
    </rPh>
    <rPh sb="15" eb="17">
      <t>ヨウケン</t>
    </rPh>
    <rPh sb="18" eb="19">
      <t>ミ</t>
    </rPh>
    <rPh sb="23" eb="25">
      <t>バアイ</t>
    </rPh>
    <rPh sb="27" eb="29">
      <t>サキ</t>
    </rPh>
    <rPh sb="29" eb="31">
      <t>ゴウケイ</t>
    </rPh>
    <rPh sb="32" eb="34">
      <t>シュウラク</t>
    </rPh>
    <rPh sb="34" eb="35">
      <t>スウ</t>
    </rPh>
    <rPh sb="39" eb="41">
      <t>マンエン</t>
    </rPh>
    <rPh sb="46" eb="47">
      <t>チイ</t>
    </rPh>
    <rPh sb="49" eb="50">
      <t>ホウ</t>
    </rPh>
    <rPh sb="51" eb="53">
      <t>ジョウゲン</t>
    </rPh>
    <phoneticPr fontId="4"/>
  </si>
  <si>
    <t>令和</t>
    <rPh sb="0" eb="2">
      <t>レイワ</t>
    </rPh>
    <phoneticPr fontId="4"/>
  </si>
  <si>
    <t>地域振興立法の適用</t>
    <rPh sb="0" eb="2">
      <t>チイキ</t>
    </rPh>
    <rPh sb="2" eb="4">
      <t>シンコウ</t>
    </rPh>
    <rPh sb="4" eb="6">
      <t>リッポウ</t>
    </rPh>
    <rPh sb="7" eb="9">
      <t>テキヨウ</t>
    </rPh>
    <phoneticPr fontId="4"/>
  </si>
  <si>
    <t>やすらぎ・福祉及び教育機能の活用</t>
    <rPh sb="5" eb="7">
      <t>フクシ</t>
    </rPh>
    <rPh sb="7" eb="8">
      <t>オヨ</t>
    </rPh>
    <rPh sb="9" eb="11">
      <t>キョウイク</t>
    </rPh>
    <rPh sb="11" eb="13">
      <t>キノウ</t>
    </rPh>
    <rPh sb="14" eb="16">
      <t>カツヨウ</t>
    </rPh>
    <phoneticPr fontId="4"/>
  </si>
  <si>
    <t>のうち、6割にあたる</t>
    <phoneticPr fontId="4"/>
  </si>
  <si>
    <t>参加する実践活動を、２種以上、それぞれ別の日に毎年度行う。</t>
    <rPh sb="0" eb="2">
      <t>サンカ</t>
    </rPh>
    <rPh sb="4" eb="6">
      <t>ジッセン</t>
    </rPh>
    <rPh sb="6" eb="8">
      <t>カツドウ</t>
    </rPh>
    <rPh sb="11" eb="12">
      <t>シュ</t>
    </rPh>
    <rPh sb="12" eb="14">
      <t>イジョウ</t>
    </rPh>
    <rPh sb="19" eb="20">
      <t>ベツ</t>
    </rPh>
    <rPh sb="21" eb="22">
      <t>ヒ</t>
    </rPh>
    <rPh sb="23" eb="26">
      <t>マイネンド</t>
    </rPh>
    <rPh sb="26" eb="27">
      <t>オコナ</t>
    </rPh>
    <phoneticPr fontId="4"/>
  </si>
  <si>
    <t>○年度</t>
    <rPh sb="1" eb="3">
      <t>ネンド</t>
    </rPh>
    <phoneticPr fontId="4"/>
  </si>
  <si>
    <t>　（１）農地維持支払</t>
    <phoneticPr fontId="4"/>
  </si>
  <si>
    <t>（２）資源向上支払（共同）</t>
    <rPh sb="3" eb="5">
      <t>シゲン</t>
    </rPh>
    <rPh sb="5" eb="7">
      <t>コウジョウ</t>
    </rPh>
    <rPh sb="7" eb="9">
      <t>シハライ</t>
    </rPh>
    <rPh sb="10" eb="12">
      <t>キョウドウ</t>
    </rPh>
    <phoneticPr fontId="4"/>
  </si>
  <si>
    <t>（３）資源向上支払（長寿命化）</t>
    <rPh sb="3" eb="5">
      <t>シゲン</t>
    </rPh>
    <rPh sb="5" eb="7">
      <t>コウジョウ</t>
    </rPh>
    <rPh sb="7" eb="9">
      <t>シハライ</t>
    </rPh>
    <rPh sb="10" eb="14">
      <t>チョウジュミョウカ</t>
    </rPh>
    <phoneticPr fontId="4"/>
  </si>
  <si>
    <t>指定棚田地域の該当状況</t>
    <rPh sb="0" eb="2">
      <t>シテイ</t>
    </rPh>
    <rPh sb="2" eb="4">
      <t>タナダ</t>
    </rPh>
    <rPh sb="4" eb="6">
      <t>チイキ</t>
    </rPh>
    <rPh sb="7" eb="9">
      <t>ガイトウ</t>
    </rPh>
    <rPh sb="9" eb="11">
      <t>ジョウキョウ</t>
    </rPh>
    <phoneticPr fontId="4"/>
  </si>
  <si>
    <t xml:space="preserve"> ５．多面的機能支払と中山間地域等直接支払との重複面積</t>
    <rPh sb="3" eb="6">
      <t>タメンテキ</t>
    </rPh>
    <rPh sb="6" eb="8">
      <t>キノウ</t>
    </rPh>
    <rPh sb="8" eb="10">
      <t>シハライ</t>
    </rPh>
    <rPh sb="11" eb="12">
      <t>ナカ</t>
    </rPh>
    <rPh sb="12" eb="14">
      <t>サンカン</t>
    </rPh>
    <rPh sb="14" eb="16">
      <t>チイキ</t>
    </rPh>
    <rPh sb="16" eb="17">
      <t>トウ</t>
    </rPh>
    <rPh sb="17" eb="19">
      <t>チョクセツ</t>
    </rPh>
    <rPh sb="19" eb="21">
      <t>シハライ</t>
    </rPh>
    <rPh sb="23" eb="25">
      <t>チョウフク</t>
    </rPh>
    <rPh sb="25" eb="27">
      <t>メンセキ</t>
    </rPh>
    <phoneticPr fontId="4"/>
  </si>
  <si>
    <t>重複面積
（多面支払・中山間直払）</t>
    <phoneticPr fontId="4"/>
  </si>
  <si>
    <t>３　事務・組織運営等に関する研修、
　　機械の安全使用に関する研修</t>
    <rPh sb="11" eb="12">
      <t>カン</t>
    </rPh>
    <rPh sb="20" eb="22">
      <t>キカイ</t>
    </rPh>
    <rPh sb="23" eb="25">
      <t>アンゼン</t>
    </rPh>
    <rPh sb="25" eb="27">
      <t>シヨウ</t>
    </rPh>
    <rPh sb="28" eb="29">
      <t>カン</t>
    </rPh>
    <rPh sb="31" eb="33">
      <t>ケンシュウ</t>
    </rPh>
    <phoneticPr fontId="4"/>
  </si>
  <si>
    <t>令和○年度に受講予定（活動期間内に１回以上受講）</t>
    <rPh sb="0" eb="2">
      <t>レイワ</t>
    </rPh>
    <rPh sb="3" eb="5">
      <t>ネンド</t>
    </rPh>
    <rPh sb="6" eb="8">
      <t>ジュコウ</t>
    </rPh>
    <rPh sb="8" eb="10">
      <t>ヨテイ</t>
    </rPh>
    <phoneticPr fontId="4"/>
  </si>
  <si>
    <t xml:space="preserve">③－１　共同活動に参加する構成員の総人数の８割が参加する実践活動の実施 </t>
    <rPh sb="4" eb="6">
      <t>キョウドウ</t>
    </rPh>
    <rPh sb="6" eb="8">
      <t>カツドウ</t>
    </rPh>
    <rPh sb="9" eb="11">
      <t>サンカ</t>
    </rPh>
    <rPh sb="13" eb="16">
      <t>コウセイイン</t>
    </rPh>
    <rPh sb="17" eb="20">
      <t>ソウニンズウ</t>
    </rPh>
    <rPh sb="22" eb="23">
      <t>ワリ</t>
    </rPh>
    <rPh sb="24" eb="26">
      <t>サンカ</t>
    </rPh>
    <rPh sb="28" eb="30">
      <t>ジッセン</t>
    </rPh>
    <rPh sb="30" eb="32">
      <t>カツドウ</t>
    </rPh>
    <rPh sb="33" eb="35">
      <t>ジッシ</t>
    </rPh>
    <phoneticPr fontId="4"/>
  </si>
  <si>
    <t>③－２　あるいは、役員に女性が</t>
    <rPh sb="9" eb="11">
      <t>ヤクイン</t>
    </rPh>
    <rPh sb="12" eb="14">
      <t>ジョセイ</t>
    </rPh>
    <phoneticPr fontId="4"/>
  </si>
  <si>
    <t>③－１、２いずれの場合も、共同活動に参加する構成員の総人数の内訳がわかる名簿（様式自由）を添付してください。</t>
    <phoneticPr fontId="4"/>
  </si>
  <si>
    <t>3 事務・組織運営等に関する研修、機械の安全使用に関する研修</t>
    <phoneticPr fontId="4"/>
  </si>
  <si>
    <t>57 やすらぎ・福祉及び教育機能の活用</t>
    <phoneticPr fontId="4"/>
  </si>
  <si>
    <t>57　やすらぎ・福祉及び教育機能の活用</t>
    <rPh sb="8" eb="10">
      <t>フクシ</t>
    </rPh>
    <rPh sb="10" eb="11">
      <t>オヨ</t>
    </rPh>
    <rPh sb="12" eb="14">
      <t>キョウイク</t>
    </rPh>
    <rPh sb="14" eb="16">
      <t>キノウ</t>
    </rPh>
    <rPh sb="17" eb="19">
      <t>カツヨウ</t>
    </rPh>
    <phoneticPr fontId="2"/>
  </si>
  <si>
    <t>※１　 多面支払の認定農用地面積は、集落が管理する農用地面積を記載する。
※２ 　環境直払に取り組む場合は、Ⅳの４の交付金額の取組面積の合計及び年当たり交付金額上限の合計
         を記載するものとする。</t>
    <rPh sb="4" eb="6">
      <t>タメン</t>
    </rPh>
    <rPh sb="6" eb="8">
      <t>シハライ</t>
    </rPh>
    <rPh sb="9" eb="11">
      <t>ニンテイ</t>
    </rPh>
    <rPh sb="11" eb="14">
      <t>ノウヨウチ</t>
    </rPh>
    <rPh sb="14" eb="16">
      <t>メンセキ</t>
    </rPh>
    <rPh sb="18" eb="20">
      <t>シュウラク</t>
    </rPh>
    <rPh sb="21" eb="23">
      <t>カンリ</t>
    </rPh>
    <rPh sb="25" eb="28">
      <t>ノウヨウチ</t>
    </rPh>
    <rPh sb="28" eb="30">
      <t>メンセキ</t>
    </rPh>
    <rPh sb="31" eb="33">
      <t>キサイ</t>
    </rPh>
    <rPh sb="41" eb="43">
      <t>カンキョウ</t>
    </rPh>
    <rPh sb="43" eb="44">
      <t>チョク</t>
    </rPh>
    <rPh sb="44" eb="45">
      <t>バライ</t>
    </rPh>
    <rPh sb="46" eb="47">
      <t>ト</t>
    </rPh>
    <rPh sb="48" eb="49">
      <t>ク</t>
    </rPh>
    <rPh sb="50" eb="52">
      <t>バアイ</t>
    </rPh>
    <rPh sb="58" eb="60">
      <t>コウフ</t>
    </rPh>
    <rPh sb="60" eb="62">
      <t>キンガク</t>
    </rPh>
    <rPh sb="63" eb="65">
      <t>トリクミ</t>
    </rPh>
    <rPh sb="65" eb="67">
      <t>メンセキ</t>
    </rPh>
    <rPh sb="68" eb="70">
      <t>ゴウケイ</t>
    </rPh>
    <rPh sb="70" eb="71">
      <t>オヨ</t>
    </rPh>
    <rPh sb="72" eb="73">
      <t>トシ</t>
    </rPh>
    <rPh sb="73" eb="74">
      <t>ア</t>
    </rPh>
    <rPh sb="76" eb="78">
      <t>コウフ</t>
    </rPh>
    <rPh sb="83" eb="85">
      <t>ゴウケイ</t>
    </rPh>
    <rPh sb="96" eb="98">
      <t>キサイ</t>
    </rPh>
    <phoneticPr fontId="4"/>
  </si>
  <si>
    <t>20．集落外の住民・組織や地域住民との意見交
       換・ワークショップ・交流会の開催</t>
    <rPh sb="3" eb="5">
      <t>シュウラク</t>
    </rPh>
    <rPh sb="5" eb="6">
      <t>ガイ</t>
    </rPh>
    <rPh sb="7" eb="9">
      <t>ジュウミン</t>
    </rPh>
    <rPh sb="10" eb="12">
      <t>ソシキ</t>
    </rPh>
    <rPh sb="13" eb="15">
      <t>チイキ</t>
    </rPh>
    <rPh sb="15" eb="17">
      <t>ジュウミン</t>
    </rPh>
    <rPh sb="19" eb="21">
      <t>イケン</t>
    </rPh>
    <rPh sb="21" eb="22">
      <t>コウ</t>
    </rPh>
    <rPh sb="30" eb="31">
      <t>カン</t>
    </rPh>
    <rPh sb="40" eb="43">
      <t>コウリュウカイ</t>
    </rPh>
    <rPh sb="44" eb="46">
      <t>カイサイ</t>
    </rPh>
    <phoneticPr fontId="4"/>
  </si>
  <si>
    <t>21．地域住民等に対する意向調査、地
       域住民等との集落内調査</t>
    <rPh sb="3" eb="5">
      <t>チイキ</t>
    </rPh>
    <rPh sb="5" eb="7">
      <t>ジュウミン</t>
    </rPh>
    <rPh sb="7" eb="8">
      <t>トウ</t>
    </rPh>
    <rPh sb="9" eb="10">
      <t>タイ</t>
    </rPh>
    <rPh sb="12" eb="14">
      <t>イコウ</t>
    </rPh>
    <rPh sb="14" eb="16">
      <t>チョウサ</t>
    </rPh>
    <rPh sb="17" eb="18">
      <t>チ</t>
    </rPh>
    <rPh sb="26" eb="27">
      <t>イキ</t>
    </rPh>
    <rPh sb="27" eb="28">
      <t>ミン</t>
    </rPh>
    <rPh sb="28" eb="29">
      <t>トウ</t>
    </rPh>
    <rPh sb="31" eb="33">
      <t>シュウラク</t>
    </rPh>
    <rPh sb="33" eb="34">
      <t>ナイ</t>
    </rPh>
    <rPh sb="34" eb="36">
      <t>チョウサ</t>
    </rPh>
    <phoneticPr fontId="4"/>
  </si>
  <si>
    <r>
      <t>③</t>
    </r>
    <r>
      <rPr>
        <sz val="9.5"/>
        <rFont val="HG丸ｺﾞｼｯｸM-PRO"/>
        <family val="3"/>
        <charset val="128"/>
      </rPr>
      <t>地域外の経営体との協力・役割分担による保全管理</t>
    </r>
    <phoneticPr fontId="4"/>
  </si>
  <si>
    <t>選任されていて、共同活動に参加する構成員の総人数の６割が</t>
    <rPh sb="0" eb="2">
      <t>センニン</t>
    </rPh>
    <rPh sb="8" eb="10">
      <t>キョウドウ</t>
    </rPh>
    <rPh sb="10" eb="12">
      <t>カツドウ</t>
    </rPh>
    <rPh sb="13" eb="15">
      <t>サンカ</t>
    </rPh>
    <rPh sb="17" eb="20">
      <t>コウセイイン</t>
    </rPh>
    <rPh sb="21" eb="24">
      <t>ソウニンズウ</t>
    </rPh>
    <rPh sb="26" eb="27">
      <t>ワリ</t>
    </rPh>
    <phoneticPr fontId="4"/>
  </si>
  <si>
    <t>　　　　参加する実践活動を、２種以上、それぞれ別の日に実施</t>
    <rPh sb="4" eb="6">
      <t>サンカ</t>
    </rPh>
    <rPh sb="8" eb="10">
      <t>ジッセン</t>
    </rPh>
    <rPh sb="10" eb="12">
      <t>カツドウ</t>
    </rPh>
    <rPh sb="15" eb="16">
      <t>シュ</t>
    </rPh>
    <rPh sb="16" eb="18">
      <t>イジョウ</t>
    </rPh>
    <rPh sb="23" eb="24">
      <t>ベツ</t>
    </rPh>
    <rPh sb="25" eb="26">
      <t>ヒ</t>
    </rPh>
    <rPh sb="27" eb="29">
      <t>ジッシ</t>
    </rPh>
    <phoneticPr fontId="4"/>
  </si>
  <si>
    <t>　個人</t>
    <phoneticPr fontId="4"/>
  </si>
  <si>
    <r>
      <rPr>
        <u/>
        <sz val="9"/>
        <rFont val="HG丸ｺﾞｼｯｸM-PRO"/>
        <family val="3"/>
        <charset val="128"/>
      </rPr>
      <t>★ 農村協働力の深化に向けた活動への支援の適用条件</t>
    </r>
    <r>
      <rPr>
        <sz val="9"/>
        <rFont val="HG丸ｺﾞｼｯｸM-PRO"/>
        <family val="3"/>
        <charset val="128"/>
      </rPr>
      <t xml:space="preserve">
○多面的機能の更なる増進に向けた活動への支援を受けること
○構成員の農業者以外の割合　４割以上
○共同活動に参加する構成員の総人数（※）の８割以上が参加する実践活動を行うこと、あるいは女性役員が２名以上の組織で構成員の総人数の６割以上が参加する実践活動を複数回行うこと
※構成員個人と、団体の構成員のうち共同活動に参加する人数の合計</t>
    </r>
    <rPh sb="28" eb="31">
      <t>タメンテキ</t>
    </rPh>
    <rPh sb="31" eb="33">
      <t>キノウ</t>
    </rPh>
    <rPh sb="34" eb="35">
      <t>サラ</t>
    </rPh>
    <rPh sb="37" eb="39">
      <t>ゾウシン</t>
    </rPh>
    <rPh sb="40" eb="41">
      <t>ム</t>
    </rPh>
    <rPh sb="43" eb="45">
      <t>カツドウ</t>
    </rPh>
    <rPh sb="47" eb="49">
      <t>シエン</t>
    </rPh>
    <rPh sb="50" eb="51">
      <t>ウ</t>
    </rPh>
    <rPh sb="65" eb="67">
      <t>イガイ</t>
    </rPh>
    <rPh sb="100" eb="102">
      <t>イジョウ</t>
    </rPh>
    <rPh sb="107" eb="109">
      <t>ジッセン</t>
    </rPh>
    <rPh sb="121" eb="123">
      <t>ジョセイ</t>
    </rPh>
    <rPh sb="123" eb="125">
      <t>ヤクイン</t>
    </rPh>
    <rPh sb="127" eb="128">
      <t>メイ</t>
    </rPh>
    <rPh sb="128" eb="130">
      <t>イジョウ</t>
    </rPh>
    <rPh sb="131" eb="133">
      <t>ソシキ</t>
    </rPh>
    <rPh sb="134" eb="137">
      <t>コウセイイン</t>
    </rPh>
    <rPh sb="138" eb="141">
      <t>ソウニンズウ</t>
    </rPh>
    <rPh sb="143" eb="144">
      <t>ワリ</t>
    </rPh>
    <rPh sb="144" eb="146">
      <t>イジョウ</t>
    </rPh>
    <rPh sb="147" eb="149">
      <t>サンカ</t>
    </rPh>
    <rPh sb="151" eb="153">
      <t>ジッセン</t>
    </rPh>
    <rPh sb="153" eb="155">
      <t>カツドウ</t>
    </rPh>
    <rPh sb="165" eb="168">
      <t>コウセイイン</t>
    </rPh>
    <phoneticPr fontId="4"/>
  </si>
  <si>
    <t>※北海道にあっては、３集落以上又は1,500ha以上3,000ha未満のとき40,000円／年・組織、3,000ha
以上15,000ha未満又は特定非営利活動法人のとき80,000円／年・組織、15,000ha以上のとき
160,000円／年・組織に置き換える。</t>
    <rPh sb="1" eb="4">
      <t>ホッカイドウ</t>
    </rPh>
    <rPh sb="11" eb="13">
      <t>シュウラク</t>
    </rPh>
    <rPh sb="13" eb="15">
      <t>イジョウ</t>
    </rPh>
    <rPh sb="15" eb="16">
      <t>マタ</t>
    </rPh>
    <rPh sb="24" eb="26">
      <t>イジョウ</t>
    </rPh>
    <rPh sb="33" eb="35">
      <t>ミマン</t>
    </rPh>
    <rPh sb="46" eb="47">
      <t>ネン</t>
    </rPh>
    <rPh sb="48" eb="50">
      <t>ソシキ</t>
    </rPh>
    <rPh sb="69" eb="71">
      <t>ミマン</t>
    </rPh>
    <rPh sb="71" eb="72">
      <t>マタ</t>
    </rPh>
    <rPh sb="73" eb="75">
      <t>トクテイ</t>
    </rPh>
    <rPh sb="75" eb="78">
      <t>ヒエイリ</t>
    </rPh>
    <rPh sb="78" eb="80">
      <t>カツドウ</t>
    </rPh>
    <rPh sb="80" eb="82">
      <t>ホウジン</t>
    </rPh>
    <rPh sb="93" eb="94">
      <t>ネン</t>
    </rPh>
    <rPh sb="106" eb="108">
      <t>イジョウ</t>
    </rPh>
    <rPh sb="119" eb="120">
      <t>エン</t>
    </rPh>
    <rPh sb="121" eb="122">
      <t>ネン</t>
    </rPh>
    <rPh sb="123" eb="125">
      <t>ソシキ</t>
    </rPh>
    <rPh sb="126" eb="127">
      <t>オ</t>
    </rPh>
    <rPh sb="128" eb="129">
      <t>カ</t>
    </rPh>
    <phoneticPr fontId="4"/>
  </si>
  <si>
    <t>全対象農用地面積</t>
    <rPh sb="0" eb="1">
      <t>ゼン</t>
    </rPh>
    <rPh sb="1" eb="3">
      <t>タイショウ</t>
    </rPh>
    <rPh sb="3" eb="6">
      <t>ノウヨウチ</t>
    </rPh>
    <rPh sb="6" eb="8">
      <t>メンセキ</t>
    </rPh>
    <phoneticPr fontId="4"/>
  </si>
  <si>
    <t>（５）水田の雨水貯留機能の強化（田んぼダム）を推進する活動への支援</t>
    <rPh sb="3" eb="5">
      <t>スイデン</t>
    </rPh>
    <rPh sb="6" eb="8">
      <t>ウスイ</t>
    </rPh>
    <rPh sb="8" eb="10">
      <t>チョリュウ</t>
    </rPh>
    <rPh sb="10" eb="12">
      <t>キノウ</t>
    </rPh>
    <rPh sb="13" eb="15">
      <t>キョウカ</t>
    </rPh>
    <rPh sb="16" eb="17">
      <t>タ</t>
    </rPh>
    <rPh sb="23" eb="25">
      <t>スイシン</t>
    </rPh>
    <rPh sb="27" eb="29">
      <t>カツドウ</t>
    </rPh>
    <rPh sb="31" eb="33">
      <t>シエン</t>
    </rPh>
    <phoneticPr fontId="4"/>
  </si>
  <si>
    <t>年度</t>
    <rPh sb="0" eb="2">
      <t>ネンド</t>
    </rPh>
    <phoneticPr fontId="4"/>
  </si>
  <si>
    <t>活動組織名称：</t>
    <rPh sb="0" eb="2">
      <t>カツドウ</t>
    </rPh>
    <rPh sb="2" eb="4">
      <t>ソシキ</t>
    </rPh>
    <rPh sb="4" eb="6">
      <t>メイショウ</t>
    </rPh>
    <phoneticPr fontId="4"/>
  </si>
  <si>
    <t>ｂ　実施計画</t>
    <rPh sb="2" eb="4">
      <t>ジッシ</t>
    </rPh>
    <rPh sb="4" eb="6">
      <t>ケイカク</t>
    </rPh>
    <phoneticPr fontId="4"/>
  </si>
  <si>
    <t>年度</t>
    <rPh sb="0" eb="2">
      <t>ネンド</t>
    </rPh>
    <phoneticPr fontId="4"/>
  </si>
  <si>
    <t>年当たりの
加算額</t>
    <rPh sb="0" eb="1">
      <t>ネン</t>
    </rPh>
    <rPh sb="1" eb="2">
      <t>ア</t>
    </rPh>
    <rPh sb="6" eb="8">
      <t>カサン</t>
    </rPh>
    <rPh sb="8" eb="9">
      <t>ガク</t>
    </rPh>
    <phoneticPr fontId="4"/>
  </si>
  <si>
    <t>年次計画・実施体制等</t>
    <rPh sb="0" eb="2">
      <t>ネンジ</t>
    </rPh>
    <rPh sb="2" eb="4">
      <t>ケイカク</t>
    </rPh>
    <rPh sb="5" eb="7">
      <t>ジッシ</t>
    </rPh>
    <rPh sb="7" eb="9">
      <t>タイセイ</t>
    </rPh>
    <rPh sb="9" eb="10">
      <t>ナド</t>
    </rPh>
    <phoneticPr fontId="4"/>
  </si>
  <si>
    <t>d　活動実施区域位置図</t>
    <rPh sb="2" eb="4">
      <t>カツドウ</t>
    </rPh>
    <rPh sb="4" eb="6">
      <t>ジッシ</t>
    </rPh>
    <rPh sb="6" eb="8">
      <t>クイキ</t>
    </rPh>
    <rPh sb="8" eb="10">
      <t>イチ</t>
    </rPh>
    <rPh sb="10" eb="11">
      <t>ズ</t>
    </rPh>
    <phoneticPr fontId="4"/>
  </si>
  <si>
    <t>うち、実施面積</t>
    <rPh sb="3" eb="5">
      <t>ジッシ</t>
    </rPh>
    <rPh sb="5" eb="7">
      <t>メンセキ</t>
    </rPh>
    <phoneticPr fontId="4"/>
  </si>
  <si>
    <t>a　実施期間</t>
    <rPh sb="2" eb="4">
      <t>ジッシ</t>
    </rPh>
    <rPh sb="4" eb="6">
      <t>キカン</t>
    </rPh>
    <phoneticPr fontId="4"/>
  </si>
  <si>
    <t>c　最終年度における実施面積及び加算額</t>
    <rPh sb="2" eb="4">
      <t>サイシュウ</t>
    </rPh>
    <rPh sb="4" eb="6">
      <t>ネンド</t>
    </rPh>
    <rPh sb="10" eb="12">
      <t>ジッシ</t>
    </rPh>
    <rPh sb="12" eb="14">
      <t>メンセキ</t>
    </rPh>
    <rPh sb="14" eb="15">
      <t>オヨ</t>
    </rPh>
    <rPh sb="16" eb="18">
      <t>カサン</t>
    </rPh>
    <rPh sb="18" eb="19">
      <t>ガク</t>
    </rPh>
    <phoneticPr fontId="4"/>
  </si>
  <si>
    <t>田んぼダム実施区域位置図</t>
    <rPh sb="0" eb="1">
      <t>タ</t>
    </rPh>
    <rPh sb="5" eb="7">
      <t>ジッシ</t>
    </rPh>
    <rPh sb="7" eb="9">
      <t>クイキ</t>
    </rPh>
    <rPh sb="9" eb="11">
      <t>イチ</t>
    </rPh>
    <rPh sb="11" eb="12">
      <t>ズ</t>
    </rPh>
    <phoneticPr fontId="4"/>
  </si>
  <si>
    <t>注１）　別添１「実施区域位置図」に田んぼダム実施区域位置を記載している場合、本様式は省略ができる。</t>
    <rPh sb="0" eb="1">
      <t>チュウ</t>
    </rPh>
    <rPh sb="4" eb="6">
      <t>ベッテン</t>
    </rPh>
    <rPh sb="8" eb="10">
      <t>ジッシ</t>
    </rPh>
    <rPh sb="10" eb="12">
      <t>クイキ</t>
    </rPh>
    <rPh sb="12" eb="14">
      <t>イチ</t>
    </rPh>
    <rPh sb="14" eb="15">
      <t>ズ</t>
    </rPh>
    <rPh sb="17" eb="18">
      <t>タ</t>
    </rPh>
    <rPh sb="22" eb="24">
      <t>ジッシ</t>
    </rPh>
    <rPh sb="24" eb="26">
      <t>クイキ</t>
    </rPh>
    <rPh sb="26" eb="28">
      <t>イチ</t>
    </rPh>
    <rPh sb="29" eb="31">
      <t>キサイ</t>
    </rPh>
    <rPh sb="35" eb="37">
      <t>バアイ</t>
    </rPh>
    <rPh sb="38" eb="39">
      <t>ホン</t>
    </rPh>
    <rPh sb="39" eb="41">
      <t>ヨウシキ</t>
    </rPh>
    <rPh sb="42" eb="44">
      <t>ショウリャク</t>
    </rPh>
    <phoneticPr fontId="4"/>
  </si>
  <si>
    <t>集落名</t>
    <rPh sb="0" eb="2">
      <t>シュウラク</t>
    </rPh>
    <rPh sb="2" eb="3">
      <t>メイ</t>
    </rPh>
    <phoneticPr fontId="4"/>
  </si>
  <si>
    <t>実施面積の
割合</t>
    <phoneticPr fontId="4"/>
  </si>
  <si>
    <t>対象農用地面積</t>
    <phoneticPr fontId="4"/>
  </si>
  <si>
    <t>活動区分</t>
    <rPh sb="0" eb="2">
      <t>カツドウ</t>
    </rPh>
    <rPh sb="2" eb="4">
      <t>クブン</t>
    </rPh>
    <phoneticPr fontId="4"/>
  </si>
  <si>
    <t>２）今後、地域で取り組んでいくべき保全管理の内容を①～⑤から1項目以上選んでください。</t>
    <phoneticPr fontId="4"/>
  </si>
  <si>
    <t>加算措置に取り組む場合は以下を記入してください。取り組まない場合、この先３枚は提出不要です。</t>
    <rPh sb="0" eb="2">
      <t>カサン</t>
    </rPh>
    <rPh sb="2" eb="4">
      <t>ソチ</t>
    </rPh>
    <rPh sb="5" eb="6">
      <t>ト</t>
    </rPh>
    <rPh sb="7" eb="8">
      <t>ク</t>
    </rPh>
    <rPh sb="9" eb="11">
      <t>バアイ</t>
    </rPh>
    <rPh sb="12" eb="14">
      <t>イカ</t>
    </rPh>
    <rPh sb="15" eb="17">
      <t>キニュウ</t>
    </rPh>
    <rPh sb="24" eb="25">
      <t>ト</t>
    </rPh>
    <rPh sb="26" eb="27">
      <t>ク</t>
    </rPh>
    <rPh sb="30" eb="32">
      <t>バアイ</t>
    </rPh>
    <rPh sb="35" eb="36">
      <t>サキ</t>
    </rPh>
    <rPh sb="37" eb="38">
      <t>マイ</t>
    </rPh>
    <rPh sb="39" eb="41">
      <t>テイシュツ</t>
    </rPh>
    <rPh sb="41" eb="43">
      <t>フヨウ</t>
    </rPh>
    <phoneticPr fontId="4"/>
  </si>
  <si>
    <t>（別添３）</t>
    <rPh sb="1" eb="3">
      <t>ベッテン</t>
    </rPh>
    <phoneticPr fontId="4"/>
  </si>
  <si>
    <t>開始年度</t>
    <rPh sb="0" eb="2">
      <t>カイシ</t>
    </rPh>
    <rPh sb="2" eb="4">
      <t>ネンド</t>
    </rPh>
    <phoneticPr fontId="4"/>
  </si>
  <si>
    <t>最終年度</t>
    <rPh sb="0" eb="2">
      <t>サイシュウ</t>
    </rPh>
    <rPh sb="2" eb="4">
      <t>ネンド</t>
    </rPh>
    <phoneticPr fontId="4"/>
  </si>
  <si>
    <t>別添３「田んぼダム実施区域位置図」のとおり</t>
    <rPh sb="0" eb="2">
      <t>ベッテン</t>
    </rPh>
    <rPh sb="4" eb="5">
      <t>タ</t>
    </rPh>
    <rPh sb="9" eb="11">
      <t>ジッシ</t>
    </rPh>
    <rPh sb="11" eb="13">
      <t>クイキ</t>
    </rPh>
    <rPh sb="13" eb="15">
      <t>イチ</t>
    </rPh>
    <rPh sb="15" eb="16">
      <t>ズ</t>
    </rPh>
    <phoneticPr fontId="4"/>
  </si>
  <si>
    <t>　※なお、別添１「実施区域位置図」に田んぼダム実施区域位置を記載している場合、別添３は省略できる。</t>
    <rPh sb="39" eb="41">
      <t>ベッテン</t>
    </rPh>
    <phoneticPr fontId="4"/>
  </si>
  <si>
    <t>○年○月○日</t>
    <rPh sb="1" eb="2">
      <t>ネン</t>
    </rPh>
    <rPh sb="3" eb="4">
      <t>ガツ</t>
    </rPh>
    <rPh sb="5" eb="6">
      <t>ニチ</t>
    </rPh>
    <phoneticPr fontId="4"/>
  </si>
  <si>
    <t>56．農村環境保全活動の幅広い展開　を選択した場合、以下の太枠内も記入してください。</t>
    <phoneticPr fontId="4"/>
  </si>
  <si>
    <t>※増進を図る活動を実施する場合は、活動項目を選択した上で、毎年度実施するとともに、広報活動を毎年度実施してください。
　ただし、農業地域類型区分の「中間農業地域」または「山間農業地域」、地域振興立法８法地域においては広報活動は必須ではありません。</t>
    <rPh sb="1" eb="3">
      <t>ゾウシン</t>
    </rPh>
    <rPh sb="4" eb="5">
      <t>ハカ</t>
    </rPh>
    <rPh sb="6" eb="8">
      <t>カツドウ</t>
    </rPh>
    <rPh sb="9" eb="11">
      <t>ジッシ</t>
    </rPh>
    <rPh sb="13" eb="15">
      <t>バアイ</t>
    </rPh>
    <rPh sb="17" eb="19">
      <t>カツドウ</t>
    </rPh>
    <rPh sb="19" eb="21">
      <t>コウモク</t>
    </rPh>
    <rPh sb="22" eb="24">
      <t>センタク</t>
    </rPh>
    <rPh sb="26" eb="27">
      <t>ウエ</t>
    </rPh>
    <rPh sb="29" eb="32">
      <t>マイネンド</t>
    </rPh>
    <rPh sb="32" eb="34">
      <t>ジッシ</t>
    </rPh>
    <rPh sb="41" eb="43">
      <t>コウホウ</t>
    </rPh>
    <rPh sb="43" eb="45">
      <t>カツドウ</t>
    </rPh>
    <rPh sb="46" eb="49">
      <t>マイネンド</t>
    </rPh>
    <rPh sb="49" eb="51">
      <t>ジッシ</t>
    </rPh>
    <rPh sb="108" eb="110">
      <t>コウホウ</t>
    </rPh>
    <rPh sb="110" eb="112">
      <t>カツドウ</t>
    </rPh>
    <rPh sb="113" eb="115">
      <t>ヒッス</t>
    </rPh>
    <phoneticPr fontId="4"/>
  </si>
  <si>
    <t>高度な保全活動の活動項目</t>
    <rPh sb="0" eb="2">
      <t>コウド</t>
    </rPh>
    <rPh sb="3" eb="5">
      <t>ホゼン</t>
    </rPh>
    <rPh sb="5" eb="7">
      <t>カツドウ</t>
    </rPh>
    <rPh sb="8" eb="10">
      <t>カツドウ</t>
    </rPh>
    <rPh sb="10" eb="12">
      <t>コウモク</t>
    </rPh>
    <phoneticPr fontId="4"/>
  </si>
  <si>
    <t>①資源向上支払（共同）の交付を受ける田面積のうち５割以上において、雨水貯留機能の強化 （田んぼ
   ダム）を推進する活動を行っていること。</t>
    <rPh sb="1" eb="3">
      <t>シゲン</t>
    </rPh>
    <rPh sb="3" eb="5">
      <t>コウジョウ</t>
    </rPh>
    <rPh sb="5" eb="7">
      <t>シハラ</t>
    </rPh>
    <rPh sb="8" eb="10">
      <t>キョウドウ</t>
    </rPh>
    <rPh sb="12" eb="14">
      <t>コウフ</t>
    </rPh>
    <rPh sb="15" eb="16">
      <t>ウ</t>
    </rPh>
    <rPh sb="18" eb="19">
      <t>タ</t>
    </rPh>
    <rPh sb="19" eb="21">
      <t>メンセキ</t>
    </rPh>
    <rPh sb="25" eb="26">
      <t>ワリ</t>
    </rPh>
    <rPh sb="26" eb="28">
      <t>イジョウ</t>
    </rPh>
    <rPh sb="33" eb="35">
      <t>ウスイ</t>
    </rPh>
    <rPh sb="35" eb="37">
      <t>チョリュウ</t>
    </rPh>
    <rPh sb="37" eb="39">
      <t>キノウ</t>
    </rPh>
    <rPh sb="40" eb="42">
      <t>キョウカ</t>
    </rPh>
    <rPh sb="44" eb="45">
      <t>タ</t>
    </rPh>
    <rPh sb="55" eb="57">
      <t>スイシン</t>
    </rPh>
    <rPh sb="59" eb="61">
      <t>カツドウ</t>
    </rPh>
    <rPh sb="62" eb="63">
      <t>オコナ</t>
    </rPh>
    <phoneticPr fontId="4"/>
  </si>
  <si>
    <t>②広域活動組織にあっては、本活動を実施する集落ごとに、資源向上支払（共同）の交付を受ける水田面積の
　うち５割以上において、雨水貯留機能の強化 （田んぼダム）を推進する活動を行っていること。
　（実施しない集落の面積は対象農用地面積より除くこと。）</t>
    <rPh sb="1" eb="3">
      <t>コウイキ</t>
    </rPh>
    <rPh sb="3" eb="5">
      <t>カツドウ</t>
    </rPh>
    <rPh sb="5" eb="7">
      <t>ソシキ</t>
    </rPh>
    <rPh sb="13" eb="14">
      <t>ホン</t>
    </rPh>
    <rPh sb="14" eb="16">
      <t>カツドウ</t>
    </rPh>
    <rPh sb="17" eb="19">
      <t>ジッシ</t>
    </rPh>
    <rPh sb="21" eb="23">
      <t>シュウラク</t>
    </rPh>
    <rPh sb="27" eb="29">
      <t>シゲン</t>
    </rPh>
    <rPh sb="29" eb="31">
      <t>コウジョウ</t>
    </rPh>
    <rPh sb="31" eb="33">
      <t>シハラ</t>
    </rPh>
    <rPh sb="34" eb="36">
      <t>キョウドウ</t>
    </rPh>
    <rPh sb="38" eb="40">
      <t>コウフ</t>
    </rPh>
    <rPh sb="41" eb="42">
      <t>ウ</t>
    </rPh>
    <rPh sb="44" eb="46">
      <t>スイデン</t>
    </rPh>
    <rPh sb="46" eb="48">
      <t>メンセキ</t>
    </rPh>
    <rPh sb="54" eb="55">
      <t>ワリ</t>
    </rPh>
    <rPh sb="55" eb="57">
      <t>イジョウ</t>
    </rPh>
    <rPh sb="62" eb="64">
      <t>ウスイ</t>
    </rPh>
    <rPh sb="64" eb="66">
      <t>チョリュウ</t>
    </rPh>
    <rPh sb="66" eb="68">
      <t>キノウ</t>
    </rPh>
    <rPh sb="69" eb="71">
      <t>キョウカ</t>
    </rPh>
    <rPh sb="73" eb="74">
      <t>タ</t>
    </rPh>
    <rPh sb="80" eb="82">
      <t>スイシン</t>
    </rPh>
    <rPh sb="84" eb="86">
      <t>カツドウ</t>
    </rPh>
    <rPh sb="87" eb="88">
      <t>オコナ</t>
    </rPh>
    <rPh sb="98" eb="100">
      <t>ジッシ</t>
    </rPh>
    <rPh sb="103" eb="105">
      <t>シュウラク</t>
    </rPh>
    <rPh sb="106" eb="108">
      <t>メンセキ</t>
    </rPh>
    <rPh sb="109" eb="111">
      <t>タイショウ</t>
    </rPh>
    <rPh sb="111" eb="114">
      <t>ノウヨウチ</t>
    </rPh>
    <rPh sb="114" eb="116">
      <t>メンセキ</t>
    </rPh>
    <rPh sb="118" eb="119">
      <t>ノゾ</t>
    </rPh>
    <phoneticPr fontId="4"/>
  </si>
  <si>
    <t>（参考）広域活動組織における集落ごとの実施面積と割合</t>
    <rPh sb="1" eb="3">
      <t>サンコウ</t>
    </rPh>
    <rPh sb="4" eb="6">
      <t>コウイキ</t>
    </rPh>
    <rPh sb="6" eb="8">
      <t>カツドウ</t>
    </rPh>
    <rPh sb="8" eb="10">
      <t>ソシキ</t>
    </rPh>
    <rPh sb="14" eb="16">
      <t>シュウラク</t>
    </rPh>
    <rPh sb="19" eb="21">
      <t>ジッシ</t>
    </rPh>
    <rPh sb="21" eb="23">
      <t>メンセキ</t>
    </rPh>
    <rPh sb="24" eb="26">
      <t>ワリアイ</t>
    </rPh>
    <phoneticPr fontId="4"/>
  </si>
  <si>
    <t>53 鳥獣被害防止対策及び環境改善活動の強化</t>
    <rPh sb="3" eb="5">
      <t>チョウジュウ</t>
    </rPh>
    <rPh sb="5" eb="7">
      <t>ヒガイ</t>
    </rPh>
    <rPh sb="7" eb="9">
      <t>ボウシ</t>
    </rPh>
    <rPh sb="9" eb="11">
      <t>タイサク</t>
    </rPh>
    <rPh sb="11" eb="12">
      <t>オヨ</t>
    </rPh>
    <phoneticPr fontId="4"/>
  </si>
  <si>
    <t>多面的機能の増進を図る活動の活動項目数</t>
    <rPh sb="14" eb="16">
      <t>カツドウ</t>
    </rPh>
    <phoneticPr fontId="4"/>
  </si>
  <si>
    <r>
      <rPr>
        <sz val="11"/>
        <color theme="1"/>
        <rFont val="メイリオ"/>
        <family val="3"/>
        <charset val="128"/>
      </rPr>
      <t xml:space="preserve">↓ </t>
    </r>
    <r>
      <rPr>
        <sz val="9"/>
        <color theme="1"/>
        <rFont val="メイリオ"/>
        <family val="3"/>
        <charset val="128"/>
      </rPr>
      <t>活動を継続中の組織のみ記入</t>
    </r>
    <rPh sb="2" eb="4">
      <t>カツドウ</t>
    </rPh>
    <rPh sb="5" eb="7">
      <t>ケイゾク</t>
    </rPh>
    <rPh sb="7" eb="8">
      <t>チュウ</t>
    </rPh>
    <rPh sb="9" eb="11">
      <t>ソシキ</t>
    </rPh>
    <rPh sb="13" eb="15">
      <t>キニュウ</t>
    </rPh>
    <phoneticPr fontId="4"/>
  </si>
  <si>
    <t>鳥獣被害防止対策及び環境改善活動の強化</t>
    <rPh sb="0" eb="2">
      <t>チョウジュウ</t>
    </rPh>
    <rPh sb="2" eb="4">
      <t>ヒガイ</t>
    </rPh>
    <rPh sb="4" eb="6">
      <t>ボウシ</t>
    </rPh>
    <rPh sb="6" eb="8">
      <t>タイサク</t>
    </rPh>
    <rPh sb="8" eb="9">
      <t>オヨ</t>
    </rPh>
    <rPh sb="10" eb="12">
      <t>カンキョウ</t>
    </rPh>
    <rPh sb="12" eb="14">
      <t>カイゼン</t>
    </rPh>
    <rPh sb="14" eb="16">
      <t>カツドウ</t>
    </rPh>
    <rPh sb="17" eb="19">
      <t>キョウカ</t>
    </rPh>
    <phoneticPr fontId="4"/>
  </si>
  <si>
    <t>60 広報活動・農的関係人口の拡大</t>
    <rPh sb="8" eb="14">
      <t>ノウテキカンケイジンコウ</t>
    </rPh>
    <rPh sb="15" eb="17">
      <t>カクダイ</t>
    </rPh>
    <phoneticPr fontId="4"/>
  </si>
  <si>
    <t>※資源向上支払（共同）の交付単価の減額条件に該当する場合は、加算措置の交付単価も同様に減額する。</t>
  </si>
  <si>
    <t>※交付単価は以下①、②への取組状況によって単価が異なりますので、乗じた額を記入してください。</t>
    <rPh sb="1" eb="5">
      <t>コウフタンカ</t>
    </rPh>
    <rPh sb="6" eb="8">
      <t>イカ</t>
    </rPh>
    <rPh sb="13" eb="15">
      <t>トリクミ</t>
    </rPh>
    <rPh sb="15" eb="17">
      <t>ジョウキョウ</t>
    </rPh>
    <rPh sb="21" eb="23">
      <t>タンカ</t>
    </rPh>
    <rPh sb="24" eb="25">
      <t>コト</t>
    </rPh>
    <rPh sb="32" eb="33">
      <t>ジョウ</t>
    </rPh>
    <rPh sb="35" eb="36">
      <t>ガク</t>
    </rPh>
    <rPh sb="37" eb="39">
      <t>キニュウ</t>
    </rPh>
    <phoneticPr fontId="4"/>
  </si>
  <si>
    <t>（様式第１－３号）</t>
    <rPh sb="1" eb="3">
      <t>ヨウシキ</t>
    </rPh>
    <phoneticPr fontId="4"/>
  </si>
  <si>
    <t>３）２）で選んだ内容に取り組むため、今後進めていく活動の方向性を①～⑦から1項目以上選んでください。</t>
    <rPh sb="5" eb="6">
      <t>エラ</t>
    </rPh>
    <rPh sb="8" eb="10">
      <t>ナイヨウ</t>
    </rPh>
    <rPh sb="11" eb="12">
      <t>ト</t>
    </rPh>
    <rPh sb="13" eb="14">
      <t>ク</t>
    </rPh>
    <rPh sb="18" eb="20">
      <t>コンゴ</t>
    </rPh>
    <rPh sb="20" eb="21">
      <t>スス</t>
    </rPh>
    <rPh sb="30" eb="31">
      <t>セイ</t>
    </rPh>
    <phoneticPr fontId="4"/>
  </si>
  <si>
    <t>４） ２）で選んだ内容に取り組むため、毎年実践する活動を17～23から1項目以上選んでください。</t>
    <rPh sb="19" eb="21">
      <t>マイトシ</t>
    </rPh>
    <rPh sb="21" eb="23">
      <t>ジッセン</t>
    </rPh>
    <phoneticPr fontId="4"/>
  </si>
  <si>
    <r>
      <t>60　</t>
    </r>
    <r>
      <rPr>
        <sz val="10"/>
        <color theme="1"/>
        <rFont val="メイリオ"/>
        <family val="3"/>
        <charset val="128"/>
      </rPr>
      <t>広報活動・農的関係人口の拡大</t>
    </r>
    <rPh sb="3" eb="5">
      <t>コウホウ</t>
    </rPh>
    <rPh sb="5" eb="7">
      <t>カツドウ</t>
    </rPh>
    <rPh sb="8" eb="14">
      <t>ノウテキカンケイジンコウ</t>
    </rPh>
    <rPh sb="15" eb="17">
      <t>カクダイ</t>
    </rPh>
    <phoneticPr fontId="4"/>
  </si>
  <si>
    <r>
      <t>工事１件当たり200万円以上となることが明らかな場合は、様式第１－４号「長寿命化整備計画書」を作成し、添付してください。なお、１つの</t>
    </r>
    <r>
      <rPr>
        <sz val="10"/>
        <color theme="1"/>
        <rFont val="HG丸ｺﾞｼｯｸM-PRO"/>
        <family val="3"/>
        <charset val="128"/>
      </rPr>
      <t>活動項目を分けて実施する場合は、それぞれを１件として考えます。
※延べ数量の延長は小数点以下第２位まで記入してください。</t>
    </r>
    <rPh sb="0" eb="2">
      <t>コウジ</t>
    </rPh>
    <rPh sb="3" eb="4">
      <t>ケン</t>
    </rPh>
    <rPh sb="4" eb="5">
      <t>ア</t>
    </rPh>
    <rPh sb="10" eb="12">
      <t>マンエン</t>
    </rPh>
    <rPh sb="12" eb="14">
      <t>イジョウ</t>
    </rPh>
    <rPh sb="20" eb="21">
      <t>アキ</t>
    </rPh>
    <rPh sb="24" eb="26">
      <t>バアイ</t>
    </rPh>
    <rPh sb="28" eb="30">
      <t>ヨウシキ</t>
    </rPh>
    <rPh sb="30" eb="31">
      <t>ダイ</t>
    </rPh>
    <rPh sb="34" eb="35">
      <t>ゴウ</t>
    </rPh>
    <rPh sb="36" eb="40">
      <t>チョウジュミョウカ</t>
    </rPh>
    <rPh sb="40" eb="42">
      <t>セイビ</t>
    </rPh>
    <rPh sb="42" eb="45">
      <t>ケイカクショ</t>
    </rPh>
    <rPh sb="47" eb="49">
      <t>サクセイ</t>
    </rPh>
    <rPh sb="51" eb="53">
      <t>テンプ</t>
    </rPh>
    <rPh sb="66" eb="70">
      <t>カツドウコウモク</t>
    </rPh>
    <rPh sb="71" eb="72">
      <t>ワ</t>
    </rPh>
    <rPh sb="74" eb="76">
      <t>ジッシ</t>
    </rPh>
    <rPh sb="78" eb="80">
      <t>バアイ</t>
    </rPh>
    <rPh sb="88" eb="89">
      <t>ケン</t>
    </rPh>
    <rPh sb="92" eb="93">
      <t>カンガ</t>
    </rPh>
    <phoneticPr fontId="4"/>
  </si>
  <si>
    <r>
      <t>本事業計画の</t>
    </r>
    <r>
      <rPr>
        <sz val="9"/>
        <color theme="1"/>
        <rFont val="メイリオ"/>
        <family val="3"/>
        <charset val="128"/>
      </rPr>
      <t>活動</t>
    </r>
    <rPh sb="0" eb="1">
      <t>ホン</t>
    </rPh>
    <rPh sb="1" eb="3">
      <t>ジギョウ</t>
    </rPh>
    <rPh sb="3" eb="5">
      <t>ケイカク</t>
    </rPh>
    <phoneticPr fontId="4"/>
  </si>
  <si>
    <t>前年度又は変更前の活動</t>
    <rPh sb="0" eb="3">
      <t>ゼンネンド</t>
    </rPh>
    <rPh sb="3" eb="4">
      <t>マタ</t>
    </rPh>
    <rPh sb="5" eb="7">
      <t>ヘンコウ</t>
    </rPh>
    <rPh sb="7" eb="8">
      <t>マエ</t>
    </rPh>
    <phoneticPr fontId="4"/>
  </si>
  <si>
    <r>
      <rPr>
        <u/>
        <sz val="9"/>
        <color theme="1"/>
        <rFont val="HG丸ｺﾞｼｯｸM-PRO"/>
        <family val="3"/>
        <charset val="128"/>
      </rPr>
      <t>★ 多面的機能の更なる増進に向けた活動への支援の適用条件</t>
    </r>
    <r>
      <rPr>
        <sz val="9"/>
        <color theme="1"/>
        <rFont val="HG丸ｺﾞｼｯｸM-PRO"/>
        <family val="3"/>
        <charset val="128"/>
      </rPr>
      <t xml:space="preserve">
○活動を継続する活動組織又は広域活動組織
　本事業計画の活動項目数
　　　　　＞前年度又は変更前の活動項目数
○新規の活動組織又は広域活動組織
　本事業計画の活動項目数　２つ以上</t>
    </r>
    <rPh sb="8" eb="9">
      <t>サラ</t>
    </rPh>
    <rPh sb="17" eb="19">
      <t>カツドウ</t>
    </rPh>
    <rPh sb="24" eb="26">
      <t>テキヨウ</t>
    </rPh>
    <rPh sb="26" eb="28">
      <t>ジョウケン</t>
    </rPh>
    <rPh sb="31" eb="33">
      <t>カツドウ</t>
    </rPh>
    <rPh sb="34" eb="36">
      <t>ケイゾク</t>
    </rPh>
    <rPh sb="38" eb="40">
      <t>カツドウ</t>
    </rPh>
    <rPh sb="40" eb="42">
      <t>ソシキ</t>
    </rPh>
    <rPh sb="42" eb="43">
      <t>マタ</t>
    </rPh>
    <rPh sb="44" eb="46">
      <t>コウイキ</t>
    </rPh>
    <rPh sb="46" eb="48">
      <t>カツドウ</t>
    </rPh>
    <rPh sb="48" eb="50">
      <t>ソシキ</t>
    </rPh>
    <rPh sb="58" eb="60">
      <t>カツドウカツドウカツドウ</t>
    </rPh>
    <phoneticPr fontId="4"/>
  </si>
  <si>
    <t>集計用の市町村コード一覧表</t>
    <rPh sb="0" eb="2">
      <t>シュウケイ</t>
    </rPh>
    <rPh sb="2" eb="3">
      <t>ヨウ</t>
    </rPh>
    <rPh sb="4" eb="7">
      <t>シチョウソン</t>
    </rPh>
    <rPh sb="10" eb="12">
      <t>イチラン</t>
    </rPh>
    <rPh sb="12" eb="13">
      <t>ヒョウ</t>
    </rPh>
    <phoneticPr fontId="4"/>
  </si>
  <si>
    <t>市町村コード</t>
    <rPh sb="0" eb="3">
      <t>シチョウソン</t>
    </rPh>
    <phoneticPr fontId="4"/>
  </si>
  <si>
    <t>市町村の確認用様式</t>
    <rPh sb="0" eb="3">
      <t>シチョウソン</t>
    </rPh>
    <rPh sb="4" eb="6">
      <t>カクニン</t>
    </rPh>
    <rPh sb="6" eb="7">
      <t>ヨウ</t>
    </rPh>
    <rPh sb="7" eb="9">
      <t>ヨウシキ</t>
    </rPh>
    <phoneticPr fontId="4"/>
  </si>
  <si>
    <t>別記3-1(3)</t>
    <rPh sb="0" eb="2">
      <t>ベッキ</t>
    </rPh>
    <phoneticPr fontId="4"/>
  </si>
  <si>
    <t>別記3-1(2)</t>
    <rPh sb="0" eb="2">
      <t>ベッキ</t>
    </rPh>
    <phoneticPr fontId="4"/>
  </si>
  <si>
    <t>別記3-1(1)</t>
    <rPh sb="0" eb="2">
      <t>ベッキ</t>
    </rPh>
    <phoneticPr fontId="4"/>
  </si>
  <si>
    <t>市町村が都道府県に報告する様式</t>
    <rPh sb="0" eb="3">
      <t>シチョウソン</t>
    </rPh>
    <rPh sb="4" eb="8">
      <t>トドウフケン</t>
    </rPh>
    <rPh sb="9" eb="11">
      <t>ホウコク</t>
    </rPh>
    <rPh sb="13" eb="15">
      <t>ヨウシキ</t>
    </rPh>
    <phoneticPr fontId="4"/>
  </si>
  <si>
    <t>市町村用</t>
    <rPh sb="0" eb="3">
      <t>シチョウソン</t>
    </rPh>
    <rPh sb="3" eb="4">
      <t>ヨウ</t>
    </rPh>
    <phoneticPr fontId="4"/>
  </si>
  <si>
    <r>
      <t>選択肢のリスト　</t>
    </r>
    <r>
      <rPr>
        <sz val="10"/>
        <color rgb="FFFF0000"/>
        <rFont val="Meiryo UI"/>
        <family val="3"/>
        <charset val="128"/>
      </rPr>
      <t>活動組織の方は、選択肢を</t>
    </r>
    <r>
      <rPr>
        <sz val="10"/>
        <color indexed="10"/>
        <rFont val="Meiryo UI"/>
        <family val="3"/>
        <charset val="128"/>
      </rPr>
      <t>変更しないでください。</t>
    </r>
    <rPh sb="0" eb="3">
      <t>センタクシ</t>
    </rPh>
    <rPh sb="8" eb="10">
      <t>カツドウ</t>
    </rPh>
    <rPh sb="10" eb="12">
      <t>ソシキ</t>
    </rPh>
    <rPh sb="13" eb="14">
      <t>カタ</t>
    </rPh>
    <rPh sb="16" eb="19">
      <t>センタクシ</t>
    </rPh>
    <rPh sb="20" eb="22">
      <t>ヘンコウ</t>
    </rPh>
    <phoneticPr fontId="4"/>
  </si>
  <si>
    <t>選択肢</t>
    <rPh sb="0" eb="3">
      <t>センタクシ</t>
    </rPh>
    <phoneticPr fontId="4"/>
  </si>
  <si>
    <t>提出の必要性</t>
    <rPh sb="0" eb="2">
      <t>テイシュツ</t>
    </rPh>
    <rPh sb="3" eb="5">
      <t>ヒツヨウ</t>
    </rPh>
    <rPh sb="5" eb="6">
      <t>セイ</t>
    </rPh>
    <phoneticPr fontId="4"/>
  </si>
  <si>
    <t>シート名</t>
    <rPh sb="3" eb="4">
      <t>メイ</t>
    </rPh>
    <phoneticPr fontId="4"/>
  </si>
  <si>
    <t>４．その他のシート（活動組織の方は入力不要です）</t>
    <rPh sb="4" eb="5">
      <t>タ</t>
    </rPh>
    <rPh sb="10" eb="12">
      <t>カツドウ</t>
    </rPh>
    <rPh sb="12" eb="14">
      <t>ソシキ</t>
    </rPh>
    <rPh sb="15" eb="16">
      <t>カタ</t>
    </rPh>
    <rPh sb="17" eb="19">
      <t>ニュウリョク</t>
    </rPh>
    <rPh sb="19" eb="21">
      <t>フヨウ</t>
    </rPh>
    <phoneticPr fontId="4"/>
  </si>
  <si>
    <t>活動記録に記載する取組の番号表（詳細版）</t>
    <rPh sb="0" eb="2">
      <t>カツドウ</t>
    </rPh>
    <rPh sb="2" eb="4">
      <t>キロク</t>
    </rPh>
    <rPh sb="5" eb="7">
      <t>キサイ</t>
    </rPh>
    <rPh sb="9" eb="11">
      <t>トリクミ</t>
    </rPh>
    <rPh sb="12" eb="14">
      <t>バンゴウ</t>
    </rPh>
    <rPh sb="14" eb="15">
      <t>ヒョウ</t>
    </rPh>
    <rPh sb="16" eb="18">
      <t>ショウサイ</t>
    </rPh>
    <rPh sb="18" eb="19">
      <t>バン</t>
    </rPh>
    <phoneticPr fontId="4"/>
  </si>
  <si>
    <t>取組番号表</t>
    <rPh sb="0" eb="2">
      <t>トリクミ</t>
    </rPh>
    <rPh sb="2" eb="4">
      <t>バンゴウ</t>
    </rPh>
    <rPh sb="4" eb="5">
      <t>ヒョウ</t>
    </rPh>
    <phoneticPr fontId="4"/>
  </si>
  <si>
    <t>活動記録に記載する取組の番号早見表</t>
    <rPh sb="0" eb="2">
      <t>カツドウ</t>
    </rPh>
    <rPh sb="2" eb="4">
      <t>キロク</t>
    </rPh>
    <rPh sb="5" eb="7">
      <t>キサイ</t>
    </rPh>
    <rPh sb="9" eb="11">
      <t>トリクミ</t>
    </rPh>
    <rPh sb="12" eb="14">
      <t>バンゴウ</t>
    </rPh>
    <rPh sb="14" eb="16">
      <t>ハヤミ</t>
    </rPh>
    <rPh sb="16" eb="17">
      <t>ヒョウ</t>
    </rPh>
    <phoneticPr fontId="4"/>
  </si>
  <si>
    <t>取組番号早見表</t>
    <rPh sb="0" eb="1">
      <t>ト</t>
    </rPh>
    <rPh sb="1" eb="2">
      <t>ク</t>
    </rPh>
    <rPh sb="2" eb="4">
      <t>バンゴウ</t>
    </rPh>
    <rPh sb="4" eb="7">
      <t>ハヤミヒョウ</t>
    </rPh>
    <phoneticPr fontId="4"/>
  </si>
  <si>
    <t>３．取組番号表</t>
    <rPh sb="2" eb="3">
      <t>ト</t>
    </rPh>
    <rPh sb="3" eb="4">
      <t>ク</t>
    </rPh>
    <rPh sb="4" eb="6">
      <t>バンゴウ</t>
    </rPh>
    <rPh sb="6" eb="7">
      <t>ヒョウ</t>
    </rPh>
    <phoneticPr fontId="4"/>
  </si>
  <si>
    <t>　※持越金の額が規定以上になる場合のみ提出</t>
    <rPh sb="2" eb="5">
      <t>モチコシキン</t>
    </rPh>
    <rPh sb="6" eb="7">
      <t>ガク</t>
    </rPh>
    <rPh sb="8" eb="10">
      <t>キテイ</t>
    </rPh>
    <rPh sb="10" eb="12">
      <t>イジョウ</t>
    </rPh>
    <rPh sb="15" eb="17">
      <t>バアイ</t>
    </rPh>
    <rPh sb="19" eb="21">
      <t>テイシュツ</t>
    </rPh>
    <phoneticPr fontId="4"/>
  </si>
  <si>
    <t>必要に応じて</t>
    <rPh sb="0" eb="2">
      <t>ヒツヨウ</t>
    </rPh>
    <rPh sb="3" eb="4">
      <t>オウ</t>
    </rPh>
    <phoneticPr fontId="4"/>
  </si>
  <si>
    <t>持越金の使用予定表</t>
    <rPh sb="0" eb="2">
      <t>モチコシ</t>
    </rPh>
    <rPh sb="2" eb="3">
      <t>カネ</t>
    </rPh>
    <rPh sb="4" eb="6">
      <t>シヨウ</t>
    </rPh>
    <rPh sb="6" eb="8">
      <t>ヨテイ</t>
    </rPh>
    <rPh sb="8" eb="9">
      <t>ヒョウ</t>
    </rPh>
    <phoneticPr fontId="4"/>
  </si>
  <si>
    <t>様式第1-8号 実施状況報告書</t>
    <rPh sb="2" eb="3">
      <t>ダイ</t>
    </rPh>
    <phoneticPr fontId="4"/>
  </si>
  <si>
    <t>必須</t>
    <rPh sb="0" eb="2">
      <t>ヒッス</t>
    </rPh>
    <phoneticPr fontId="4"/>
  </si>
  <si>
    <t>報告書</t>
    <rPh sb="0" eb="3">
      <t>ホウコクショ</t>
    </rPh>
    <phoneticPr fontId="4"/>
  </si>
  <si>
    <t>様式第1-7号 金銭出納簿</t>
    <rPh sb="2" eb="3">
      <t>ダイ</t>
    </rPh>
    <phoneticPr fontId="4"/>
  </si>
  <si>
    <t>金銭出納簿</t>
    <rPh sb="0" eb="2">
      <t>キンセン</t>
    </rPh>
    <rPh sb="2" eb="5">
      <t>スイトウボ</t>
    </rPh>
    <phoneticPr fontId="4"/>
  </si>
  <si>
    <t>様式第1-6号 活動記録 ※農地維持支払のみに取り組む場合、提出不要</t>
    <rPh sb="0" eb="2">
      <t>ヨウシキ</t>
    </rPh>
    <rPh sb="2" eb="3">
      <t>ダイ</t>
    </rPh>
    <rPh sb="6" eb="7">
      <t>ゴウ</t>
    </rPh>
    <rPh sb="14" eb="16">
      <t>ノウチ</t>
    </rPh>
    <rPh sb="16" eb="18">
      <t>イジ</t>
    </rPh>
    <rPh sb="18" eb="20">
      <t>シハライ</t>
    </rPh>
    <rPh sb="23" eb="24">
      <t>ト</t>
    </rPh>
    <rPh sb="25" eb="26">
      <t>ク</t>
    </rPh>
    <rPh sb="27" eb="29">
      <t>バアイ</t>
    </rPh>
    <rPh sb="30" eb="32">
      <t>テイシュツ</t>
    </rPh>
    <rPh sb="32" eb="34">
      <t>フヨウ</t>
    </rPh>
    <phoneticPr fontId="4"/>
  </si>
  <si>
    <t>必須に応じて</t>
    <rPh sb="0" eb="2">
      <t>ヒッス</t>
    </rPh>
    <rPh sb="3" eb="4">
      <t>オウ</t>
    </rPh>
    <phoneticPr fontId="4"/>
  </si>
  <si>
    <t>活動記録</t>
    <rPh sb="0" eb="2">
      <t>カツドウ</t>
    </rPh>
    <rPh sb="2" eb="4">
      <t>キロク</t>
    </rPh>
    <phoneticPr fontId="4"/>
  </si>
  <si>
    <t>書類名</t>
    <rPh sb="0" eb="2">
      <t>ショルイ</t>
    </rPh>
    <rPh sb="2" eb="3">
      <t>メイ</t>
    </rPh>
    <phoneticPr fontId="4"/>
  </si>
  <si>
    <t>２．実施状況の報告時に提出するもの</t>
    <rPh sb="2" eb="4">
      <t>ジッシ</t>
    </rPh>
    <rPh sb="4" eb="6">
      <t>ジョウキョウ</t>
    </rPh>
    <rPh sb="7" eb="9">
      <t>ホウコク</t>
    </rPh>
    <rPh sb="9" eb="10">
      <t>ジ</t>
    </rPh>
    <rPh sb="11" eb="13">
      <t>テイシュツ</t>
    </rPh>
    <phoneticPr fontId="4"/>
  </si>
  <si>
    <t>別記6-1 活動組織規約 又は別記5-2 広域協定運営委員会規則</t>
    <rPh sb="0" eb="2">
      <t>ベッキ</t>
    </rPh>
    <rPh sb="6" eb="8">
      <t>カツドウ</t>
    </rPh>
    <rPh sb="8" eb="10">
      <t>ソシキ</t>
    </rPh>
    <rPh sb="10" eb="12">
      <t>キヤク</t>
    </rPh>
    <rPh sb="13" eb="14">
      <t>マタ</t>
    </rPh>
    <rPh sb="15" eb="17">
      <t>ベッキ</t>
    </rPh>
    <rPh sb="21" eb="23">
      <t>コウイキ</t>
    </rPh>
    <rPh sb="23" eb="25">
      <t>キョウテイ</t>
    </rPh>
    <rPh sb="25" eb="27">
      <t>ウンエイ</t>
    </rPh>
    <rPh sb="27" eb="30">
      <t>イインカイ</t>
    </rPh>
    <rPh sb="30" eb="32">
      <t>キソク</t>
    </rPh>
    <phoneticPr fontId="4"/>
  </si>
  <si>
    <t>別ファイル</t>
    <rPh sb="0" eb="1">
      <t>ベツ</t>
    </rPh>
    <phoneticPr fontId="4"/>
  </si>
  <si>
    <t>様式第1-5号 工事に関する確認書</t>
    <rPh sb="0" eb="2">
      <t>ヨウシキ</t>
    </rPh>
    <rPh sb="2" eb="3">
      <t>ダイ</t>
    </rPh>
    <rPh sb="6" eb="7">
      <t>ゴウ</t>
    </rPh>
    <phoneticPr fontId="4"/>
  </si>
  <si>
    <t>工事確認書</t>
    <rPh sb="0" eb="2">
      <t>コウジ</t>
    </rPh>
    <rPh sb="2" eb="5">
      <t>カクニンショ</t>
    </rPh>
    <phoneticPr fontId="4"/>
  </si>
  <si>
    <t>様式第1-4号 長寿命化整備計画書</t>
    <rPh sb="0" eb="2">
      <t>ヨウシキ</t>
    </rPh>
    <rPh sb="2" eb="3">
      <t>ダイ</t>
    </rPh>
    <rPh sb="6" eb="7">
      <t>ゴウ</t>
    </rPh>
    <rPh sb="8" eb="12">
      <t>チョウジュミョウカ</t>
    </rPh>
    <rPh sb="12" eb="14">
      <t>セイビ</t>
    </rPh>
    <rPh sb="14" eb="17">
      <t>ケイカクショ</t>
    </rPh>
    <phoneticPr fontId="4"/>
  </si>
  <si>
    <t>長寿命化整備計画</t>
    <rPh sb="0" eb="4">
      <t>チョウジュミョウカ</t>
    </rPh>
    <rPh sb="4" eb="6">
      <t>セイビ</t>
    </rPh>
    <rPh sb="6" eb="8">
      <t>ケイカク</t>
    </rPh>
    <phoneticPr fontId="4"/>
  </si>
  <si>
    <t>様式第1-3号別紙１別添２　構成員一覧</t>
    <rPh sb="0" eb="2">
      <t>ヨウシキ</t>
    </rPh>
    <rPh sb="2" eb="3">
      <t>ダイ</t>
    </rPh>
    <rPh sb="6" eb="7">
      <t>ゴウ</t>
    </rPh>
    <rPh sb="7" eb="9">
      <t>ベッシ</t>
    </rPh>
    <rPh sb="10" eb="12">
      <t>ベッテン</t>
    </rPh>
    <rPh sb="14" eb="17">
      <t>コウセイイン</t>
    </rPh>
    <rPh sb="17" eb="19">
      <t>イチラン</t>
    </rPh>
    <phoneticPr fontId="4"/>
  </si>
  <si>
    <t>活動組織の規約別紙（構成員一覧）</t>
    <rPh sb="0" eb="2">
      <t>カツドウ</t>
    </rPh>
    <rPh sb="2" eb="4">
      <t>ソシキ</t>
    </rPh>
    <rPh sb="5" eb="7">
      <t>キヤク</t>
    </rPh>
    <rPh sb="7" eb="9">
      <t>ベッシ</t>
    </rPh>
    <rPh sb="10" eb="13">
      <t>コウセイイン</t>
    </rPh>
    <rPh sb="13" eb="15">
      <t>イチラン</t>
    </rPh>
    <phoneticPr fontId="4"/>
  </si>
  <si>
    <t>必須（どちらかを提出）</t>
    <rPh sb="0" eb="2">
      <t>ヒッス</t>
    </rPh>
    <rPh sb="8" eb="10">
      <t>テイシュツ</t>
    </rPh>
    <phoneticPr fontId="4"/>
  </si>
  <si>
    <t>様式第1-3号別紙１別添３　田んぼダム実施区域位置図</t>
    <rPh sb="0" eb="2">
      <t>ヨウシキ</t>
    </rPh>
    <rPh sb="2" eb="3">
      <t>ダイ</t>
    </rPh>
    <rPh sb="6" eb="7">
      <t>ゴウ</t>
    </rPh>
    <rPh sb="7" eb="9">
      <t>ベッシ</t>
    </rPh>
    <rPh sb="10" eb="12">
      <t>ベッテン</t>
    </rPh>
    <rPh sb="14" eb="15">
      <t>タ</t>
    </rPh>
    <rPh sb="19" eb="21">
      <t>ジッシ</t>
    </rPh>
    <rPh sb="21" eb="23">
      <t>クイキ</t>
    </rPh>
    <rPh sb="23" eb="25">
      <t>イチ</t>
    </rPh>
    <rPh sb="25" eb="26">
      <t>ズ</t>
    </rPh>
    <phoneticPr fontId="4"/>
  </si>
  <si>
    <t>田んぼダム位置図</t>
    <rPh sb="0" eb="1">
      <t>タ</t>
    </rPh>
    <rPh sb="5" eb="7">
      <t>イチ</t>
    </rPh>
    <rPh sb="7" eb="8">
      <t>ズ</t>
    </rPh>
    <phoneticPr fontId="4"/>
  </si>
  <si>
    <t>様式第1-3号別紙１別添１　実施区域位置図</t>
    <rPh sb="0" eb="2">
      <t>ヨウシキ</t>
    </rPh>
    <rPh sb="2" eb="3">
      <t>ダイ</t>
    </rPh>
    <rPh sb="6" eb="7">
      <t>ゴウ</t>
    </rPh>
    <rPh sb="7" eb="9">
      <t>ベッシ</t>
    </rPh>
    <rPh sb="10" eb="12">
      <t>ベッテン</t>
    </rPh>
    <rPh sb="14" eb="16">
      <t>ジッシ</t>
    </rPh>
    <rPh sb="16" eb="18">
      <t>クイキ</t>
    </rPh>
    <rPh sb="18" eb="21">
      <t>イチズ</t>
    </rPh>
    <phoneticPr fontId="4"/>
  </si>
  <si>
    <t>位置図</t>
    <rPh sb="0" eb="2">
      <t>イチ</t>
    </rPh>
    <rPh sb="2" eb="3">
      <t>ズ</t>
    </rPh>
    <phoneticPr fontId="4"/>
  </si>
  <si>
    <r>
      <t>　</t>
    </r>
    <r>
      <rPr>
        <sz val="10"/>
        <color rgb="FFFF0000"/>
        <rFont val="Meiryo UI"/>
        <family val="3"/>
        <charset val="128"/>
      </rPr>
      <t>※加算措置に取り組む場合のみ提出</t>
    </r>
    <rPh sb="2" eb="4">
      <t>カサン</t>
    </rPh>
    <rPh sb="4" eb="6">
      <t>ソチ</t>
    </rPh>
    <rPh sb="7" eb="8">
      <t>ト</t>
    </rPh>
    <rPh sb="9" eb="10">
      <t>ク</t>
    </rPh>
    <rPh sb="11" eb="13">
      <t>バアイ</t>
    </rPh>
    <rPh sb="15" eb="17">
      <t>テイシュツ</t>
    </rPh>
    <phoneticPr fontId="4"/>
  </si>
  <si>
    <t>　加算措置</t>
    <rPh sb="1" eb="3">
      <t>カサン</t>
    </rPh>
    <rPh sb="3" eb="5">
      <t>ソチ</t>
    </rPh>
    <phoneticPr fontId="4"/>
  </si>
  <si>
    <t>様式第1-3号別紙１ 多面的機能支払交付金に係る活動計画書（１号事業様式）</t>
    <rPh sb="0" eb="2">
      <t>ヨウシキ</t>
    </rPh>
    <rPh sb="2" eb="3">
      <t>ダイ</t>
    </rPh>
    <rPh sb="6" eb="7">
      <t>ゴウ</t>
    </rPh>
    <rPh sb="7" eb="9">
      <t>ベッシ</t>
    </rPh>
    <rPh sb="31" eb="32">
      <t>ゴウ</t>
    </rPh>
    <rPh sb="32" eb="34">
      <t>ジギョウ</t>
    </rPh>
    <rPh sb="34" eb="36">
      <t>ヨウシキ</t>
    </rPh>
    <phoneticPr fontId="4"/>
  </si>
  <si>
    <t>活動計画書</t>
    <rPh sb="0" eb="2">
      <t>カツドウ</t>
    </rPh>
    <rPh sb="2" eb="5">
      <t>ケイカクショ</t>
    </rPh>
    <phoneticPr fontId="4"/>
  </si>
  <si>
    <t>様式第1-3号 農業の有する多面的機能の発揮の促進に関する活動計画書</t>
    <rPh sb="0" eb="2">
      <t>ヨウシキ</t>
    </rPh>
    <rPh sb="2" eb="3">
      <t>ダイ</t>
    </rPh>
    <rPh sb="6" eb="7">
      <t>ゴウ</t>
    </rPh>
    <rPh sb="8" eb="10">
      <t>ノウギョウ</t>
    </rPh>
    <phoneticPr fontId="4"/>
  </si>
  <si>
    <t>様式１－３号</t>
    <rPh sb="0" eb="2">
      <t>ヨウシキ</t>
    </rPh>
    <rPh sb="5" eb="6">
      <t>ゴウ</t>
    </rPh>
    <phoneticPr fontId="4"/>
  </si>
  <si>
    <t>様式第1-2号 多面的機能発揮促進事業に関する計画</t>
    <rPh sb="0" eb="2">
      <t>ヨウシキ</t>
    </rPh>
    <rPh sb="2" eb="3">
      <t>ダイ</t>
    </rPh>
    <rPh sb="6" eb="7">
      <t>ゴウ</t>
    </rPh>
    <phoneticPr fontId="4"/>
  </si>
  <si>
    <t>様式１－２号</t>
    <rPh sb="0" eb="2">
      <t>ヨウシキ</t>
    </rPh>
    <rPh sb="5" eb="6">
      <t>ゴウ</t>
    </rPh>
    <phoneticPr fontId="4"/>
  </si>
  <si>
    <t>様式第1-1号 多面的機能発揮促進事業に関する計画の認定の申請について</t>
    <rPh sb="0" eb="2">
      <t>ヨウシキ</t>
    </rPh>
    <rPh sb="2" eb="3">
      <t>ダイ</t>
    </rPh>
    <rPh sb="6" eb="7">
      <t>ゴウ</t>
    </rPh>
    <phoneticPr fontId="4"/>
  </si>
  <si>
    <t>様式１－１号</t>
    <rPh sb="0" eb="2">
      <t>ヨウシキ</t>
    </rPh>
    <rPh sb="5" eb="6">
      <t>ゴウ</t>
    </rPh>
    <phoneticPr fontId="4"/>
  </si>
  <si>
    <t>１．事業計画の申請時に提出するもの</t>
    <rPh sb="2" eb="4">
      <t>ジギョウ</t>
    </rPh>
    <rPh sb="4" eb="6">
      <t>ケイカク</t>
    </rPh>
    <rPh sb="7" eb="9">
      <t>シンセイ</t>
    </rPh>
    <rPh sb="9" eb="10">
      <t>トキ</t>
    </rPh>
    <rPh sb="11" eb="13">
      <t>テイシュツ</t>
    </rPh>
    <phoneticPr fontId="4"/>
  </si>
  <si>
    <t>★提出書類と各シートの説明</t>
    <rPh sb="1" eb="3">
      <t>テイシュツ</t>
    </rPh>
    <rPh sb="3" eb="5">
      <t>ショルイ</t>
    </rPh>
    <rPh sb="6" eb="7">
      <t>カク</t>
    </rPh>
    <rPh sb="11" eb="13">
      <t>セツメイ</t>
    </rPh>
    <phoneticPr fontId="4"/>
  </si>
  <si>
    <r>
      <t>・</t>
    </r>
    <r>
      <rPr>
        <sz val="10"/>
        <color indexed="10"/>
        <rFont val="HG丸ｺﾞｼｯｸM-PRO"/>
        <family val="3"/>
        <charset val="128"/>
      </rPr>
      <t>計算式が入っているセルは変更しないでください。</t>
    </r>
    <r>
      <rPr>
        <sz val="10"/>
        <rFont val="HG丸ｺﾞｼｯｸM-PRO"/>
        <family val="3"/>
        <charset val="128"/>
      </rPr>
      <t>自動入力や自動計算ができなくなります。</t>
    </r>
    <rPh sb="1" eb="3">
      <t>ケイサン</t>
    </rPh>
    <rPh sb="3" eb="4">
      <t>シキ</t>
    </rPh>
    <rPh sb="5" eb="6">
      <t>ハイ</t>
    </rPh>
    <rPh sb="13" eb="15">
      <t>ヘンコウ</t>
    </rPh>
    <rPh sb="24" eb="26">
      <t>ジドウ</t>
    </rPh>
    <rPh sb="26" eb="28">
      <t>ニュウリョク</t>
    </rPh>
    <rPh sb="29" eb="31">
      <t>ジドウ</t>
    </rPh>
    <rPh sb="31" eb="33">
      <t>ケイサン</t>
    </rPh>
    <phoneticPr fontId="4"/>
  </si>
  <si>
    <r>
      <t>・行を追加する際は、一番左にある</t>
    </r>
    <r>
      <rPr>
        <u/>
        <sz val="10"/>
        <rFont val="HG丸ｺﾞｼｯｸM-PRO"/>
        <family val="3"/>
        <charset val="128"/>
      </rPr>
      <t>行番号をクリック</t>
    </r>
    <r>
      <rPr>
        <sz val="10"/>
        <rFont val="HG丸ｺﾞｼｯｸM-PRO"/>
        <family val="3"/>
        <charset val="128"/>
      </rPr>
      <t>して</t>
    </r>
    <r>
      <rPr>
        <u/>
        <sz val="10"/>
        <rFont val="HG丸ｺﾞｼｯｸM-PRO"/>
        <family val="3"/>
        <charset val="128"/>
      </rPr>
      <t>行全体</t>
    </r>
    <r>
      <rPr>
        <sz val="10"/>
        <rFont val="HG丸ｺﾞｼｯｸM-PRO"/>
        <family val="3"/>
        <charset val="128"/>
      </rPr>
      <t>をコピーし、表の最下部の太線より上の位置で</t>
    </r>
    <r>
      <rPr>
        <u/>
        <sz val="10"/>
        <rFont val="HG丸ｺﾞｼｯｸM-PRO"/>
        <family val="3"/>
        <charset val="128"/>
      </rPr>
      <t>行番号を右クリック</t>
    </r>
    <r>
      <rPr>
        <sz val="10"/>
        <rFont val="HG丸ｺﾞｼｯｸM-PRO"/>
        <family val="3"/>
        <charset val="128"/>
      </rPr>
      <t>し「コピーしたセルの挿入」を選択してください。</t>
    </r>
    <rPh sb="1" eb="2">
      <t>ギョウ</t>
    </rPh>
    <rPh sb="3" eb="5">
      <t>ツイカ</t>
    </rPh>
    <rPh sb="7" eb="8">
      <t>サイ</t>
    </rPh>
    <rPh sb="10" eb="12">
      <t>イチバン</t>
    </rPh>
    <rPh sb="12" eb="13">
      <t>ヒダリ</t>
    </rPh>
    <rPh sb="16" eb="19">
      <t>ギョウバンゴウ</t>
    </rPh>
    <rPh sb="26" eb="27">
      <t>ギョウ</t>
    </rPh>
    <rPh sb="27" eb="29">
      <t>ゼンタイ</t>
    </rPh>
    <rPh sb="35" eb="36">
      <t>ヒョウ</t>
    </rPh>
    <rPh sb="37" eb="40">
      <t>サイカブ</t>
    </rPh>
    <rPh sb="41" eb="43">
      <t>フトセン</t>
    </rPh>
    <rPh sb="45" eb="46">
      <t>ウエ</t>
    </rPh>
    <rPh sb="47" eb="49">
      <t>イチ</t>
    </rPh>
    <rPh sb="50" eb="51">
      <t>ギョウ</t>
    </rPh>
    <rPh sb="51" eb="53">
      <t>バンゴウ</t>
    </rPh>
    <rPh sb="54" eb="55">
      <t>ミギ</t>
    </rPh>
    <rPh sb="69" eb="71">
      <t>ソウニュウ</t>
    </rPh>
    <rPh sb="73" eb="75">
      <t>センタク</t>
    </rPh>
    <phoneticPr fontId="4"/>
  </si>
  <si>
    <t>・この色が塗ってあるセルは自動で入力されますが、自由に入力することもできます。自動入力されたものが間違っている場合は、正しく修正してください。</t>
    <rPh sb="3" eb="4">
      <t>イロ</t>
    </rPh>
    <rPh sb="5" eb="6">
      <t>ヌ</t>
    </rPh>
    <rPh sb="13" eb="15">
      <t>ジドウ</t>
    </rPh>
    <rPh sb="16" eb="18">
      <t>ニュウリョク</t>
    </rPh>
    <rPh sb="24" eb="26">
      <t>ジユウ</t>
    </rPh>
    <rPh sb="27" eb="29">
      <t>ニュウリョク</t>
    </rPh>
    <phoneticPr fontId="4"/>
  </si>
  <si>
    <t>・活動組織の方が入力するセルには、この色が塗ってあります。</t>
    <rPh sb="1" eb="3">
      <t>カツドウ</t>
    </rPh>
    <rPh sb="3" eb="5">
      <t>ソシキ</t>
    </rPh>
    <rPh sb="6" eb="7">
      <t>カタ</t>
    </rPh>
    <rPh sb="8" eb="10">
      <t>ニュウリョク</t>
    </rPh>
    <phoneticPr fontId="4"/>
  </si>
  <si>
    <t>・画面下の様式名を選択すると、入力する様式を切り替えることができます。左下の◀▶をクリックすることで、隠れている様式を表示させることができます。</t>
    <rPh sb="1" eb="3">
      <t>ガメン</t>
    </rPh>
    <rPh sb="3" eb="4">
      <t>シタ</t>
    </rPh>
    <rPh sb="5" eb="7">
      <t>ヨウシキ</t>
    </rPh>
    <rPh sb="7" eb="8">
      <t>メイ</t>
    </rPh>
    <rPh sb="9" eb="11">
      <t>センタク</t>
    </rPh>
    <rPh sb="15" eb="17">
      <t>ニュウリョク</t>
    </rPh>
    <rPh sb="19" eb="21">
      <t>ヨウシキ</t>
    </rPh>
    <rPh sb="22" eb="23">
      <t>キ</t>
    </rPh>
    <rPh sb="24" eb="25">
      <t>カ</t>
    </rPh>
    <rPh sb="35" eb="37">
      <t>ヒダリシタ</t>
    </rPh>
    <rPh sb="51" eb="52">
      <t>カク</t>
    </rPh>
    <rPh sb="56" eb="58">
      <t>ヨウシキ</t>
    </rPh>
    <rPh sb="59" eb="61">
      <t>ヒョウジ</t>
    </rPh>
    <phoneticPr fontId="4"/>
  </si>
  <si>
    <t>・様式1-1号シートから順番に入力してください。</t>
    <rPh sb="1" eb="3">
      <t>ヨウシキ</t>
    </rPh>
    <rPh sb="6" eb="7">
      <t>ゴウ</t>
    </rPh>
    <phoneticPr fontId="4"/>
  </si>
  <si>
    <t>★記入の手順と注意事項（Excelで様式を作成する場合）</t>
    <rPh sb="1" eb="3">
      <t>キニュウ</t>
    </rPh>
    <rPh sb="4" eb="6">
      <t>テジュン</t>
    </rPh>
    <rPh sb="7" eb="9">
      <t>チュウイ</t>
    </rPh>
    <rPh sb="9" eb="11">
      <t>ジコウ</t>
    </rPh>
    <rPh sb="18" eb="20">
      <t>ヨウシキ</t>
    </rPh>
    <rPh sb="21" eb="23">
      <t>サクセイ</t>
    </rPh>
    <rPh sb="25" eb="27">
      <t>バアイ</t>
    </rPh>
    <phoneticPr fontId="4"/>
  </si>
  <si>
    <t>代表者住所</t>
    <rPh sb="0" eb="3">
      <t>ダイヒョウシャ</t>
    </rPh>
    <rPh sb="3" eb="5">
      <t>ジュウショ</t>
    </rPh>
    <phoneticPr fontId="4"/>
  </si>
  <si>
    <t>代表者名</t>
    <rPh sb="0" eb="3">
      <t>ダイヒョウシャ</t>
    </rPh>
    <rPh sb="3" eb="4">
      <t>メイ</t>
    </rPh>
    <phoneticPr fontId="4"/>
  </si>
  <si>
    <t>対象組織名</t>
    <rPh sb="0" eb="2">
      <t>タイショウ</t>
    </rPh>
    <rPh sb="2" eb="5">
      <t>ソシキメイ</t>
    </rPh>
    <phoneticPr fontId="4"/>
  </si>
  <si>
    <t>　←　「市町村」まで記入してください。</t>
    <rPh sb="4" eb="7">
      <t>シチョウソン</t>
    </rPh>
    <phoneticPr fontId="4"/>
  </si>
  <si>
    <t>市町村名</t>
    <rPh sb="0" eb="4">
      <t>シチョウソンメイ</t>
    </rPh>
    <phoneticPr fontId="4"/>
  </si>
  <si>
    <t>　←　「都道府県」まで記入してください。</t>
    <rPh sb="4" eb="8">
      <t>トドウフケン</t>
    </rPh>
    <rPh sb="11" eb="13">
      <t>キニュウ</t>
    </rPh>
    <phoneticPr fontId="4"/>
  </si>
  <si>
    <t>都道府県名</t>
    <rPh sb="0" eb="4">
      <t>トドウフケン</t>
    </rPh>
    <rPh sb="4" eb="5">
      <t>メイ</t>
    </rPh>
    <phoneticPr fontId="4"/>
  </si>
  <si>
    <r>
      <t>　</t>
    </r>
    <r>
      <rPr>
        <sz val="11"/>
        <color rgb="FFFF0000"/>
        <rFont val="Meiryo UI"/>
        <family val="3"/>
        <charset val="128"/>
      </rPr>
      <t>※加算措置に取り組む場合のみ提出</t>
    </r>
    <rPh sb="2" eb="4">
      <t>カサン</t>
    </rPh>
    <rPh sb="4" eb="6">
      <t>ソチ</t>
    </rPh>
    <rPh sb="7" eb="8">
      <t>ト</t>
    </rPh>
    <rPh sb="9" eb="10">
      <t>ク</t>
    </rPh>
    <rPh sb="11" eb="13">
      <t>バアイ</t>
    </rPh>
    <rPh sb="15" eb="17">
      <t>テイシュツ</t>
    </rPh>
    <phoneticPr fontId="4"/>
  </si>
  <si>
    <t>加算措置</t>
    <rPh sb="0" eb="2">
      <t>カサン</t>
    </rPh>
    <rPh sb="2" eb="4">
      <t>ソチ</t>
    </rPh>
    <phoneticPr fontId="4"/>
  </si>
  <si>
    <t>・色が塗られているマスがありますが、これはパソコンで作成する方向けの目印です。
　色にかかわらず、必要な項目を記入してください。</t>
    <phoneticPr fontId="4"/>
  </si>
  <si>
    <t>・画面下の様式名を選択すると、入力する様式を切り替えることができます。
　左下の◀▶をクリックすることで、隠れている様式を表示させることができます。</t>
    <phoneticPr fontId="4"/>
  </si>
  <si>
    <t>★注意事項（手書きで様式を作成する場合）</t>
    <rPh sb="1" eb="3">
      <t>チュウイ</t>
    </rPh>
    <rPh sb="3" eb="5">
      <t>ジコウ</t>
    </rPh>
    <rPh sb="6" eb="8">
      <t>テガ</t>
    </rPh>
    <rPh sb="10" eb="12">
      <t>ヨウシキ</t>
    </rPh>
    <rPh sb="13" eb="15">
      <t>サクセイ</t>
    </rPh>
    <rPh sb="17" eb="19">
      <t>バアイ</t>
    </rPh>
    <phoneticPr fontId="4"/>
  </si>
  <si>
    <t>都道府県の同意書の写し（都道府県営土地改良施設の管理）</t>
    <phoneticPr fontId="4"/>
  </si>
  <si>
    <t>□</t>
  </si>
  <si>
    <t>３　その他</t>
  </si>
  <si>
    <t>３号事業（環境保全型農業直接支払交付金）</t>
    <phoneticPr fontId="4"/>
  </si>
  <si>
    <t>２号事業（中山間地域等直接支払交付金）</t>
    <phoneticPr fontId="4"/>
  </si>
  <si>
    <t>１号事業（多面的機能支払交付金）</t>
    <phoneticPr fontId="4"/>
  </si>
  <si>
    <t>■</t>
  </si>
  <si>
    <t>２　農業の有する多面的機能の発揮の促進に関する活動計画書</t>
  </si>
  <si>
    <t>１　事業計画</t>
  </si>
  <si>
    <t>記</t>
    <phoneticPr fontId="4"/>
  </si>
  <si>
    <t>　このことについて、農業の有する多面的機能の発揮の促進に関する法律（平成26年法律第78号）第７条第１項の規定に基づき、下記関係書類を添えて認定を申請する。</t>
    <phoneticPr fontId="4"/>
  </si>
  <si>
    <t>多面的機能発揮促進事業に関する計画の認定の申請について</t>
    <phoneticPr fontId="4"/>
  </si>
  <si>
    <t>長　殿</t>
    <rPh sb="0" eb="1">
      <t>チョウ</t>
    </rPh>
    <rPh sb="2" eb="3">
      <t>ドノ</t>
    </rPh>
    <phoneticPr fontId="4"/>
  </si>
  <si>
    <t>〇</t>
    <phoneticPr fontId="4"/>
  </si>
  <si>
    <t>（様式第１－１号）</t>
    <phoneticPr fontId="4"/>
  </si>
  <si>
    <t>　記入内容が様式第１－３号と重複する場合は、「２（１）②実施区域」、「２（２）活動の内容等」、「３　多面的機能発揮促進事業の実施期間」及び「４　農業者団体等の構成員に係る事項」の記入を省略することも可能とする。</t>
    <rPh sb="1" eb="3">
      <t>キニュウ</t>
    </rPh>
    <rPh sb="3" eb="5">
      <t>ナイヨウ</t>
    </rPh>
    <rPh sb="6" eb="8">
      <t>ヨウシキ</t>
    </rPh>
    <rPh sb="8" eb="9">
      <t>ダイ</t>
    </rPh>
    <rPh sb="12" eb="13">
      <t>ゴウ</t>
    </rPh>
    <rPh sb="14" eb="16">
      <t>チョウフク</t>
    </rPh>
    <rPh sb="18" eb="20">
      <t>バアイ</t>
    </rPh>
    <rPh sb="28" eb="30">
      <t>ジッシ</t>
    </rPh>
    <rPh sb="30" eb="32">
      <t>クイキ</t>
    </rPh>
    <rPh sb="39" eb="41">
      <t>カツドウ</t>
    </rPh>
    <rPh sb="42" eb="44">
      <t>ナイヨウ</t>
    </rPh>
    <rPh sb="44" eb="45">
      <t>ナド</t>
    </rPh>
    <rPh sb="50" eb="53">
      <t>タメンテキ</t>
    </rPh>
    <rPh sb="53" eb="55">
      <t>キノウ</t>
    </rPh>
    <rPh sb="55" eb="57">
      <t>ハッキ</t>
    </rPh>
    <rPh sb="57" eb="59">
      <t>ソクシン</t>
    </rPh>
    <rPh sb="59" eb="61">
      <t>ジギョウ</t>
    </rPh>
    <rPh sb="62" eb="64">
      <t>ジッシ</t>
    </rPh>
    <rPh sb="64" eb="66">
      <t>キカン</t>
    </rPh>
    <rPh sb="67" eb="68">
      <t>オヨ</t>
    </rPh>
    <rPh sb="72" eb="75">
      <t>ノウギョウシャ</t>
    </rPh>
    <rPh sb="75" eb="77">
      <t>ダンタイ</t>
    </rPh>
    <rPh sb="77" eb="78">
      <t>ナド</t>
    </rPh>
    <rPh sb="79" eb="82">
      <t>コウセイイン</t>
    </rPh>
    <rPh sb="83" eb="84">
      <t>カカ</t>
    </rPh>
    <rPh sb="85" eb="87">
      <t>ジコウ</t>
    </rPh>
    <rPh sb="89" eb="91">
      <t>キニュウ</t>
    </rPh>
    <rPh sb="92" eb="94">
      <t>ショウリャク</t>
    </rPh>
    <rPh sb="99" eb="101">
      <t>カノウ</t>
    </rPh>
    <rPh sb="100" eb="101">
      <t>ノウ</t>
    </rPh>
    <phoneticPr fontId="4"/>
  </si>
  <si>
    <t>（例）「（別添２）構成員一覧」に記載のとおり。多面的機能支払交付金実施要領「別記６－１活動組織規約」の「（別紙）構成員一覧」に代えることもできる。</t>
    <rPh sb="1" eb="2">
      <t>レイ</t>
    </rPh>
    <rPh sb="5" eb="7">
      <t>ベッテン</t>
    </rPh>
    <rPh sb="9" eb="12">
      <t>コウセイイン</t>
    </rPh>
    <rPh sb="12" eb="14">
      <t>イチラン</t>
    </rPh>
    <rPh sb="16" eb="18">
      <t>キサイ</t>
    </rPh>
    <rPh sb="56" eb="59">
      <t>コウセイイン</t>
    </rPh>
    <rPh sb="59" eb="61">
      <t>イチラン</t>
    </rPh>
    <rPh sb="63" eb="64">
      <t>カ</t>
    </rPh>
    <phoneticPr fontId="64"/>
  </si>
  <si>
    <t>４ 農業者団体等の構成員に係る事項</t>
  </si>
  <si>
    <t>　（例）活動計画書「Ⅰ．地区の概要」の「１．活動期間」のとおり。</t>
    <rPh sb="2" eb="3">
      <t>レイ</t>
    </rPh>
    <phoneticPr fontId="64"/>
  </si>
  <si>
    <t>３ 多面的機能発揮促進事業の実施期間</t>
  </si>
  <si>
    <t>活動計画書「３．活動の計画」の「（２）資源向上支払（共同）」及び「（３）資源向上支払（長寿命化）」に記載のとおり。</t>
    <rPh sb="26" eb="28">
      <t>キョウドウ</t>
    </rPh>
    <rPh sb="30" eb="31">
      <t>オヨ</t>
    </rPh>
    <rPh sb="36" eb="38">
      <t>シゲン</t>
    </rPh>
    <rPh sb="38" eb="40">
      <t>コウジョウ</t>
    </rPh>
    <rPh sb="40" eb="42">
      <t>シハライ</t>
    </rPh>
    <rPh sb="43" eb="47">
      <t>チョウジュミョウカ</t>
    </rPh>
    <phoneticPr fontId="4"/>
  </si>
  <si>
    <t xml:space="preserve"> 　 　　ロ　ロの活動</t>
    <phoneticPr fontId="4"/>
  </si>
  <si>
    <t>活動計画書「３．活動の計画」の「（１）農地維持支払」に記載のとおり。</t>
    <phoneticPr fontId="4"/>
  </si>
  <si>
    <t>（例）　イ　イの活動</t>
    <rPh sb="1" eb="2">
      <t>レイ</t>
    </rPh>
    <phoneticPr fontId="4"/>
  </si>
  <si>
    <t xml:space="preserve">  　 ２）活動の内容</t>
    <rPh sb="6" eb="8">
      <t>カツドウ</t>
    </rPh>
    <rPh sb="9" eb="11">
      <t>ナイヨウ</t>
    </rPh>
    <phoneticPr fontId="64"/>
  </si>
  <si>
    <t>（例）　活動計画書「Ⅰ．地区の概要」の「１．活動期間」及び「２．実施区域内の農用地、施設」並びに「（別添１）実施区域位置図」のとおり。</t>
    <rPh sb="1" eb="2">
      <t>レイ</t>
    </rPh>
    <rPh sb="32" eb="34">
      <t>ジッシ</t>
    </rPh>
    <phoneticPr fontId="64"/>
  </si>
  <si>
    <t xml:space="preserve">  　 １）事業に係る施設の所在及び施設の種類、活動の別</t>
    <rPh sb="6" eb="8">
      <t>ジギョウ</t>
    </rPh>
    <rPh sb="9" eb="10">
      <t>カカ</t>
    </rPh>
    <rPh sb="11" eb="13">
      <t>シセツ</t>
    </rPh>
    <rPh sb="14" eb="16">
      <t>ショザイ</t>
    </rPh>
    <rPh sb="16" eb="17">
      <t>オヨ</t>
    </rPh>
    <rPh sb="18" eb="20">
      <t>シセツ</t>
    </rPh>
    <rPh sb="21" eb="23">
      <t>シュルイ</t>
    </rPh>
    <rPh sb="24" eb="26">
      <t>カツドウ</t>
    </rPh>
    <rPh sb="27" eb="28">
      <t>ベツ</t>
    </rPh>
    <phoneticPr fontId="64"/>
  </si>
  <si>
    <t>　　① １号事業</t>
    <rPh sb="5" eb="6">
      <t>ゴウ</t>
    </rPh>
    <rPh sb="6" eb="8">
      <t>ジギョウ</t>
    </rPh>
    <phoneticPr fontId="64"/>
  </si>
  <si>
    <t>　（２）活動の内容等</t>
    <rPh sb="4" eb="6">
      <t>カツドウ</t>
    </rPh>
    <rPh sb="7" eb="9">
      <t>ナイヨウ</t>
    </rPh>
    <rPh sb="9" eb="10">
      <t>トウ</t>
    </rPh>
    <phoneticPr fontId="64"/>
  </si>
  <si>
    <t>　（例）農業の有する多面的機能の発揮の促進に関する活動計画書（以下「活動計画書」という。）「（別添１）実施区域位置図」のとおり。</t>
    <rPh sb="2" eb="3">
      <t>レイ</t>
    </rPh>
    <rPh sb="47" eb="49">
      <t>ベッテン</t>
    </rPh>
    <phoneticPr fontId="4"/>
  </si>
  <si>
    <t>　　② 実施区域</t>
    <phoneticPr fontId="64"/>
  </si>
  <si>
    <r>
      <t>４号事業</t>
    </r>
    <r>
      <rPr>
        <sz val="12"/>
        <color indexed="8"/>
        <rFont val="ＭＳ 明朝"/>
        <family val="1"/>
        <charset val="128"/>
      </rPr>
      <t>（その他農業の有する多面的機能の発揮の促進に資する事業）</t>
    </r>
    <phoneticPr fontId="64"/>
  </si>
  <si>
    <r>
      <t>３号事業</t>
    </r>
    <r>
      <rPr>
        <sz val="12"/>
        <color indexed="8"/>
        <rFont val="ＭＳ 明朝"/>
        <family val="1"/>
        <charset val="128"/>
      </rPr>
      <t>（環境保全型農業直接支払交付金）</t>
    </r>
    <phoneticPr fontId="64"/>
  </si>
  <si>
    <r>
      <t>２号事業</t>
    </r>
    <r>
      <rPr>
        <sz val="12"/>
        <color indexed="8"/>
        <rFont val="ＭＳ 明朝"/>
        <family val="1"/>
        <charset val="128"/>
      </rPr>
      <t>（中山間地域等直接支払交付金）</t>
    </r>
    <phoneticPr fontId="64"/>
  </si>
  <si>
    <r>
      <t xml:space="preserve">法第３条第３項第１号ロに掲げる施設の改良その他の主として当該施設の機能の増進を図る活動（以下「ロの活動」という。）
</t>
    </r>
    <r>
      <rPr>
        <sz val="11"/>
        <color indexed="8"/>
        <rFont val="ＭＳ 明朝"/>
        <family val="1"/>
        <charset val="128"/>
      </rPr>
      <t>（資源向上支払交付金）</t>
    </r>
    <rPh sb="33" eb="35">
      <t>キノウ</t>
    </rPh>
    <phoneticPr fontId="64"/>
  </si>
  <si>
    <t>○</t>
  </si>
  <si>
    <r>
      <t xml:space="preserve">農業の有する多面的機能の発揮の促進に関する法律（平成26年法律第78号。以下「法」という。）第３条第３項第１号イに掲げる施設の維持その他の主として当該施設の機能の保持を図る活動（以下「イの活動」という。）
</t>
    </r>
    <r>
      <rPr>
        <sz val="11"/>
        <color indexed="8"/>
        <rFont val="ＭＳ 明朝"/>
        <family val="1"/>
        <charset val="128"/>
      </rPr>
      <t>（農地維持支払交付金）</t>
    </r>
    <rPh sb="0" eb="2">
      <t>ノウギョウ</t>
    </rPh>
    <rPh sb="3" eb="4">
      <t>ユウ</t>
    </rPh>
    <rPh sb="6" eb="11">
      <t>タメンテキキノウ</t>
    </rPh>
    <rPh sb="12" eb="14">
      <t>ハッキ</t>
    </rPh>
    <rPh sb="15" eb="17">
      <t>ソクシン</t>
    </rPh>
    <rPh sb="18" eb="19">
      <t>カン</t>
    </rPh>
    <rPh sb="21" eb="23">
      <t>ホウリツ</t>
    </rPh>
    <rPh sb="24" eb="26">
      <t>ヘイセイ</t>
    </rPh>
    <rPh sb="28" eb="29">
      <t>ネン</t>
    </rPh>
    <rPh sb="29" eb="31">
      <t>ホウリツ</t>
    </rPh>
    <rPh sb="31" eb="32">
      <t>ダイ</t>
    </rPh>
    <rPh sb="34" eb="35">
      <t>ゴウ</t>
    </rPh>
    <rPh sb="36" eb="38">
      <t>イカ</t>
    </rPh>
    <rPh sb="39" eb="40">
      <t>ホウ</t>
    </rPh>
    <rPh sb="78" eb="80">
      <t>キノウ</t>
    </rPh>
    <phoneticPr fontId="64"/>
  </si>
  <si>
    <r>
      <t>１号事業</t>
    </r>
    <r>
      <rPr>
        <sz val="12"/>
        <color indexed="8"/>
        <rFont val="ＭＳ 明朝"/>
        <family val="1"/>
        <charset val="128"/>
      </rPr>
      <t>（多面的機能支払交付金）</t>
    </r>
    <phoneticPr fontId="64"/>
  </si>
  <si>
    <t>　　① 種類（実施するものに○を付すこと。）</t>
    <phoneticPr fontId="64"/>
  </si>
  <si>
    <t>　（１）多面的機能発揮促進事業の種類及び実施区域</t>
    <phoneticPr fontId="64"/>
  </si>
  <si>
    <t>２ 多面的機能発揮促進事業の内容</t>
    <phoneticPr fontId="64"/>
  </si>
  <si>
    <t>（例）１を踏まえ、本地域では、地域住民と協力して農業用用排水路の清掃等を行うことにより、多面的機能の発揮の促進を図ることとしている。</t>
    <rPh sb="1" eb="2">
      <t>レイ</t>
    </rPh>
    <rPh sb="5" eb="6">
      <t>フ</t>
    </rPh>
    <rPh sb="9" eb="10">
      <t>ホン</t>
    </rPh>
    <rPh sb="10" eb="12">
      <t>チイキ</t>
    </rPh>
    <rPh sb="15" eb="17">
      <t>チイキ</t>
    </rPh>
    <rPh sb="17" eb="19">
      <t>ジュウミン</t>
    </rPh>
    <rPh sb="20" eb="22">
      <t>キョウリョク</t>
    </rPh>
    <rPh sb="24" eb="27">
      <t>ノウギョウヨウ</t>
    </rPh>
    <rPh sb="27" eb="28">
      <t>ヨウ</t>
    </rPh>
    <rPh sb="28" eb="31">
      <t>ハイスイロ</t>
    </rPh>
    <rPh sb="32" eb="34">
      <t>セイソウ</t>
    </rPh>
    <rPh sb="34" eb="35">
      <t>トウ</t>
    </rPh>
    <rPh sb="36" eb="37">
      <t>オコナ</t>
    </rPh>
    <rPh sb="44" eb="47">
      <t>タメンテキ</t>
    </rPh>
    <rPh sb="47" eb="49">
      <t>キノウ</t>
    </rPh>
    <rPh sb="50" eb="52">
      <t>ハッキ</t>
    </rPh>
    <rPh sb="53" eb="55">
      <t>ソクシン</t>
    </rPh>
    <rPh sb="56" eb="57">
      <t>ハカ</t>
    </rPh>
    <phoneticPr fontId="4"/>
  </si>
  <si>
    <t>２．目標</t>
    <rPh sb="2" eb="4">
      <t>モクヒョウ</t>
    </rPh>
    <phoneticPr fontId="64"/>
  </si>
  <si>
    <t>（例）本地域は、水資源に恵まれ、良質な米を生産している。今後とも農業振興を図るためには、農業用用排水路を適切に保全管理することが必要である。</t>
    <rPh sb="1" eb="2">
      <t>レイ</t>
    </rPh>
    <rPh sb="3" eb="4">
      <t>ホン</t>
    </rPh>
    <rPh sb="4" eb="6">
      <t>チイキ</t>
    </rPh>
    <rPh sb="8" eb="11">
      <t>ミズシゲン</t>
    </rPh>
    <rPh sb="12" eb="13">
      <t>メグ</t>
    </rPh>
    <rPh sb="16" eb="18">
      <t>リョウシツ</t>
    </rPh>
    <rPh sb="19" eb="20">
      <t>コメ</t>
    </rPh>
    <rPh sb="21" eb="23">
      <t>セイサン</t>
    </rPh>
    <rPh sb="28" eb="30">
      <t>コンゴ</t>
    </rPh>
    <rPh sb="32" eb="34">
      <t>ノウギョウ</t>
    </rPh>
    <rPh sb="34" eb="36">
      <t>シンコウ</t>
    </rPh>
    <rPh sb="37" eb="38">
      <t>ハカ</t>
    </rPh>
    <rPh sb="44" eb="47">
      <t>ノウギョウヨウ</t>
    </rPh>
    <rPh sb="47" eb="48">
      <t>ヨウ</t>
    </rPh>
    <rPh sb="48" eb="51">
      <t>ハイスイロ</t>
    </rPh>
    <rPh sb="52" eb="54">
      <t>テキセツ</t>
    </rPh>
    <rPh sb="55" eb="57">
      <t>ホゼン</t>
    </rPh>
    <rPh sb="57" eb="59">
      <t>カンリ</t>
    </rPh>
    <rPh sb="64" eb="66">
      <t>ヒツヨウ</t>
    </rPh>
    <phoneticPr fontId="4"/>
  </si>
  <si>
    <t>１．現況</t>
    <rPh sb="2" eb="4">
      <t>ゲンキョウ</t>
    </rPh>
    <phoneticPr fontId="64"/>
  </si>
  <si>
    <t>１ 多面的機能発揮促進事業の目標</t>
    <phoneticPr fontId="64"/>
  </si>
  <si>
    <t>多面的機能発揮促進事業に関する計画</t>
    <rPh sb="9" eb="11">
      <t>ジギョウ</t>
    </rPh>
    <phoneticPr fontId="64"/>
  </si>
  <si>
    <t>（様式第１－２号）</t>
    <rPh sb="1" eb="3">
      <t>ヨウシキ</t>
    </rPh>
    <phoneticPr fontId="4"/>
  </si>
  <si>
    <t>　対象施設の位置図を添付し、長寿命化対策を行う施設について、活動内容、数量等を記載すること。</t>
    <rPh sb="14" eb="18">
      <t>チョウジュミョウカ</t>
    </rPh>
    <phoneticPr fontId="4"/>
  </si>
  <si>
    <t>（２）　施設の位置図</t>
    <rPh sb="4" eb="6">
      <t>シセツ</t>
    </rPh>
    <rPh sb="7" eb="10">
      <t>イチズ</t>
    </rPh>
    <phoneticPr fontId="4"/>
  </si>
  <si>
    <t>※　延長は小数点以下第２位まで、概算事業費は10万円単位で記入してください。</t>
    <rPh sb="2" eb="4">
      <t>エンチョウ</t>
    </rPh>
    <rPh sb="5" eb="8">
      <t>ショウスウテン</t>
    </rPh>
    <rPh sb="8" eb="10">
      <t>イカ</t>
    </rPh>
    <rPh sb="10" eb="11">
      <t>ダイ</t>
    </rPh>
    <rPh sb="12" eb="13">
      <t>イ</t>
    </rPh>
    <rPh sb="16" eb="18">
      <t>ガイサン</t>
    </rPh>
    <rPh sb="18" eb="21">
      <t>ジギョウヒ</t>
    </rPh>
    <rPh sb="24" eb="26">
      <t>マンエン</t>
    </rPh>
    <rPh sb="26" eb="28">
      <t>タンイ</t>
    </rPh>
    <rPh sb="29" eb="31">
      <t>キニュウ</t>
    </rPh>
    <phoneticPr fontId="4"/>
  </si>
  <si>
    <t>※　改修年度欄には、施設の改修又は災害復旧等によって更新が行われた最近の年度を記入してください。</t>
    <rPh sb="2" eb="4">
      <t>カイシュウ</t>
    </rPh>
    <rPh sb="4" eb="6">
      <t>ネンド</t>
    </rPh>
    <rPh sb="6" eb="7">
      <t>ラン</t>
    </rPh>
    <rPh sb="10" eb="12">
      <t>シセツ</t>
    </rPh>
    <rPh sb="13" eb="15">
      <t>カイシュウ</t>
    </rPh>
    <rPh sb="15" eb="16">
      <t>マタ</t>
    </rPh>
    <rPh sb="17" eb="19">
      <t>サイガイ</t>
    </rPh>
    <rPh sb="19" eb="21">
      <t>フッキュウ</t>
    </rPh>
    <rPh sb="21" eb="22">
      <t>トウ</t>
    </rPh>
    <rPh sb="26" eb="28">
      <t>コウシン</t>
    </rPh>
    <rPh sb="29" eb="30">
      <t>オコナ</t>
    </rPh>
    <rPh sb="33" eb="35">
      <t>サイキン</t>
    </rPh>
    <rPh sb="36" eb="38">
      <t>ネンド</t>
    </rPh>
    <rPh sb="39" eb="41">
      <t>キニュウ</t>
    </rPh>
    <phoneticPr fontId="4"/>
  </si>
  <si>
    <t>工事１件あたりの概算事業費</t>
    <rPh sb="0" eb="2">
      <t>コウジ</t>
    </rPh>
    <rPh sb="3" eb="4">
      <t>ケン</t>
    </rPh>
    <rPh sb="8" eb="10">
      <t>ガイサン</t>
    </rPh>
    <rPh sb="10" eb="13">
      <t>ジギョウヒ</t>
    </rPh>
    <phoneticPr fontId="4"/>
  </si>
  <si>
    <t>実施年度</t>
    <rPh sb="0" eb="2">
      <t>ジッシ</t>
    </rPh>
    <rPh sb="2" eb="4">
      <t>ネンド</t>
    </rPh>
    <phoneticPr fontId="4"/>
  </si>
  <si>
    <t>数量</t>
    <rPh sb="0" eb="2">
      <t>スウリョウ</t>
    </rPh>
    <phoneticPr fontId="4"/>
  </si>
  <si>
    <t>長寿命化対策の内容</t>
    <rPh sb="0" eb="4">
      <t>チョウジュミョウカ</t>
    </rPh>
    <rPh sb="4" eb="6">
      <t>タイサク</t>
    </rPh>
    <rPh sb="7" eb="9">
      <t>ナイヨウ</t>
    </rPh>
    <phoneticPr fontId="4"/>
  </si>
  <si>
    <t>機能診断結果
（劣化状況等）</t>
    <phoneticPr fontId="4"/>
  </si>
  <si>
    <t>施設の概要</t>
    <rPh sb="0" eb="2">
      <t>シセツ</t>
    </rPh>
    <rPh sb="3" eb="5">
      <t>ガイヨウ</t>
    </rPh>
    <phoneticPr fontId="4"/>
  </si>
  <si>
    <t>改修
年度</t>
    <rPh sb="0" eb="2">
      <t>カイシュウ</t>
    </rPh>
    <rPh sb="3" eb="5">
      <t>ネンド</t>
    </rPh>
    <phoneticPr fontId="4"/>
  </si>
  <si>
    <t>設置
年度</t>
    <rPh sb="0" eb="2">
      <t>セッチ</t>
    </rPh>
    <rPh sb="3" eb="5">
      <t>ネンド</t>
    </rPh>
    <phoneticPr fontId="4"/>
  </si>
  <si>
    <t>施設名</t>
    <rPh sb="0" eb="2">
      <t>シセツ</t>
    </rPh>
    <rPh sb="2" eb="3">
      <t>メイ</t>
    </rPh>
    <phoneticPr fontId="4"/>
  </si>
  <si>
    <t>番号</t>
    <rPh sb="0" eb="2">
      <t>バンゴウ</t>
    </rPh>
    <phoneticPr fontId="4"/>
  </si>
  <si>
    <t>（１）施設の機能診断結果及び長寿命化対策の計画等</t>
    <rPh sb="3" eb="5">
      <t>シセツ</t>
    </rPh>
    <rPh sb="6" eb="8">
      <t>キノウ</t>
    </rPh>
    <rPh sb="8" eb="10">
      <t>シンダン</t>
    </rPh>
    <rPh sb="10" eb="12">
      <t>ケッカ</t>
    </rPh>
    <rPh sb="12" eb="13">
      <t>オヨ</t>
    </rPh>
    <rPh sb="14" eb="18">
      <t>チョウジュミョウカ</t>
    </rPh>
    <rPh sb="18" eb="20">
      <t>タイサク</t>
    </rPh>
    <rPh sb="21" eb="23">
      <t>ケイカク</t>
    </rPh>
    <rPh sb="23" eb="24">
      <t>ナド</t>
    </rPh>
    <phoneticPr fontId="4"/>
  </si>
  <si>
    <t>また、概算事業費の根拠となる資料（積算根拠や見積書）を整理してください。</t>
    <rPh sb="3" eb="5">
      <t>ガイサン</t>
    </rPh>
    <rPh sb="5" eb="8">
      <t>ジギョウヒ</t>
    </rPh>
    <rPh sb="9" eb="11">
      <t>コンキョ</t>
    </rPh>
    <rPh sb="14" eb="16">
      <t>シリョウ</t>
    </rPh>
    <rPh sb="17" eb="19">
      <t>セキサン</t>
    </rPh>
    <rPh sb="19" eb="21">
      <t>コンキョ</t>
    </rPh>
    <rPh sb="22" eb="24">
      <t>ミツ</t>
    </rPh>
    <rPh sb="24" eb="25">
      <t>ショ</t>
    </rPh>
    <rPh sb="27" eb="29">
      <t>セイリ</t>
    </rPh>
    <phoneticPr fontId="4"/>
  </si>
  <si>
    <t>なお、１つの活動を分けて実施する場合は、それぞれを１件として考え、１件ずつ記載してください。</t>
    <rPh sb="6" eb="8">
      <t>カツドウ</t>
    </rPh>
    <rPh sb="9" eb="10">
      <t>ワ</t>
    </rPh>
    <rPh sb="12" eb="14">
      <t>ジッシ</t>
    </rPh>
    <rPh sb="16" eb="18">
      <t>バアイ</t>
    </rPh>
    <rPh sb="26" eb="27">
      <t>ケン</t>
    </rPh>
    <rPh sb="30" eb="31">
      <t>カンガ</t>
    </rPh>
    <rPh sb="34" eb="35">
      <t>ケン</t>
    </rPh>
    <rPh sb="37" eb="39">
      <t>キサイ</t>
    </rPh>
    <phoneticPr fontId="4"/>
  </si>
  <si>
    <t>活動計画書の資源向上支払（長寿命化）において、工事１件あたり200万円以上となることが明らかな活動について、下記に記載してください。</t>
    <rPh sb="0" eb="2">
      <t>カツドウ</t>
    </rPh>
    <rPh sb="2" eb="5">
      <t>ケイカクショ</t>
    </rPh>
    <rPh sb="6" eb="8">
      <t>シゲン</t>
    </rPh>
    <rPh sb="8" eb="10">
      <t>コウジョウ</t>
    </rPh>
    <rPh sb="10" eb="12">
      <t>シハラ</t>
    </rPh>
    <rPh sb="13" eb="17">
      <t>チョウジュミョウカ</t>
    </rPh>
    <rPh sb="47" eb="49">
      <t>カツドウ</t>
    </rPh>
    <rPh sb="51" eb="53">
      <t>キサイ</t>
    </rPh>
    <phoneticPr fontId="4"/>
  </si>
  <si>
    <t>＜留意事項＞</t>
    <phoneticPr fontId="4"/>
  </si>
  <si>
    <t>長寿命化整備計画書</t>
    <rPh sb="0" eb="4">
      <t>チョウジュミョウカ</t>
    </rPh>
    <rPh sb="4" eb="6">
      <t>セイビ</t>
    </rPh>
    <rPh sb="6" eb="9">
      <t>ケイカクショ</t>
    </rPh>
    <phoneticPr fontId="4"/>
  </si>
  <si>
    <t>組織名：</t>
    <rPh sb="0" eb="3">
      <t>ソシキメイ</t>
    </rPh>
    <phoneticPr fontId="4"/>
  </si>
  <si>
    <t>（様式第１－４号）</t>
    <phoneticPr fontId="69"/>
  </si>
  <si>
    <r>
      <rPr>
        <sz val="11"/>
        <color indexed="12"/>
        <rFont val="ＭＳ 明朝"/>
        <family val="1"/>
        <charset val="128"/>
      </rPr>
      <t>理事長　　　○○○○</t>
    </r>
    <r>
      <rPr>
        <sz val="11"/>
        <rFont val="ＭＳ 明朝"/>
        <family val="1"/>
        <charset val="128"/>
      </rPr>
      <t xml:space="preserve">　　　　 </t>
    </r>
    <phoneticPr fontId="4"/>
  </si>
  <si>
    <t>住　所　</t>
    <phoneticPr fontId="4"/>
  </si>
  <si>
    <t>○○土地改良区</t>
  </si>
  <si>
    <t>○○年○○月○○日</t>
    <phoneticPr fontId="4"/>
  </si>
  <si>
    <r>
      <t>　上記確認書の締結を証するため、</t>
    </r>
    <r>
      <rPr>
        <sz val="11"/>
        <color indexed="12"/>
        <rFont val="ＭＳ 明朝"/>
        <family val="1"/>
        <charset val="128"/>
      </rPr>
      <t>土地改良区</t>
    </r>
    <r>
      <rPr>
        <sz val="11"/>
        <rFont val="ＭＳ 明朝"/>
        <family val="1"/>
        <charset val="128"/>
      </rPr>
      <t>と活動組織は、本書２通を作成し記名の上、そ
れぞれ１通を保有するものとする。</t>
    </r>
    <phoneticPr fontId="4"/>
  </si>
  <si>
    <r>
      <t>第３条　この確認書に定めのない事項、又は疑義が生じた場合には、</t>
    </r>
    <r>
      <rPr>
        <sz val="11"/>
        <color indexed="12"/>
        <rFont val="ＭＳ 明朝"/>
        <family val="1"/>
        <charset val="128"/>
      </rPr>
      <t>土地改良区</t>
    </r>
    <r>
      <rPr>
        <sz val="11"/>
        <rFont val="ＭＳ 明朝"/>
        <family val="1"/>
        <charset val="128"/>
      </rPr>
      <t>と活動組織が協
      議をして定めるものとする。</t>
    </r>
    <phoneticPr fontId="4"/>
  </si>
  <si>
    <t>（その他）</t>
  </si>
  <si>
    <r>
      <t>　 ３　活動組織は、</t>
    </r>
    <r>
      <rPr>
        <sz val="11"/>
        <color indexed="12"/>
        <rFont val="ＭＳ 明朝"/>
        <family val="1"/>
        <charset val="128"/>
      </rPr>
      <t>土地改良区</t>
    </r>
    <r>
      <rPr>
        <sz val="11"/>
        <rFont val="ＭＳ 明朝"/>
        <family val="1"/>
        <charset val="128"/>
      </rPr>
      <t xml:space="preserve">が管理する施設に関し、工事に当たって詳細な工事内容について
     </t>
    </r>
    <r>
      <rPr>
        <sz val="11"/>
        <color indexed="12"/>
        <rFont val="ＭＳ 明朝"/>
        <family val="1"/>
        <charset val="128"/>
      </rPr>
      <t>土地改良区</t>
    </r>
    <r>
      <rPr>
        <sz val="11"/>
        <rFont val="ＭＳ 明朝"/>
        <family val="1"/>
        <charset val="128"/>
      </rPr>
      <t>に提出し、工事内容に変更が生じた場合には、あらかじめ、</t>
    </r>
    <r>
      <rPr>
        <sz val="11"/>
        <color indexed="12"/>
        <rFont val="ＭＳ 明朝"/>
        <family val="1"/>
        <charset val="128"/>
      </rPr>
      <t>土地改良区</t>
    </r>
    <r>
      <rPr>
        <sz val="11"/>
        <rFont val="ＭＳ 明朝"/>
        <family val="1"/>
        <charset val="128"/>
      </rPr>
      <t>に協議
     し、その指示を受けるとともに、工事が完了したときは、</t>
    </r>
    <r>
      <rPr>
        <sz val="11"/>
        <color indexed="12"/>
        <rFont val="ＭＳ 明朝"/>
        <family val="1"/>
        <charset val="128"/>
      </rPr>
      <t>土地改良区</t>
    </r>
    <r>
      <rPr>
        <sz val="11"/>
        <rFont val="ＭＳ 明朝"/>
        <family val="1"/>
        <charset val="128"/>
      </rPr>
      <t>にその旨を報告し、</t>
    </r>
    <r>
      <rPr>
        <sz val="11"/>
        <color indexed="12"/>
        <rFont val="ＭＳ 明朝"/>
        <family val="1"/>
        <charset val="128"/>
      </rPr>
      <t>土
     地改良区</t>
    </r>
    <r>
      <rPr>
        <sz val="11"/>
        <rFont val="ＭＳ 明朝"/>
        <family val="1"/>
        <charset val="128"/>
      </rPr>
      <t>は書類確認を行うとともに、必要に応じて現地確認を行うものとする。</t>
    </r>
    <phoneticPr fontId="4"/>
  </si>
  <si>
    <r>
      <t>　 ２　</t>
    </r>
    <r>
      <rPr>
        <sz val="11"/>
        <color indexed="12"/>
        <rFont val="ＭＳ 明朝"/>
        <family val="1"/>
        <charset val="128"/>
      </rPr>
      <t>土地改良区</t>
    </r>
    <r>
      <rPr>
        <sz val="11"/>
        <rFont val="ＭＳ 明朝"/>
        <family val="1"/>
        <charset val="128"/>
      </rPr>
      <t xml:space="preserve">が管理する施設に関し、活動組織が実施する工事によって生じた工作物等は、
     </t>
    </r>
    <r>
      <rPr>
        <sz val="11"/>
        <color indexed="12"/>
        <rFont val="ＭＳ 明朝"/>
        <family val="1"/>
        <charset val="128"/>
      </rPr>
      <t>土地改良区</t>
    </r>
    <r>
      <rPr>
        <sz val="11"/>
        <rFont val="ＭＳ 明朝"/>
        <family val="1"/>
        <charset val="128"/>
      </rPr>
      <t>に無償で譲渡するものとする。その際には、あらかじめ</t>
    </r>
    <r>
      <rPr>
        <sz val="11"/>
        <color indexed="12"/>
        <rFont val="ＭＳ 明朝"/>
        <family val="1"/>
        <charset val="128"/>
      </rPr>
      <t>土地改良区</t>
    </r>
    <r>
      <rPr>
        <sz val="11"/>
        <rFont val="ＭＳ 明朝"/>
        <family val="1"/>
        <charset val="128"/>
      </rPr>
      <t>と協議し、工
     作物等の譲渡に必要となる工作物等の所在、構造、規模、数量等が明示された図面等の書類
     の作成、譲渡の時期及びその他必要となる手続について、</t>
    </r>
    <r>
      <rPr>
        <sz val="11"/>
        <color indexed="12"/>
        <rFont val="ＭＳ 明朝"/>
        <family val="1"/>
        <charset val="128"/>
      </rPr>
      <t>土地改良区</t>
    </r>
    <r>
      <rPr>
        <sz val="11"/>
        <rFont val="ＭＳ 明朝"/>
        <family val="1"/>
        <charset val="128"/>
      </rPr>
      <t>の指示を受けるものと
     する。</t>
    </r>
    <phoneticPr fontId="4"/>
  </si>
  <si>
    <t>第２条　活動組織は、工事の施行に当たって、常に災害等の防止に努めるものとし、当該工事が原
　　　因で、第三者に損害を与え、若しくは与えるおそれのあるときは、活動組織の負担において
　　　必要な措置を講ずるものとする。</t>
    <phoneticPr fontId="4"/>
  </si>
  <si>
    <t>（工事の施行に関する条件）</t>
  </si>
  <si>
    <t>　　２　活動組織が資源向上支払交付金により行う活動は、別添「多面的機能支払交付金に係る活
　　　動計画書」のⅡに定めるとおりとする。</t>
    <phoneticPr fontId="4"/>
  </si>
  <si>
    <t>第１条　活動組織が行う多面的機能支払交付金に係る活動の対象となる施設及び活動期間は、別添
　　　「多面的機能支払交付金に係る活動計画書」のⅠに定めるとおりとする。</t>
    <phoneticPr fontId="4"/>
  </si>
  <si>
    <t>（活動の対象となる施設及び内容）</t>
  </si>
  <si>
    <t>記</t>
  </si>
  <si>
    <r>
      <t>　多面的機能支払交付金実施要綱（平成26年４月１日付け25農振第2254号農林水産事務次官依命通知)別紙２の第５の５の（１）のエに基づき、</t>
    </r>
    <r>
      <rPr>
        <sz val="11"/>
        <color indexed="12"/>
        <rFont val="ＭＳ 明朝"/>
        <family val="1"/>
        <charset val="128"/>
      </rPr>
      <t>○○活動組織</t>
    </r>
    <r>
      <rPr>
        <sz val="11"/>
        <rFont val="ＭＳ 明朝"/>
        <family val="1"/>
        <charset val="128"/>
      </rPr>
      <t>（以下「活動組織」という。）と</t>
    </r>
    <r>
      <rPr>
        <sz val="11"/>
        <color indexed="12"/>
        <rFont val="ＭＳ 明朝"/>
        <family val="1"/>
        <charset val="128"/>
      </rPr>
      <t>○○土地改良区</t>
    </r>
    <r>
      <rPr>
        <sz val="11"/>
        <rFont val="ＭＳ 明朝"/>
        <family val="1"/>
        <charset val="128"/>
      </rPr>
      <t>（以下「</t>
    </r>
    <r>
      <rPr>
        <sz val="11"/>
        <color indexed="12"/>
        <rFont val="ＭＳ 明朝"/>
        <family val="1"/>
        <charset val="128"/>
      </rPr>
      <t>土地改良区</t>
    </r>
    <r>
      <rPr>
        <sz val="11"/>
        <rFont val="ＭＳ 明朝"/>
        <family val="1"/>
        <charset val="128"/>
      </rPr>
      <t>」という。）は、</t>
    </r>
    <r>
      <rPr>
        <sz val="11"/>
        <color indexed="12"/>
        <rFont val="ＭＳ 明朝"/>
        <family val="1"/>
        <charset val="128"/>
      </rPr>
      <t>○○</t>
    </r>
    <r>
      <rPr>
        <sz val="11"/>
        <rFont val="ＭＳ 明朝"/>
        <family val="1"/>
        <charset val="128"/>
      </rPr>
      <t>に存する</t>
    </r>
    <r>
      <rPr>
        <sz val="11"/>
        <color indexed="12"/>
        <rFont val="ＭＳ 明朝"/>
        <family val="1"/>
        <charset val="128"/>
      </rPr>
      <t>水路、農道等の地域資源の質的向上を図る共同活動並びに施設の長寿命化のための活動</t>
    </r>
    <r>
      <rPr>
        <sz val="11"/>
        <rFont val="ＭＳ 明朝"/>
        <family val="1"/>
        <charset val="128"/>
      </rPr>
      <t>が円滑に実施できるよう、下記のとおり工事に関して確認する。</t>
    </r>
    <phoneticPr fontId="4"/>
  </si>
  <si>
    <t>工事に関する確認書</t>
  </si>
  <si>
    <t>（様式第１－５号）</t>
    <phoneticPr fontId="4"/>
  </si>
  <si>
    <t>活動に参加した最大人数</t>
    <rPh sb="0" eb="2">
      <t>カツドウ</t>
    </rPh>
    <rPh sb="3" eb="5">
      <t>サンカ</t>
    </rPh>
    <rPh sb="7" eb="9">
      <t>サイダイ</t>
    </rPh>
    <rPh sb="9" eb="11">
      <t>ニンズウ</t>
    </rPh>
    <phoneticPr fontId="4"/>
  </si>
  <si>
    <t>実施時間</t>
    <rPh sb="0" eb="2">
      <t>ジッシ</t>
    </rPh>
    <rPh sb="2" eb="4">
      <t>ジカン</t>
    </rPh>
    <phoneticPr fontId="4"/>
  </si>
  <si>
    <t>開始時刻</t>
    <rPh sb="0" eb="2">
      <t>カイシ</t>
    </rPh>
    <rPh sb="2" eb="4">
      <t>ジコク</t>
    </rPh>
    <phoneticPr fontId="4"/>
  </si>
  <si>
    <t>総参加
人数</t>
    <rPh sb="0" eb="1">
      <t>ソウ</t>
    </rPh>
    <rPh sb="1" eb="3">
      <t>サンカ</t>
    </rPh>
    <rPh sb="4" eb="6">
      <t>ニンズウ</t>
    </rPh>
    <phoneticPr fontId="4"/>
  </si>
  <si>
    <t>農業者
以外</t>
    <rPh sb="0" eb="3">
      <t>ノウギョウシャ</t>
    </rPh>
    <rPh sb="4" eb="6">
      <t>イガイ</t>
    </rPh>
    <phoneticPr fontId="4"/>
  </si>
  <si>
    <t>日付</t>
    <rPh sb="0" eb="2">
      <t>ヒヅケ</t>
    </rPh>
    <phoneticPr fontId="4"/>
  </si>
  <si>
    <t>備考（具体的な活動内容を記入）</t>
    <rPh sb="0" eb="2">
      <t>ビコウ</t>
    </rPh>
    <rPh sb="3" eb="6">
      <t>グタイテキ</t>
    </rPh>
    <rPh sb="7" eb="9">
      <t>カツドウ</t>
    </rPh>
    <rPh sb="9" eb="11">
      <t>ナイヨウ</t>
    </rPh>
    <rPh sb="12" eb="14">
      <t>キニュウ</t>
    </rPh>
    <phoneticPr fontId="4"/>
  </si>
  <si>
    <t>活動項目番号（左詰め）</t>
    <rPh sb="0" eb="2">
      <t>カツドウ</t>
    </rPh>
    <rPh sb="2" eb="4">
      <t>コウモク</t>
    </rPh>
    <rPh sb="4" eb="6">
      <t>バンゴウ</t>
    </rPh>
    <rPh sb="7" eb="8">
      <t>ヒダリ</t>
    </rPh>
    <rPh sb="8" eb="9">
      <t>ツ</t>
    </rPh>
    <phoneticPr fontId="4"/>
  </si>
  <si>
    <t>活動参加人数</t>
    <rPh sb="0" eb="2">
      <t>カツドウ</t>
    </rPh>
    <rPh sb="2" eb="4">
      <t>サンカ</t>
    </rPh>
    <rPh sb="4" eb="6">
      <t>ニンズウ</t>
    </rPh>
    <phoneticPr fontId="4"/>
  </si>
  <si>
    <t>活動実施日時</t>
    <rPh sb="0" eb="2">
      <t>カツドウ</t>
    </rPh>
    <rPh sb="2" eb="4">
      <t>ジッシ</t>
    </rPh>
    <rPh sb="4" eb="6">
      <t>ニチジ</t>
    </rPh>
    <phoneticPr fontId="4"/>
  </si>
  <si>
    <r>
      <t>★「活動項目番号」欄には、実施要領別記1-2の国が定める活動指針における</t>
    </r>
    <r>
      <rPr>
        <sz val="10"/>
        <color theme="1"/>
        <rFont val="HG丸ｺﾞｼｯｸM-PRO"/>
        <family val="3"/>
        <charset val="128"/>
      </rPr>
      <t>活動項目</t>
    </r>
    <r>
      <rPr>
        <sz val="10"/>
        <rFont val="HG丸ｺﾞｼｯｸM-PRO"/>
        <family val="3"/>
        <charset val="128"/>
      </rPr>
      <t>の番号及び要領第1の２の(1)に基づき都道府県が定める要綱基本方針において追加された
   活動項目の番号を記入します。その他、事務処理は200番、会議等は300番を記入します。
　同一日に複数の活動を行った場合は、該当する全ての活動項目番号を左詰めで一行に記入してください。番号欄が足りない場合は、複数行に分けて記入してください。
　　</t>
    </r>
    <rPh sb="6" eb="8">
      <t>バンゴウ</t>
    </rPh>
    <rPh sb="9" eb="10">
      <t>ラン</t>
    </rPh>
    <rPh sb="13" eb="15">
      <t>ジッシ</t>
    </rPh>
    <rPh sb="15" eb="17">
      <t>ヨウリョウ</t>
    </rPh>
    <rPh sb="17" eb="19">
      <t>ベッキ</t>
    </rPh>
    <rPh sb="23" eb="24">
      <t>クニ</t>
    </rPh>
    <rPh sb="25" eb="26">
      <t>サダ</t>
    </rPh>
    <rPh sb="28" eb="30">
      <t>カツドウ</t>
    </rPh>
    <rPh sb="30" eb="32">
      <t>シシン</t>
    </rPh>
    <rPh sb="41" eb="43">
      <t>バンゴウ</t>
    </rPh>
    <rPh sb="43" eb="44">
      <t>オヨ</t>
    </rPh>
    <rPh sb="45" eb="47">
      <t>ヨウリョウ</t>
    </rPh>
    <rPh sb="47" eb="48">
      <t>ダイ</t>
    </rPh>
    <rPh sb="56" eb="57">
      <t>モト</t>
    </rPh>
    <rPh sb="59" eb="63">
      <t>トドウフケン</t>
    </rPh>
    <rPh sb="64" eb="65">
      <t>サダ</t>
    </rPh>
    <rPh sb="67" eb="69">
      <t>ヨウコウ</t>
    </rPh>
    <rPh sb="69" eb="71">
      <t>キホン</t>
    </rPh>
    <rPh sb="71" eb="73">
      <t>ホウシン</t>
    </rPh>
    <rPh sb="77" eb="79">
      <t>ツイカ</t>
    </rPh>
    <rPh sb="91" eb="93">
      <t>バンゴウ</t>
    </rPh>
    <rPh sb="94" eb="96">
      <t>キニュウ</t>
    </rPh>
    <rPh sb="102" eb="103">
      <t>タ</t>
    </rPh>
    <rPh sb="104" eb="106">
      <t>ジム</t>
    </rPh>
    <rPh sb="106" eb="108">
      <t>ショリ</t>
    </rPh>
    <rPh sb="112" eb="113">
      <t>バン</t>
    </rPh>
    <rPh sb="114" eb="116">
      <t>カイギ</t>
    </rPh>
    <rPh sb="116" eb="117">
      <t>トウ</t>
    </rPh>
    <rPh sb="121" eb="122">
      <t>バン</t>
    </rPh>
    <rPh sb="123" eb="125">
      <t>キニュウ</t>
    </rPh>
    <rPh sb="131" eb="133">
      <t>ドウイツ</t>
    </rPh>
    <rPh sb="133" eb="134">
      <t>ヒ</t>
    </rPh>
    <rPh sb="135" eb="137">
      <t>フクスウ</t>
    </rPh>
    <rPh sb="138" eb="140">
      <t>カツドウ</t>
    </rPh>
    <rPh sb="141" eb="142">
      <t>オコナ</t>
    </rPh>
    <rPh sb="144" eb="146">
      <t>バアイ</t>
    </rPh>
    <rPh sb="148" eb="150">
      <t>ガイトウ</t>
    </rPh>
    <rPh sb="152" eb="153">
      <t>スベ</t>
    </rPh>
    <rPh sb="155" eb="157">
      <t>カツドウ</t>
    </rPh>
    <rPh sb="157" eb="159">
      <t>コウモク</t>
    </rPh>
    <rPh sb="159" eb="161">
      <t>バンゴウ</t>
    </rPh>
    <rPh sb="162" eb="164">
      <t>ヒダリヅ</t>
    </rPh>
    <rPh sb="166" eb="167">
      <t>イチ</t>
    </rPh>
    <rPh sb="167" eb="168">
      <t>ギョウ</t>
    </rPh>
    <rPh sb="169" eb="171">
      <t>キニュウ</t>
    </rPh>
    <rPh sb="178" eb="180">
      <t>バンゴウ</t>
    </rPh>
    <rPh sb="180" eb="181">
      <t>ラン</t>
    </rPh>
    <rPh sb="182" eb="183">
      <t>タ</t>
    </rPh>
    <rPh sb="186" eb="188">
      <t>バアイ</t>
    </rPh>
    <rPh sb="190" eb="193">
      <t>フクスウギョウ</t>
    </rPh>
    <rPh sb="194" eb="195">
      <t>ワ</t>
    </rPh>
    <rPh sb="197" eb="199">
      <t>キニュウ</t>
    </rPh>
    <phoneticPr fontId="4"/>
  </si>
  <si>
    <t>★「実施時間」には休憩時間を含めず、実働時間を記入してください。</t>
    <rPh sb="2" eb="4">
      <t>ジッシ</t>
    </rPh>
    <rPh sb="4" eb="6">
      <t>ジカン</t>
    </rPh>
    <rPh sb="9" eb="11">
      <t>キュウケイ</t>
    </rPh>
    <rPh sb="11" eb="13">
      <t>ジカン</t>
    </rPh>
    <rPh sb="14" eb="15">
      <t>フク</t>
    </rPh>
    <rPh sb="18" eb="20">
      <t>ジツドウ</t>
    </rPh>
    <rPh sb="20" eb="22">
      <t>ジカン</t>
    </rPh>
    <rPh sb="23" eb="25">
      <t>キニュウ</t>
    </rPh>
    <phoneticPr fontId="4"/>
  </si>
  <si>
    <t>年度　多面的機能支払交付金　活動記録</t>
    <phoneticPr fontId="4"/>
  </si>
  <si>
    <t>○○</t>
    <phoneticPr fontId="4"/>
  </si>
  <si>
    <t>（様式第１－６号）</t>
    <phoneticPr fontId="69"/>
  </si>
  <si>
    <t>※　都道府県において、要綱基本方針で追加する取組については、取組番号100番台を用いて、上の表に追加すること。</t>
    <rPh sb="2" eb="6">
      <t>トドウフケン</t>
    </rPh>
    <rPh sb="11" eb="13">
      <t>ヨウコウ</t>
    </rPh>
    <rPh sb="13" eb="15">
      <t>キホン</t>
    </rPh>
    <rPh sb="15" eb="17">
      <t>ホウシン</t>
    </rPh>
    <rPh sb="18" eb="20">
      <t>ツイカ</t>
    </rPh>
    <rPh sb="22" eb="24">
      <t>トリクミ</t>
    </rPh>
    <rPh sb="30" eb="32">
      <t>トリクミ</t>
    </rPh>
    <rPh sb="32" eb="34">
      <t>バンゴウ</t>
    </rPh>
    <rPh sb="37" eb="39">
      <t>バンダイ</t>
    </rPh>
    <rPh sb="40" eb="41">
      <t>モチ</t>
    </rPh>
    <rPh sb="44" eb="45">
      <t>ウエ</t>
    </rPh>
    <rPh sb="46" eb="47">
      <t>ヒョウ</t>
    </rPh>
    <rPh sb="48" eb="50">
      <t>ツイカ</t>
    </rPh>
    <phoneticPr fontId="4"/>
  </si>
  <si>
    <t>安全施設の設置</t>
    <rPh sb="0" eb="2">
      <t>アンゼン</t>
    </rPh>
    <rPh sb="2" eb="4">
      <t>シセツ</t>
    </rPh>
    <rPh sb="5" eb="7">
      <t>セッチ</t>
    </rPh>
    <phoneticPr fontId="4"/>
  </si>
  <si>
    <t>ゲート・バルブの更新</t>
    <rPh sb="8" eb="10">
      <t>コウシン</t>
    </rPh>
    <phoneticPr fontId="4"/>
  </si>
  <si>
    <t>ため池（附帯施設）の更新等</t>
    <rPh sb="2" eb="3">
      <t>イケ</t>
    </rPh>
    <rPh sb="4" eb="6">
      <t>フタイ</t>
    </rPh>
    <rPh sb="6" eb="8">
      <t>シセツ</t>
    </rPh>
    <rPh sb="10" eb="12">
      <t>コウシン</t>
    </rPh>
    <rPh sb="12" eb="13">
      <t>トウ</t>
    </rPh>
    <phoneticPr fontId="4"/>
  </si>
  <si>
    <t>安全施設の補修</t>
    <rPh sb="0" eb="2">
      <t>アンゼン</t>
    </rPh>
    <rPh sb="2" eb="4">
      <t>シセツ</t>
    </rPh>
    <rPh sb="5" eb="7">
      <t>ホシュウ</t>
    </rPh>
    <phoneticPr fontId="4"/>
  </si>
  <si>
    <t>洪水吐の補修</t>
    <rPh sb="0" eb="2">
      <t>コウズイ</t>
    </rPh>
    <rPh sb="2" eb="3">
      <t>ハ</t>
    </rPh>
    <rPh sb="4" eb="6">
      <t>ホシュウ</t>
    </rPh>
    <phoneticPr fontId="4"/>
  </si>
  <si>
    <t>取水施設の補修</t>
    <rPh sb="0" eb="2">
      <t>シュスイ</t>
    </rPh>
    <rPh sb="2" eb="4">
      <t>シセツ</t>
    </rPh>
    <rPh sb="5" eb="7">
      <t>ホシュウ</t>
    </rPh>
    <phoneticPr fontId="4"/>
  </si>
  <si>
    <t>漏水箇所の補修</t>
    <rPh sb="0" eb="2">
      <t>ロウスイ</t>
    </rPh>
    <rPh sb="2" eb="4">
      <t>カショ</t>
    </rPh>
    <rPh sb="5" eb="7">
      <t>ホシュウ</t>
    </rPh>
    <phoneticPr fontId="4"/>
  </si>
  <si>
    <t>洗掘箇所の補修</t>
    <rPh sb="0" eb="1">
      <t>アラ</t>
    </rPh>
    <rPh sb="1" eb="2">
      <t>ホ</t>
    </rPh>
    <rPh sb="2" eb="4">
      <t>カショ</t>
    </rPh>
    <rPh sb="5" eb="7">
      <t>ホシュウ</t>
    </rPh>
    <phoneticPr fontId="4"/>
  </si>
  <si>
    <t>ため池の補修</t>
    <rPh sb="2" eb="3">
      <t>イケ</t>
    </rPh>
    <rPh sb="4" eb="6">
      <t>ホシュウ</t>
    </rPh>
    <phoneticPr fontId="4"/>
  </si>
  <si>
    <t>土側溝をコンクリート側溝に更新</t>
    <rPh sb="0" eb="1">
      <t>ツチ</t>
    </rPh>
    <rPh sb="1" eb="3">
      <t>ソッコウ</t>
    </rPh>
    <rPh sb="10" eb="12">
      <t>ソッコウ</t>
    </rPh>
    <rPh sb="13" eb="15">
      <t>コウシン</t>
    </rPh>
    <phoneticPr fontId="4"/>
  </si>
  <si>
    <t>側溝蓋の設置</t>
    <rPh sb="0" eb="2">
      <t>ソッコウ</t>
    </rPh>
    <rPh sb="2" eb="3">
      <t>フタ</t>
    </rPh>
    <rPh sb="4" eb="6">
      <t>セッチ</t>
    </rPh>
    <phoneticPr fontId="4"/>
  </si>
  <si>
    <t>未舗装農道を舗装（砂利、コンクリート、アスファルト）</t>
    <rPh sb="0" eb="1">
      <t>ミ</t>
    </rPh>
    <rPh sb="1" eb="3">
      <t>ホソウ</t>
    </rPh>
    <rPh sb="3" eb="5">
      <t>ノウドウ</t>
    </rPh>
    <rPh sb="6" eb="8">
      <t>ホソウ</t>
    </rPh>
    <rPh sb="9" eb="11">
      <t>ジャリ</t>
    </rPh>
    <phoneticPr fontId="4"/>
  </si>
  <si>
    <t>農道の更新等</t>
    <rPh sb="0" eb="2">
      <t>ノウドウ</t>
    </rPh>
    <rPh sb="3" eb="5">
      <t>コウシン</t>
    </rPh>
    <rPh sb="5" eb="6">
      <t>トウ</t>
    </rPh>
    <phoneticPr fontId="4"/>
  </si>
  <si>
    <t>農道側溝の補修</t>
    <rPh sb="0" eb="2">
      <t>ノウドウ</t>
    </rPh>
    <rPh sb="2" eb="4">
      <t>ソッコウ</t>
    </rPh>
    <rPh sb="5" eb="7">
      <t>ホシュウ</t>
    </rPh>
    <phoneticPr fontId="4"/>
  </si>
  <si>
    <t>舗装の打換え（一部）</t>
    <rPh sb="0" eb="2">
      <t>ホソウ</t>
    </rPh>
    <rPh sb="3" eb="4">
      <t>ウ</t>
    </rPh>
    <rPh sb="4" eb="5">
      <t>カ</t>
    </rPh>
    <rPh sb="7" eb="9">
      <t>イチブ</t>
    </rPh>
    <phoneticPr fontId="4"/>
  </si>
  <si>
    <t>農道路肩、農道法面の補修</t>
    <rPh sb="0" eb="2">
      <t>ノウドウ</t>
    </rPh>
    <rPh sb="2" eb="4">
      <t>ロカタ</t>
    </rPh>
    <rPh sb="5" eb="7">
      <t>ノウドウ</t>
    </rPh>
    <rPh sb="7" eb="9">
      <t>ノリメン</t>
    </rPh>
    <rPh sb="10" eb="12">
      <t>ホシュウ</t>
    </rPh>
    <phoneticPr fontId="4"/>
  </si>
  <si>
    <t>農道の補修</t>
    <rPh sb="0" eb="2">
      <t>ノウドウ</t>
    </rPh>
    <rPh sb="3" eb="5">
      <t>ホシュウ</t>
    </rPh>
    <phoneticPr fontId="4"/>
  </si>
  <si>
    <t>ゲート、ポンプの更新</t>
    <rPh sb="8" eb="10">
      <t>コウシン</t>
    </rPh>
    <phoneticPr fontId="4"/>
  </si>
  <si>
    <t>水路の更新</t>
    <rPh sb="0" eb="2">
      <t>スイロ</t>
    </rPh>
    <rPh sb="3" eb="5">
      <t>コウシン</t>
    </rPh>
    <phoneticPr fontId="4"/>
  </si>
  <si>
    <t>素掘り水路からコンクリート水路への更新</t>
    <rPh sb="0" eb="2">
      <t>スボ</t>
    </rPh>
    <rPh sb="3" eb="5">
      <t>スイロ</t>
    </rPh>
    <rPh sb="13" eb="15">
      <t>スイロ</t>
    </rPh>
    <rPh sb="17" eb="19">
      <t>コウシン</t>
    </rPh>
    <phoneticPr fontId="4"/>
  </si>
  <si>
    <t>水路の更新等</t>
    <rPh sb="0" eb="2">
      <t>スイロ</t>
    </rPh>
    <rPh sb="3" eb="5">
      <t>コウシン</t>
    </rPh>
    <rPh sb="5" eb="6">
      <t>トウ</t>
    </rPh>
    <phoneticPr fontId="4"/>
  </si>
  <si>
    <t>ゲート、ポンプの補修</t>
    <rPh sb="8" eb="10">
      <t>ホシュウ</t>
    </rPh>
    <phoneticPr fontId="4"/>
  </si>
  <si>
    <t>集水枡、分水枡の補修</t>
    <rPh sb="0" eb="2">
      <t>シュウスイ</t>
    </rPh>
    <rPh sb="2" eb="3">
      <t>マス</t>
    </rPh>
    <rPh sb="4" eb="6">
      <t>ブンスイ</t>
    </rPh>
    <rPh sb="6" eb="7">
      <t>マス</t>
    </rPh>
    <rPh sb="8" eb="10">
      <t>ホシュウ</t>
    </rPh>
    <phoneticPr fontId="4"/>
  </si>
  <si>
    <t>U字フリューム等既設水路の再布設</t>
    <rPh sb="1" eb="2">
      <t>ジ</t>
    </rPh>
    <rPh sb="7" eb="8">
      <t>トウ</t>
    </rPh>
    <rPh sb="8" eb="10">
      <t>キセツ</t>
    </rPh>
    <rPh sb="10" eb="12">
      <t>スイロ</t>
    </rPh>
    <rPh sb="13" eb="14">
      <t>サイ</t>
    </rPh>
    <rPh sb="14" eb="16">
      <t>フセツ</t>
    </rPh>
    <phoneticPr fontId="4"/>
  </si>
  <si>
    <t>水路側壁の嵩上げ</t>
    <rPh sb="0" eb="2">
      <t>スイロ</t>
    </rPh>
    <rPh sb="2" eb="4">
      <t>ソクヘキ</t>
    </rPh>
    <rPh sb="5" eb="7">
      <t>カサア</t>
    </rPh>
    <phoneticPr fontId="4"/>
  </si>
  <si>
    <t>水路の老朽化部分の補修</t>
    <rPh sb="0" eb="2">
      <t>スイロ</t>
    </rPh>
    <rPh sb="3" eb="6">
      <t>ロウキュウカ</t>
    </rPh>
    <rPh sb="6" eb="8">
      <t>ブブン</t>
    </rPh>
    <rPh sb="9" eb="11">
      <t>ホシュウ</t>
    </rPh>
    <phoneticPr fontId="4"/>
  </si>
  <si>
    <t>水路の破損部分の補修</t>
    <rPh sb="0" eb="2">
      <t>スイロ</t>
    </rPh>
    <rPh sb="3" eb="5">
      <t>ハソン</t>
    </rPh>
    <rPh sb="5" eb="7">
      <t>ブブン</t>
    </rPh>
    <rPh sb="8" eb="10">
      <t>ホシュウ</t>
    </rPh>
    <phoneticPr fontId="4"/>
  </si>
  <si>
    <t>水路の補修</t>
    <rPh sb="0" eb="2">
      <t>スイロ</t>
    </rPh>
    <rPh sb="3" eb="5">
      <t>ホシュウ</t>
    </rPh>
    <phoneticPr fontId="4"/>
  </si>
  <si>
    <t>３（長寿命化）</t>
    <rPh sb="2" eb="6">
      <t>チョウジュミョウカ</t>
    </rPh>
    <phoneticPr fontId="4"/>
  </si>
  <si>
    <t>テーマ</t>
  </si>
  <si>
    <t>取組の内容（平成30年度までの取組名）</t>
    <rPh sb="0" eb="2">
      <t>トリクミ</t>
    </rPh>
    <rPh sb="3" eb="5">
      <t>ナイヨウ</t>
    </rPh>
    <rPh sb="6" eb="8">
      <t>ヘイセイ</t>
    </rPh>
    <rPh sb="10" eb="12">
      <t>ネンド</t>
    </rPh>
    <rPh sb="15" eb="17">
      <t>トリクミ</t>
    </rPh>
    <rPh sb="17" eb="18">
      <t>メイ</t>
    </rPh>
    <phoneticPr fontId="4"/>
  </si>
  <si>
    <t>活動項目番号</t>
    <rPh sb="0" eb="2">
      <t>カツドウ</t>
    </rPh>
    <rPh sb="2" eb="4">
      <t>コウモク</t>
    </rPh>
    <rPh sb="4" eb="6">
      <t>バンゴウ</t>
    </rPh>
    <phoneticPr fontId="4"/>
  </si>
  <si>
    <t>活動項目</t>
    <rPh sb="0" eb="2">
      <t>カツドウ</t>
    </rPh>
    <rPh sb="2" eb="4">
      <t>コウモク</t>
    </rPh>
    <phoneticPr fontId="69"/>
  </si>
  <si>
    <t>活動区分</t>
    <rPh sb="2" eb="4">
      <t>クブン</t>
    </rPh>
    <phoneticPr fontId="69"/>
  </si>
  <si>
    <t>【資源向上活動（施設の長寿命化のための活動）】</t>
    <rPh sb="8" eb="10">
      <t>シセツ</t>
    </rPh>
    <rPh sb="11" eb="15">
      <t>チョウジュミョウカ</t>
    </rPh>
    <phoneticPr fontId="4"/>
  </si>
  <si>
    <t>広報活動</t>
    <rPh sb="0" eb="2">
      <t>コウホウ</t>
    </rPh>
    <rPh sb="2" eb="4">
      <t>カツドウ</t>
    </rPh>
    <phoneticPr fontId="4"/>
  </si>
  <si>
    <t>広報活動・農的関係人口の拡大</t>
    <rPh sb="0" eb="2">
      <t>コウホウ</t>
    </rPh>
    <rPh sb="2" eb="4">
      <t>カツドウ</t>
    </rPh>
    <rPh sb="5" eb="11">
      <t>ノウテキカンケイジンコウ</t>
    </rPh>
    <rPh sb="12" eb="14">
      <t>カクダイ</t>
    </rPh>
    <phoneticPr fontId="4"/>
  </si>
  <si>
    <t>農村文化の伝承を通じた農村コミュニティの強化</t>
    <rPh sb="0" eb="2">
      <t>ノウソン</t>
    </rPh>
    <rPh sb="2" eb="4">
      <t>ブンカ</t>
    </rPh>
    <rPh sb="5" eb="7">
      <t>デンショウ</t>
    </rPh>
    <rPh sb="8" eb="9">
      <t>ツウ</t>
    </rPh>
    <rPh sb="11" eb="13">
      <t>ノウソン</t>
    </rPh>
    <rPh sb="20" eb="22">
      <t>キョウカ</t>
    </rPh>
    <phoneticPr fontId="4"/>
  </si>
  <si>
    <t>農村文化の伝承を通じた
農村コミュニティの強化</t>
    <phoneticPr fontId="4"/>
  </si>
  <si>
    <t>医療・福祉との連携</t>
    <rPh sb="0" eb="2">
      <t>イリョウ</t>
    </rPh>
    <rPh sb="3" eb="5">
      <t>フクシ</t>
    </rPh>
    <rPh sb="7" eb="9">
      <t>レンケイ</t>
    </rPh>
    <phoneticPr fontId="4"/>
  </si>
  <si>
    <t>医療・福祉との連携</t>
  </si>
  <si>
    <t>農村環境保全活動の幅広い展開</t>
    <rPh sb="0" eb="2">
      <t>ノウソン</t>
    </rPh>
    <rPh sb="2" eb="4">
      <t>カンキョウ</t>
    </rPh>
    <rPh sb="4" eb="6">
      <t>ホゼン</t>
    </rPh>
    <rPh sb="6" eb="8">
      <t>カツドウ</t>
    </rPh>
    <rPh sb="9" eb="11">
      <t>ハバヒロ</t>
    </rPh>
    <rPh sb="12" eb="14">
      <t>テンカイ</t>
    </rPh>
    <phoneticPr fontId="4"/>
  </si>
  <si>
    <t>農村環境保全活動の幅広い展開</t>
  </si>
  <si>
    <t>防災・減災力の強化</t>
    <rPh sb="0" eb="2">
      <t>ボウサイ</t>
    </rPh>
    <rPh sb="3" eb="5">
      <t>ゲンサイ</t>
    </rPh>
    <rPh sb="5" eb="6">
      <t>リョク</t>
    </rPh>
    <rPh sb="7" eb="9">
      <t>キョウカ</t>
    </rPh>
    <phoneticPr fontId="4"/>
  </si>
  <si>
    <t>防災・減災力の強化</t>
  </si>
  <si>
    <t>地域住民による直営施工</t>
    <rPh sb="0" eb="2">
      <t>チイキ</t>
    </rPh>
    <rPh sb="2" eb="4">
      <t>ジュウミン</t>
    </rPh>
    <rPh sb="7" eb="9">
      <t>チョクエイ</t>
    </rPh>
    <rPh sb="9" eb="11">
      <t>セコウ</t>
    </rPh>
    <phoneticPr fontId="4"/>
  </si>
  <si>
    <t>地域住民による直営施工</t>
  </si>
  <si>
    <t>農地周りの共同活動の強化</t>
    <rPh sb="0" eb="2">
      <t>ノウチ</t>
    </rPh>
    <rPh sb="2" eb="3">
      <t>マワ</t>
    </rPh>
    <rPh sb="5" eb="7">
      <t>キョウドウ</t>
    </rPh>
    <rPh sb="7" eb="9">
      <t>カツドウ</t>
    </rPh>
    <rPh sb="10" eb="12">
      <t>キョウカ</t>
    </rPh>
    <phoneticPr fontId="4"/>
  </si>
  <si>
    <t>鳥獣被害防止対策及び環境改善活動の強化</t>
    <rPh sb="0" eb="2">
      <t>チョウジュウ</t>
    </rPh>
    <rPh sb="2" eb="4">
      <t>ヒガイ</t>
    </rPh>
    <rPh sb="4" eb="6">
      <t>ボウシ</t>
    </rPh>
    <rPh sb="6" eb="8">
      <t>タイサク</t>
    </rPh>
    <rPh sb="8" eb="9">
      <t>オヨ</t>
    </rPh>
    <rPh sb="10" eb="12">
      <t>カンキョウ</t>
    </rPh>
    <rPh sb="12" eb="14">
      <t>カイゼン</t>
    </rPh>
    <phoneticPr fontId="4"/>
  </si>
  <si>
    <t>遊休農地の有効活用</t>
    <rPh sb="0" eb="2">
      <t>ユウキュウ</t>
    </rPh>
    <rPh sb="2" eb="4">
      <t>ノウチ</t>
    </rPh>
    <rPh sb="5" eb="7">
      <t>ユウコウ</t>
    </rPh>
    <rPh sb="7" eb="9">
      <t>カツヨウ</t>
    </rPh>
    <phoneticPr fontId="4"/>
  </si>
  <si>
    <t>遊休農地の有効活用</t>
  </si>
  <si>
    <t>増進活動</t>
    <phoneticPr fontId="4"/>
  </si>
  <si>
    <t>２（資源向上）</t>
    <rPh sb="2" eb="4">
      <t>シゲン</t>
    </rPh>
    <rPh sb="4" eb="6">
      <t>コウジョウ</t>
    </rPh>
    <phoneticPr fontId="4"/>
  </si>
  <si>
    <t>（多面的機能の増進を図る活動）</t>
    <phoneticPr fontId="4"/>
  </si>
  <si>
    <t>地域内の規制等の取り決め</t>
    <rPh sb="0" eb="2">
      <t>チイキ</t>
    </rPh>
    <rPh sb="2" eb="3">
      <t>ナイ</t>
    </rPh>
    <rPh sb="4" eb="6">
      <t>キセイ</t>
    </rPh>
    <rPh sb="6" eb="7">
      <t>トウ</t>
    </rPh>
    <rPh sb="8" eb="9">
      <t>ト</t>
    </rPh>
    <rPh sb="10" eb="11">
      <t>キ</t>
    </rPh>
    <phoneticPr fontId="4"/>
  </si>
  <si>
    <t>行政機関等との連携</t>
    <rPh sb="0" eb="2">
      <t>ギョウセイ</t>
    </rPh>
    <rPh sb="2" eb="4">
      <t>キカン</t>
    </rPh>
    <rPh sb="4" eb="5">
      <t>トウ</t>
    </rPh>
    <rPh sb="7" eb="9">
      <t>レンケイ</t>
    </rPh>
    <phoneticPr fontId="4"/>
  </si>
  <si>
    <t>学校教育等との連携</t>
    <rPh sb="0" eb="2">
      <t>ガッコウ</t>
    </rPh>
    <rPh sb="2" eb="4">
      <t>キョウイク</t>
    </rPh>
    <rPh sb="4" eb="5">
      <t>トウ</t>
    </rPh>
    <rPh sb="7" eb="9">
      <t>レンケイ</t>
    </rPh>
    <phoneticPr fontId="4"/>
  </si>
  <si>
    <t>地域住民等との交流活動</t>
    <rPh sb="0" eb="2">
      <t>チイキ</t>
    </rPh>
    <rPh sb="2" eb="4">
      <t>ジュウミン</t>
    </rPh>
    <rPh sb="4" eb="5">
      <t>トウ</t>
    </rPh>
    <rPh sb="7" eb="9">
      <t>コウリュウ</t>
    </rPh>
    <rPh sb="9" eb="11">
      <t>カツドウ</t>
    </rPh>
    <phoneticPr fontId="4"/>
  </si>
  <si>
    <t>啓発活動</t>
    <rPh sb="0" eb="2">
      <t>ケイハツ</t>
    </rPh>
    <rPh sb="2" eb="4">
      <t>カツドウ</t>
    </rPh>
    <phoneticPr fontId="4"/>
  </si>
  <si>
    <t>啓発・普及活動</t>
    <rPh sb="0" eb="2">
      <t>ケイハツ</t>
    </rPh>
    <rPh sb="3" eb="5">
      <t>フキュウ</t>
    </rPh>
    <rPh sb="5" eb="7">
      <t>カツドウ</t>
    </rPh>
    <phoneticPr fontId="4"/>
  </si>
  <si>
    <t>地域資源の活用・資源循環のための活動</t>
    <rPh sb="0" eb="2">
      <t>チイキ</t>
    </rPh>
    <rPh sb="2" eb="4">
      <t>シゲン</t>
    </rPh>
    <rPh sb="5" eb="7">
      <t>カツヨウ</t>
    </rPh>
    <rPh sb="8" eb="10">
      <t>シゲン</t>
    </rPh>
    <rPh sb="10" eb="12">
      <t>ジュンカン</t>
    </rPh>
    <rPh sb="16" eb="18">
      <t>カツドウ</t>
    </rPh>
    <phoneticPr fontId="4"/>
  </si>
  <si>
    <t>地域資源の活用・資源循環活動</t>
  </si>
  <si>
    <t>資源循環</t>
  </si>
  <si>
    <t>水源かん養林の保全</t>
    <rPh sb="0" eb="2">
      <t>スイゲン</t>
    </rPh>
    <rPh sb="4" eb="5">
      <t>ヨウ</t>
    </rPh>
    <rPh sb="5" eb="6">
      <t>ハヤシ</t>
    </rPh>
    <rPh sb="7" eb="9">
      <t>ホゼン</t>
    </rPh>
    <phoneticPr fontId="4"/>
  </si>
  <si>
    <t>水田の地下水かん養機能向上活動</t>
    <rPh sb="0" eb="2">
      <t>スイデン</t>
    </rPh>
    <rPh sb="3" eb="6">
      <t>チカスイ</t>
    </rPh>
    <rPh sb="8" eb="9">
      <t>ヨウ</t>
    </rPh>
    <rPh sb="9" eb="11">
      <t>キノウ</t>
    </rPh>
    <rPh sb="11" eb="13">
      <t>コウジョウ</t>
    </rPh>
    <rPh sb="13" eb="15">
      <t>カツドウ</t>
    </rPh>
    <phoneticPr fontId="4"/>
  </si>
  <si>
    <t>水田の地下水かん養機能向上活動、
水源かん養林の保全</t>
    <rPh sb="17" eb="19">
      <t>スイゲン</t>
    </rPh>
    <rPh sb="21" eb="22">
      <t>ヨウ</t>
    </rPh>
    <rPh sb="22" eb="23">
      <t>ハヤシ</t>
    </rPh>
    <rPh sb="24" eb="26">
      <t>ホゼン</t>
    </rPh>
    <phoneticPr fontId="4"/>
  </si>
  <si>
    <t>水田の貯留機能向上活動</t>
    <rPh sb="0" eb="2">
      <t>スイデン</t>
    </rPh>
    <rPh sb="3" eb="5">
      <t>チョリュウ</t>
    </rPh>
    <rPh sb="5" eb="7">
      <t>キノウ</t>
    </rPh>
    <rPh sb="7" eb="9">
      <t>コウジョウ</t>
    </rPh>
    <rPh sb="9" eb="11">
      <t>カツドウ</t>
    </rPh>
    <phoneticPr fontId="4"/>
  </si>
  <si>
    <t>水田の貯留機能向上活動</t>
  </si>
  <si>
    <t>水田貯留機能増進・
地下水かん養</t>
    <phoneticPr fontId="4"/>
  </si>
  <si>
    <t>農用地からの風塵の防止活動</t>
    <rPh sb="0" eb="3">
      <t>ノウヨウチ</t>
    </rPh>
    <rPh sb="6" eb="8">
      <t>フウジン</t>
    </rPh>
    <rPh sb="9" eb="11">
      <t>ボウシ</t>
    </rPh>
    <rPh sb="11" eb="13">
      <t>カツドウ</t>
    </rPh>
    <phoneticPr fontId="4"/>
  </si>
  <si>
    <t>伝統的施設や農法の保全・実施</t>
    <rPh sb="0" eb="3">
      <t>デントウテキ</t>
    </rPh>
    <rPh sb="3" eb="5">
      <t>シセツ</t>
    </rPh>
    <rPh sb="6" eb="8">
      <t>ノウホウ</t>
    </rPh>
    <rPh sb="9" eb="11">
      <t>ホゼン</t>
    </rPh>
    <rPh sb="12" eb="14">
      <t>ジッシ</t>
    </rPh>
    <phoneticPr fontId="4"/>
  </si>
  <si>
    <t>農業用水の地域用水としての利用・管理</t>
    <rPh sb="0" eb="2">
      <t>ノウギョウ</t>
    </rPh>
    <rPh sb="2" eb="4">
      <t>ヨウスイ</t>
    </rPh>
    <rPh sb="5" eb="7">
      <t>チイキ</t>
    </rPh>
    <rPh sb="7" eb="9">
      <t>ヨウスイ</t>
    </rPh>
    <rPh sb="13" eb="15">
      <t>リヨウ</t>
    </rPh>
    <rPh sb="16" eb="18">
      <t>カンリ</t>
    </rPh>
    <phoneticPr fontId="4"/>
  </si>
  <si>
    <t>その他（景観形成・生活環境保全）</t>
    <rPh sb="2" eb="3">
      <t>タ</t>
    </rPh>
    <rPh sb="4" eb="6">
      <t>ケイカン</t>
    </rPh>
    <rPh sb="6" eb="8">
      <t>ケイセイ</t>
    </rPh>
    <rPh sb="9" eb="11">
      <t>セイカツ</t>
    </rPh>
    <rPh sb="11" eb="13">
      <t>カンキョウ</t>
    </rPh>
    <rPh sb="13" eb="15">
      <t>ホゼン</t>
    </rPh>
    <phoneticPr fontId="4"/>
  </si>
  <si>
    <t>施設等の定期的な巡回点検・清掃</t>
    <rPh sb="0" eb="2">
      <t>シセツ</t>
    </rPh>
    <rPh sb="2" eb="3">
      <t>トウ</t>
    </rPh>
    <rPh sb="4" eb="7">
      <t>テイキテキ</t>
    </rPh>
    <rPh sb="8" eb="10">
      <t>ジュンカイ</t>
    </rPh>
    <rPh sb="10" eb="12">
      <t>テンケン</t>
    </rPh>
    <rPh sb="13" eb="15">
      <t>セイソウ</t>
    </rPh>
    <phoneticPr fontId="4"/>
  </si>
  <si>
    <t>施設等の定期的な巡回点検・清掃</t>
  </si>
  <si>
    <t>農用地等を活用した景観形成活動</t>
    <rPh sb="0" eb="3">
      <t>ノウヨウチ</t>
    </rPh>
    <rPh sb="3" eb="4">
      <t>トウ</t>
    </rPh>
    <rPh sb="5" eb="7">
      <t>カツヨウ</t>
    </rPh>
    <rPh sb="9" eb="11">
      <t>ケイカン</t>
    </rPh>
    <rPh sb="11" eb="13">
      <t>ケイセイ</t>
    </rPh>
    <rPh sb="13" eb="15">
      <t>カツドウ</t>
    </rPh>
    <phoneticPr fontId="4"/>
  </si>
  <si>
    <t>景観形成のための施設への植栽等</t>
    <rPh sb="0" eb="2">
      <t>ケイカン</t>
    </rPh>
    <rPh sb="2" eb="4">
      <t>ケイセイ</t>
    </rPh>
    <rPh sb="8" eb="10">
      <t>シセツ</t>
    </rPh>
    <rPh sb="12" eb="14">
      <t>ショクサイ</t>
    </rPh>
    <rPh sb="14" eb="15">
      <t>トウ</t>
    </rPh>
    <phoneticPr fontId="4"/>
  </si>
  <si>
    <t>植栽等の景観形成活動</t>
    <rPh sb="0" eb="2">
      <t>ショクサイ</t>
    </rPh>
    <rPh sb="2" eb="3">
      <t>トウ</t>
    </rPh>
    <rPh sb="4" eb="6">
      <t>ケイカン</t>
    </rPh>
    <rPh sb="6" eb="8">
      <t>ケイセイ</t>
    </rPh>
    <rPh sb="8" eb="10">
      <t>カツドウ</t>
    </rPh>
    <phoneticPr fontId="4"/>
  </si>
  <si>
    <t>景観形成・
生活環境保全</t>
    <phoneticPr fontId="4"/>
  </si>
  <si>
    <t>管理作業の省力化による水資源の保全</t>
    <rPh sb="0" eb="2">
      <t>カンリ</t>
    </rPh>
    <rPh sb="2" eb="4">
      <t>サギョウ</t>
    </rPh>
    <rPh sb="5" eb="8">
      <t>ショウリョクカ</t>
    </rPh>
    <rPh sb="11" eb="14">
      <t>ミズシゲン</t>
    </rPh>
    <rPh sb="15" eb="17">
      <t>ホゼン</t>
    </rPh>
    <phoneticPr fontId="4"/>
  </si>
  <si>
    <t>非かんがい期における通水</t>
    <rPh sb="0" eb="1">
      <t>ヒ</t>
    </rPh>
    <rPh sb="5" eb="6">
      <t>キ</t>
    </rPh>
    <rPh sb="10" eb="12">
      <t>ツウスイ</t>
    </rPh>
    <phoneticPr fontId="4"/>
  </si>
  <si>
    <t>循環かんがいの実施</t>
    <rPh sb="0" eb="2">
      <t>ジュンカン</t>
    </rPh>
    <rPh sb="7" eb="9">
      <t>ジッシ</t>
    </rPh>
    <phoneticPr fontId="4"/>
  </si>
  <si>
    <t>水田からの排水（濁水）管理</t>
    <rPh sb="0" eb="2">
      <t>スイデン</t>
    </rPh>
    <rPh sb="5" eb="7">
      <t>ハイスイ</t>
    </rPh>
    <rPh sb="8" eb="10">
      <t>ダクスイ</t>
    </rPh>
    <rPh sb="11" eb="13">
      <t>カンリ</t>
    </rPh>
    <phoneticPr fontId="4"/>
  </si>
  <si>
    <t>水質保全を考慮した施設の適正管理</t>
    <rPh sb="0" eb="2">
      <t>スイシツ</t>
    </rPh>
    <rPh sb="2" eb="4">
      <t>ホゼン</t>
    </rPh>
    <rPh sb="5" eb="7">
      <t>コウリョ</t>
    </rPh>
    <rPh sb="9" eb="11">
      <t>シセツ</t>
    </rPh>
    <rPh sb="12" eb="14">
      <t>テキセイ</t>
    </rPh>
    <rPh sb="14" eb="16">
      <t>カンリ</t>
    </rPh>
    <phoneticPr fontId="4"/>
  </si>
  <si>
    <t>その他（水質保全）</t>
    <rPh sb="2" eb="3">
      <t>タ</t>
    </rPh>
    <rPh sb="4" eb="6">
      <t>スイシツ</t>
    </rPh>
    <rPh sb="6" eb="8">
      <t>ホゼン</t>
    </rPh>
    <phoneticPr fontId="4"/>
  </si>
  <si>
    <t>土壌流出防止のためのグリーンベルト等の適正管理</t>
    <rPh sb="0" eb="2">
      <t>ドジョウ</t>
    </rPh>
    <rPh sb="2" eb="4">
      <t>リュウシュツ</t>
    </rPh>
    <rPh sb="4" eb="6">
      <t>ボウシ</t>
    </rPh>
    <rPh sb="17" eb="18">
      <t>トウ</t>
    </rPh>
    <rPh sb="19" eb="21">
      <t>テキセイ</t>
    </rPh>
    <rPh sb="21" eb="23">
      <t>カンリ</t>
    </rPh>
    <phoneticPr fontId="4"/>
  </si>
  <si>
    <t>沈砂池の適正管理</t>
    <rPh sb="0" eb="1">
      <t>チン</t>
    </rPh>
    <rPh sb="1" eb="2">
      <t>サ</t>
    </rPh>
    <rPh sb="2" eb="3">
      <t>イケ</t>
    </rPh>
    <rPh sb="4" eb="6">
      <t>テキセイ</t>
    </rPh>
    <rPh sb="6" eb="8">
      <t>カンリ</t>
    </rPh>
    <phoneticPr fontId="4"/>
  </si>
  <si>
    <t>排水路沿いの林地帯等の適正管理</t>
    <rPh sb="0" eb="3">
      <t>ハイスイロ</t>
    </rPh>
    <rPh sb="3" eb="4">
      <t>ゾ</t>
    </rPh>
    <rPh sb="6" eb="7">
      <t>リン</t>
    </rPh>
    <rPh sb="7" eb="9">
      <t>チタイ</t>
    </rPh>
    <rPh sb="9" eb="10">
      <t>トウ</t>
    </rPh>
    <rPh sb="11" eb="13">
      <t>テキセイ</t>
    </rPh>
    <rPh sb="13" eb="15">
      <t>カンリ</t>
    </rPh>
    <phoneticPr fontId="4"/>
  </si>
  <si>
    <t>畑からの土砂流出対策</t>
    <rPh sb="0" eb="1">
      <t>ハタケ</t>
    </rPh>
    <rPh sb="4" eb="6">
      <t>ドシャ</t>
    </rPh>
    <rPh sb="6" eb="8">
      <t>リュウシュツ</t>
    </rPh>
    <rPh sb="8" eb="10">
      <t>タイサク</t>
    </rPh>
    <phoneticPr fontId="4"/>
  </si>
  <si>
    <t>水質モニタリングの実施・記録管理</t>
    <rPh sb="0" eb="2">
      <t>スイシツ</t>
    </rPh>
    <rPh sb="9" eb="11">
      <t>ジッシ</t>
    </rPh>
    <rPh sb="12" eb="14">
      <t>キロク</t>
    </rPh>
    <rPh sb="14" eb="16">
      <t>カンリ</t>
    </rPh>
    <phoneticPr fontId="4"/>
  </si>
  <si>
    <t>水質モニタリングの実施・記録管理</t>
  </si>
  <si>
    <t>希少種の監視</t>
    <rPh sb="0" eb="3">
      <t>キショウシュ</t>
    </rPh>
    <rPh sb="4" eb="6">
      <t>カンシ</t>
    </rPh>
    <phoneticPr fontId="4"/>
  </si>
  <si>
    <t>放流・植栽を通じた在来生物の育成</t>
    <rPh sb="0" eb="2">
      <t>ホウリュウ</t>
    </rPh>
    <rPh sb="3" eb="5">
      <t>ショクサイ</t>
    </rPh>
    <rPh sb="6" eb="7">
      <t>ツウ</t>
    </rPh>
    <rPh sb="9" eb="11">
      <t>ザイライ</t>
    </rPh>
    <rPh sb="11" eb="13">
      <t>セイブツ</t>
    </rPh>
    <rPh sb="14" eb="16">
      <t>イクセイ</t>
    </rPh>
    <phoneticPr fontId="4"/>
  </si>
  <si>
    <t>生物の生活史を考慮した適正管理</t>
    <rPh sb="0" eb="2">
      <t>セイブツ</t>
    </rPh>
    <rPh sb="3" eb="6">
      <t>セイカツシ</t>
    </rPh>
    <rPh sb="7" eb="9">
      <t>コウリョ</t>
    </rPh>
    <rPh sb="11" eb="13">
      <t>テキセイ</t>
    </rPh>
    <rPh sb="13" eb="15">
      <t>カンリ</t>
    </rPh>
    <phoneticPr fontId="4"/>
  </si>
  <si>
    <t>水田を活用した生息環境の提供</t>
    <rPh sb="0" eb="2">
      <t>スイデン</t>
    </rPh>
    <rPh sb="3" eb="5">
      <t>カツヨウ</t>
    </rPh>
    <rPh sb="7" eb="9">
      <t>セイソク</t>
    </rPh>
    <rPh sb="9" eb="11">
      <t>カンキョウ</t>
    </rPh>
    <rPh sb="12" eb="14">
      <t>テイキョウ</t>
    </rPh>
    <phoneticPr fontId="4"/>
  </si>
  <si>
    <t>生物多様性保全に配慮した施設の適正管理</t>
    <rPh sb="0" eb="2">
      <t>セイブツ</t>
    </rPh>
    <rPh sb="2" eb="5">
      <t>タヨウセイ</t>
    </rPh>
    <rPh sb="5" eb="7">
      <t>ホゼン</t>
    </rPh>
    <rPh sb="8" eb="10">
      <t>ハイリョ</t>
    </rPh>
    <rPh sb="12" eb="14">
      <t>シセツ</t>
    </rPh>
    <rPh sb="15" eb="17">
      <t>テキセイ</t>
    </rPh>
    <rPh sb="17" eb="19">
      <t>カンリ</t>
    </rPh>
    <phoneticPr fontId="4"/>
  </si>
  <si>
    <t>その他（生態系保全）</t>
    <rPh sb="2" eb="3">
      <t>タ</t>
    </rPh>
    <rPh sb="4" eb="7">
      <t>セイタイケイ</t>
    </rPh>
    <rPh sb="7" eb="9">
      <t>ホゼン</t>
    </rPh>
    <phoneticPr fontId="4"/>
  </si>
  <si>
    <t>外来種の駆除</t>
    <rPh sb="0" eb="3">
      <t>ガイライシュ</t>
    </rPh>
    <rPh sb="4" eb="6">
      <t>クジョ</t>
    </rPh>
    <phoneticPr fontId="4"/>
  </si>
  <si>
    <t>外来種の駆除</t>
  </si>
  <si>
    <t>生物の生息状況の把握</t>
    <rPh sb="0" eb="2">
      <t>セイブツ</t>
    </rPh>
    <rPh sb="3" eb="5">
      <t>セイソク</t>
    </rPh>
    <rPh sb="5" eb="7">
      <t>ジョウキョウ</t>
    </rPh>
    <rPh sb="8" eb="10">
      <t>ハアク</t>
    </rPh>
    <phoneticPr fontId="4"/>
  </si>
  <si>
    <t>生物の生息状況の把握</t>
  </si>
  <si>
    <t>生態系保全</t>
  </si>
  <si>
    <t>資源循環に係る地域計画の策定</t>
    <rPh sb="0" eb="2">
      <t>シゲン</t>
    </rPh>
    <rPh sb="2" eb="4">
      <t>ジュンカン</t>
    </rPh>
    <rPh sb="5" eb="6">
      <t>カカ</t>
    </rPh>
    <rPh sb="7" eb="9">
      <t>チイキ</t>
    </rPh>
    <rPh sb="9" eb="11">
      <t>ケイカク</t>
    </rPh>
    <rPh sb="12" eb="14">
      <t>サクテイ</t>
    </rPh>
    <phoneticPr fontId="4"/>
  </si>
  <si>
    <t>資源循環計画の策定</t>
  </si>
  <si>
    <t>地下水かん養に係る地域計画の策定</t>
    <rPh sb="0" eb="3">
      <t>チカスイ</t>
    </rPh>
    <rPh sb="5" eb="6">
      <t>ヨウ</t>
    </rPh>
    <rPh sb="7" eb="8">
      <t>カカ</t>
    </rPh>
    <rPh sb="9" eb="11">
      <t>チイキ</t>
    </rPh>
    <rPh sb="11" eb="13">
      <t>ケイカク</t>
    </rPh>
    <rPh sb="14" eb="16">
      <t>サクテイ</t>
    </rPh>
    <phoneticPr fontId="4"/>
  </si>
  <si>
    <t>水田貯留機能増進に係る地域計画の策定</t>
    <rPh sb="0" eb="2">
      <t>スイデン</t>
    </rPh>
    <rPh sb="2" eb="4">
      <t>チョリュウ</t>
    </rPh>
    <rPh sb="4" eb="6">
      <t>キノウ</t>
    </rPh>
    <rPh sb="6" eb="8">
      <t>ゾウシン</t>
    </rPh>
    <rPh sb="9" eb="10">
      <t>カカ</t>
    </rPh>
    <rPh sb="11" eb="13">
      <t>チイキ</t>
    </rPh>
    <rPh sb="13" eb="15">
      <t>ケイカク</t>
    </rPh>
    <rPh sb="16" eb="18">
      <t>サクテイ</t>
    </rPh>
    <phoneticPr fontId="4"/>
  </si>
  <si>
    <t>水田貯留機能増進計画、
地下水かん養活動計画の策定</t>
    <rPh sb="6" eb="8">
      <t>ゾウシン</t>
    </rPh>
    <rPh sb="8" eb="10">
      <t>ケイカク</t>
    </rPh>
    <rPh sb="12" eb="15">
      <t>チカスイ</t>
    </rPh>
    <rPh sb="17" eb="18">
      <t>ヨウ</t>
    </rPh>
    <rPh sb="18" eb="20">
      <t>カツドウ</t>
    </rPh>
    <rPh sb="20" eb="22">
      <t>ケイカク</t>
    </rPh>
    <phoneticPr fontId="4"/>
  </si>
  <si>
    <t>景観形成、生活環境保全計画の策定</t>
    <rPh sb="0" eb="2">
      <t>ケイカン</t>
    </rPh>
    <rPh sb="2" eb="4">
      <t>ケイセイ</t>
    </rPh>
    <rPh sb="5" eb="7">
      <t>セイカツ</t>
    </rPh>
    <rPh sb="7" eb="9">
      <t>カンキョウ</t>
    </rPh>
    <rPh sb="9" eb="11">
      <t>ホゼン</t>
    </rPh>
    <rPh sb="11" eb="13">
      <t>ケイカク</t>
    </rPh>
    <rPh sb="14" eb="16">
      <t>サクテイ</t>
    </rPh>
    <phoneticPr fontId="4"/>
  </si>
  <si>
    <t>景観形成計画、
生活環境保全計画の策定</t>
    <rPh sb="4" eb="6">
      <t>ケイカク</t>
    </rPh>
    <phoneticPr fontId="4"/>
  </si>
  <si>
    <t>農地の保全に係る計画の策定</t>
    <rPh sb="0" eb="2">
      <t>ノウチ</t>
    </rPh>
    <rPh sb="3" eb="5">
      <t>ホゼン</t>
    </rPh>
    <rPh sb="6" eb="7">
      <t>カカ</t>
    </rPh>
    <rPh sb="8" eb="10">
      <t>ケイカク</t>
    </rPh>
    <rPh sb="11" eb="13">
      <t>サクテイ</t>
    </rPh>
    <phoneticPr fontId="4"/>
  </si>
  <si>
    <t>水質保全計画の策定</t>
    <rPh sb="0" eb="2">
      <t>スイシツ</t>
    </rPh>
    <rPh sb="2" eb="4">
      <t>ホゼン</t>
    </rPh>
    <rPh sb="4" eb="6">
      <t>ケイカク</t>
    </rPh>
    <rPh sb="7" eb="9">
      <t>サクテイ</t>
    </rPh>
    <phoneticPr fontId="4"/>
  </si>
  <si>
    <t>水質保全計画、農地保全計画の策定</t>
    <rPh sb="7" eb="9">
      <t>ノウチ</t>
    </rPh>
    <rPh sb="9" eb="11">
      <t>ホゼン</t>
    </rPh>
    <rPh sb="11" eb="13">
      <t>ケイカク</t>
    </rPh>
    <rPh sb="14" eb="16">
      <t>サクテイ</t>
    </rPh>
    <phoneticPr fontId="4"/>
  </si>
  <si>
    <t>水質保全</t>
  </si>
  <si>
    <t>生物多様性保全計画の策定</t>
    <rPh sb="0" eb="2">
      <t>セイブツ</t>
    </rPh>
    <rPh sb="2" eb="5">
      <t>タヨウセイ</t>
    </rPh>
    <rPh sb="5" eb="7">
      <t>ホゼン</t>
    </rPh>
    <rPh sb="7" eb="9">
      <t>ケイカク</t>
    </rPh>
    <rPh sb="10" eb="12">
      <t>サクテイ</t>
    </rPh>
    <phoneticPr fontId="4"/>
  </si>
  <si>
    <t>生物多様性保全計画の策定</t>
  </si>
  <si>
    <t>（農村環境保全活動）</t>
    <phoneticPr fontId="4"/>
  </si>
  <si>
    <t>遮光施設の補修等</t>
    <rPh sb="0" eb="2">
      <t>シャコウ</t>
    </rPh>
    <rPh sb="2" eb="4">
      <t>シセツ</t>
    </rPh>
    <rPh sb="5" eb="7">
      <t>ホシュウ</t>
    </rPh>
    <rPh sb="7" eb="8">
      <t>トウ</t>
    </rPh>
    <phoneticPr fontId="4"/>
  </si>
  <si>
    <t>破損施設の補修（ため池の附帯施設）</t>
    <rPh sb="0" eb="2">
      <t>ハソン</t>
    </rPh>
    <rPh sb="2" eb="4">
      <t>シセツ</t>
    </rPh>
    <rPh sb="5" eb="7">
      <t>ホシュウ</t>
    </rPh>
    <rPh sb="10" eb="11">
      <t>イケ</t>
    </rPh>
    <rPh sb="12" eb="14">
      <t>フタイ</t>
    </rPh>
    <rPh sb="14" eb="16">
      <t>シセツ</t>
    </rPh>
    <phoneticPr fontId="4"/>
  </si>
  <si>
    <t>きめ細やかな雑草対策（ため池の堤体）</t>
    <rPh sb="2" eb="3">
      <t>コマ</t>
    </rPh>
    <rPh sb="6" eb="8">
      <t>ザッソウ</t>
    </rPh>
    <rPh sb="8" eb="10">
      <t>タイサク</t>
    </rPh>
    <rPh sb="13" eb="14">
      <t>イケ</t>
    </rPh>
    <rPh sb="15" eb="17">
      <t>テイタイ</t>
    </rPh>
    <phoneticPr fontId="4"/>
  </si>
  <si>
    <t>破損施設の補修（ため池の堤体）</t>
    <rPh sb="0" eb="2">
      <t>ハソン</t>
    </rPh>
    <rPh sb="2" eb="4">
      <t>シセツ</t>
    </rPh>
    <rPh sb="5" eb="7">
      <t>ホシュウ</t>
    </rPh>
    <rPh sb="10" eb="11">
      <t>イケ</t>
    </rPh>
    <rPh sb="12" eb="14">
      <t>テイタイ</t>
    </rPh>
    <phoneticPr fontId="4"/>
  </si>
  <si>
    <t>堤体侵食の早期補修</t>
    <rPh sb="0" eb="2">
      <t>テイタイ</t>
    </rPh>
    <rPh sb="2" eb="4">
      <t>シンショク</t>
    </rPh>
    <rPh sb="5" eb="7">
      <t>ソウキ</t>
    </rPh>
    <rPh sb="7" eb="9">
      <t>ホシュウ</t>
    </rPh>
    <phoneticPr fontId="4"/>
  </si>
  <si>
    <t>コンクリート構造物の表面劣化への対応</t>
    <rPh sb="6" eb="9">
      <t>コウゾウブツ</t>
    </rPh>
    <rPh sb="10" eb="12">
      <t>ヒョウメン</t>
    </rPh>
    <rPh sb="12" eb="14">
      <t>レッカ</t>
    </rPh>
    <rPh sb="16" eb="18">
      <t>タイオウ</t>
    </rPh>
    <phoneticPr fontId="4"/>
  </si>
  <si>
    <t>コンクリート構造物の目地詰め</t>
    <rPh sb="6" eb="9">
      <t>コウゾウブツ</t>
    </rPh>
    <rPh sb="10" eb="12">
      <t>メジ</t>
    </rPh>
    <rPh sb="12" eb="13">
      <t>ヅ</t>
    </rPh>
    <phoneticPr fontId="4"/>
  </si>
  <si>
    <t>遮水シートの補修</t>
    <rPh sb="0" eb="2">
      <t>シャスイ</t>
    </rPh>
    <rPh sb="6" eb="8">
      <t>ホシュウ</t>
    </rPh>
    <phoneticPr fontId="4"/>
  </si>
  <si>
    <t>ため池の軽微な補修等</t>
    <rPh sb="2" eb="3">
      <t>イケ</t>
    </rPh>
    <rPh sb="4" eb="6">
      <t>ケイビ</t>
    </rPh>
    <rPh sb="7" eb="9">
      <t>ホシュウ</t>
    </rPh>
    <rPh sb="9" eb="10">
      <t>トウ</t>
    </rPh>
    <phoneticPr fontId="4"/>
  </si>
  <si>
    <t>破損施設の補修（農道の附帯施設）</t>
    <rPh sb="0" eb="2">
      <t>ハソン</t>
    </rPh>
    <rPh sb="2" eb="4">
      <t>シセツ</t>
    </rPh>
    <rPh sb="5" eb="7">
      <t>ホシュウ</t>
    </rPh>
    <rPh sb="8" eb="10">
      <t>ノウドウ</t>
    </rPh>
    <rPh sb="11" eb="13">
      <t>フタイ</t>
    </rPh>
    <rPh sb="13" eb="15">
      <t>シセツ</t>
    </rPh>
    <phoneticPr fontId="4"/>
  </si>
  <si>
    <t>側溝の裏込材の充填</t>
    <rPh sb="0" eb="2">
      <t>ソッコウ</t>
    </rPh>
    <rPh sb="3" eb="4">
      <t>ウラ</t>
    </rPh>
    <rPh sb="4" eb="5">
      <t>コ</t>
    </rPh>
    <rPh sb="5" eb="6">
      <t>ザイ</t>
    </rPh>
    <rPh sb="7" eb="9">
      <t>ジュウテン</t>
    </rPh>
    <phoneticPr fontId="4"/>
  </si>
  <si>
    <t>側溝の不同沈下への早期対応</t>
    <rPh sb="0" eb="2">
      <t>ソッコウ</t>
    </rPh>
    <rPh sb="3" eb="5">
      <t>フドウ</t>
    </rPh>
    <rPh sb="5" eb="7">
      <t>チンカ</t>
    </rPh>
    <rPh sb="9" eb="11">
      <t>ソウキ</t>
    </rPh>
    <rPh sb="11" eb="13">
      <t>タイオウ</t>
    </rPh>
    <phoneticPr fontId="4"/>
  </si>
  <si>
    <t>側溝の目地詰め</t>
    <rPh sb="0" eb="2">
      <t>ソッコウ</t>
    </rPh>
    <rPh sb="3" eb="5">
      <t>メジ</t>
    </rPh>
    <rPh sb="5" eb="6">
      <t>ヅ</t>
    </rPh>
    <phoneticPr fontId="4"/>
  </si>
  <si>
    <t>きめ細やかな雑草対策（農道）</t>
    <rPh sb="2" eb="3">
      <t>コマ</t>
    </rPh>
    <rPh sb="6" eb="8">
      <t>ザッソウ</t>
    </rPh>
    <rPh sb="8" eb="10">
      <t>タイサク</t>
    </rPh>
    <rPh sb="11" eb="13">
      <t>ノウドウ</t>
    </rPh>
    <phoneticPr fontId="4"/>
  </si>
  <si>
    <t>破損施設の補修（農道）</t>
    <rPh sb="0" eb="2">
      <t>ハソン</t>
    </rPh>
    <rPh sb="2" eb="4">
      <t>シセツ</t>
    </rPh>
    <rPh sb="5" eb="7">
      <t>ホシュウ</t>
    </rPh>
    <rPh sb="8" eb="10">
      <t>ノウドウ</t>
    </rPh>
    <phoneticPr fontId="4"/>
  </si>
  <si>
    <t>軌道等の運搬施設の維持補修</t>
    <rPh sb="0" eb="2">
      <t>キドウ</t>
    </rPh>
    <rPh sb="2" eb="3">
      <t>トウ</t>
    </rPh>
    <rPh sb="4" eb="6">
      <t>ウンパン</t>
    </rPh>
    <rPh sb="6" eb="8">
      <t>シセツ</t>
    </rPh>
    <rPh sb="9" eb="11">
      <t>イジ</t>
    </rPh>
    <rPh sb="11" eb="13">
      <t>ホシュウ</t>
    </rPh>
    <phoneticPr fontId="4"/>
  </si>
  <si>
    <t>路肩、法面の初期補修</t>
    <rPh sb="0" eb="2">
      <t>ロカタ</t>
    </rPh>
    <rPh sb="3" eb="5">
      <t>ノリメン</t>
    </rPh>
    <rPh sb="6" eb="8">
      <t>ショキ</t>
    </rPh>
    <rPh sb="8" eb="10">
      <t>ホシュウ</t>
    </rPh>
    <phoneticPr fontId="4"/>
  </si>
  <si>
    <t>農道の軽微な補修等</t>
    <rPh sb="3" eb="5">
      <t>ケイビ</t>
    </rPh>
    <rPh sb="6" eb="8">
      <t>ホシュウ</t>
    </rPh>
    <rPh sb="8" eb="9">
      <t>トウ</t>
    </rPh>
    <phoneticPr fontId="4"/>
  </si>
  <si>
    <t>空気弁等への腐食防止剤の塗布等</t>
    <rPh sb="0" eb="3">
      <t>クウキベン</t>
    </rPh>
    <rPh sb="3" eb="4">
      <t>トウ</t>
    </rPh>
    <rPh sb="6" eb="8">
      <t>フショク</t>
    </rPh>
    <rPh sb="8" eb="10">
      <t>ボウシ</t>
    </rPh>
    <rPh sb="10" eb="11">
      <t>ザイ</t>
    </rPh>
    <rPh sb="12" eb="14">
      <t>トフ</t>
    </rPh>
    <rPh sb="14" eb="15">
      <t>トウ</t>
    </rPh>
    <phoneticPr fontId="4"/>
  </si>
  <si>
    <t>給水栓に対する凍結防止対策</t>
    <rPh sb="0" eb="3">
      <t>キュウスイセン</t>
    </rPh>
    <rPh sb="4" eb="5">
      <t>タイ</t>
    </rPh>
    <rPh sb="7" eb="9">
      <t>トウケツ</t>
    </rPh>
    <rPh sb="9" eb="11">
      <t>ボウシ</t>
    </rPh>
    <rPh sb="11" eb="13">
      <t>タイサク</t>
    </rPh>
    <phoneticPr fontId="4"/>
  </si>
  <si>
    <t>破損施設の補修（水路の附帯施設）</t>
    <rPh sb="0" eb="2">
      <t>ハソン</t>
    </rPh>
    <rPh sb="2" eb="4">
      <t>シセツ</t>
    </rPh>
    <rPh sb="5" eb="7">
      <t>ホシュウ</t>
    </rPh>
    <rPh sb="8" eb="10">
      <t>スイロ</t>
    </rPh>
    <rPh sb="11" eb="13">
      <t>フタイ</t>
    </rPh>
    <rPh sb="13" eb="15">
      <t>シセツ</t>
    </rPh>
    <phoneticPr fontId="4"/>
  </si>
  <si>
    <t>給水栓ボックス基礎部の補強</t>
    <rPh sb="0" eb="3">
      <t>キュウスイセン</t>
    </rPh>
    <rPh sb="7" eb="10">
      <t>キソブ</t>
    </rPh>
    <rPh sb="11" eb="13">
      <t>ホキョウ</t>
    </rPh>
    <phoneticPr fontId="4"/>
  </si>
  <si>
    <t>パイプ内の清掃</t>
    <rPh sb="3" eb="4">
      <t>ナイ</t>
    </rPh>
    <rPh sb="5" eb="7">
      <t>セイソウ</t>
    </rPh>
    <phoneticPr fontId="4"/>
  </si>
  <si>
    <t>パイプラインの破損施設の補修</t>
    <rPh sb="7" eb="9">
      <t>ハソン</t>
    </rPh>
    <rPh sb="9" eb="11">
      <t>シセツ</t>
    </rPh>
    <rPh sb="12" eb="14">
      <t>ホシュウ</t>
    </rPh>
    <phoneticPr fontId="4"/>
  </si>
  <si>
    <t>きめ細やかな雑草対策（水路）</t>
    <rPh sb="2" eb="3">
      <t>コマ</t>
    </rPh>
    <rPh sb="6" eb="8">
      <t>ザッソウ</t>
    </rPh>
    <rPh sb="8" eb="10">
      <t>タイサク</t>
    </rPh>
    <rPh sb="11" eb="13">
      <t>スイロ</t>
    </rPh>
    <phoneticPr fontId="4"/>
  </si>
  <si>
    <t>破損施設の補修（水路）</t>
    <rPh sb="0" eb="2">
      <t>ハソン</t>
    </rPh>
    <rPh sb="2" eb="4">
      <t>シセツ</t>
    </rPh>
    <rPh sb="5" eb="7">
      <t>ホシュウ</t>
    </rPh>
    <rPh sb="8" eb="10">
      <t>スイロ</t>
    </rPh>
    <phoneticPr fontId="4"/>
  </si>
  <si>
    <t>水路法面の初期補修</t>
    <rPh sb="0" eb="2">
      <t>スイロ</t>
    </rPh>
    <rPh sb="2" eb="4">
      <t>ノリメン</t>
    </rPh>
    <rPh sb="5" eb="7">
      <t>ショキ</t>
    </rPh>
    <rPh sb="7" eb="9">
      <t>ホシュウ</t>
    </rPh>
    <phoneticPr fontId="4"/>
  </si>
  <si>
    <t>水路に付着した藻等の除去</t>
    <rPh sb="0" eb="2">
      <t>スイロ</t>
    </rPh>
    <rPh sb="3" eb="5">
      <t>フチャク</t>
    </rPh>
    <rPh sb="7" eb="8">
      <t>モ</t>
    </rPh>
    <rPh sb="8" eb="9">
      <t>トウ</t>
    </rPh>
    <rPh sb="10" eb="12">
      <t>ジョキョ</t>
    </rPh>
    <phoneticPr fontId="4"/>
  </si>
  <si>
    <t>側壁の裏込材の充填、水路耕畔の補修</t>
    <rPh sb="0" eb="2">
      <t>ソクヘキ</t>
    </rPh>
    <rPh sb="3" eb="4">
      <t>ウラ</t>
    </rPh>
    <rPh sb="4" eb="5">
      <t>コ</t>
    </rPh>
    <rPh sb="5" eb="6">
      <t>ザイ</t>
    </rPh>
    <rPh sb="7" eb="9">
      <t>ジュウテン</t>
    </rPh>
    <rPh sb="10" eb="12">
      <t>スイロ</t>
    </rPh>
    <rPh sb="12" eb="13">
      <t>コウ</t>
    </rPh>
    <rPh sb="13" eb="14">
      <t>アゼ</t>
    </rPh>
    <rPh sb="15" eb="17">
      <t>ホシュウ</t>
    </rPh>
    <phoneticPr fontId="4"/>
  </si>
  <si>
    <t>不同沈下に対する早期対応</t>
    <rPh sb="0" eb="2">
      <t>フドウ</t>
    </rPh>
    <rPh sb="2" eb="4">
      <t>チンカ</t>
    </rPh>
    <rPh sb="5" eb="6">
      <t>タイ</t>
    </rPh>
    <rPh sb="8" eb="10">
      <t>ソウキ</t>
    </rPh>
    <rPh sb="10" eb="12">
      <t>タイオウ</t>
    </rPh>
    <phoneticPr fontId="4"/>
  </si>
  <si>
    <t>表面劣化に対するコーティング等</t>
    <rPh sb="0" eb="2">
      <t>ヒョウメン</t>
    </rPh>
    <rPh sb="2" eb="4">
      <t>レッカ</t>
    </rPh>
    <rPh sb="5" eb="6">
      <t>タイ</t>
    </rPh>
    <rPh sb="14" eb="15">
      <t>トウ</t>
    </rPh>
    <phoneticPr fontId="4"/>
  </si>
  <si>
    <t>目地詰め</t>
    <rPh sb="0" eb="2">
      <t>メジ</t>
    </rPh>
    <rPh sb="2" eb="3">
      <t>ヅ</t>
    </rPh>
    <phoneticPr fontId="4"/>
  </si>
  <si>
    <t>水路側壁のはらみ修正</t>
    <rPh sb="0" eb="2">
      <t>スイロ</t>
    </rPh>
    <rPh sb="2" eb="4">
      <t>ソクヘキ</t>
    </rPh>
    <rPh sb="8" eb="10">
      <t>シュウセイ</t>
    </rPh>
    <phoneticPr fontId="4"/>
  </si>
  <si>
    <t>水路の軽微な補修等</t>
    <rPh sb="0" eb="2">
      <t>スイロ</t>
    </rPh>
    <rPh sb="3" eb="5">
      <t>ケイビ</t>
    </rPh>
    <rPh sb="6" eb="8">
      <t>ホシュウ</t>
    </rPh>
    <rPh sb="8" eb="9">
      <t>トウ</t>
    </rPh>
    <phoneticPr fontId="4"/>
  </si>
  <si>
    <t>きめ細やかな雑草対策</t>
    <rPh sb="2" eb="3">
      <t>コマ</t>
    </rPh>
    <rPh sb="6" eb="8">
      <t>ザッソウ</t>
    </rPh>
    <rPh sb="8" eb="10">
      <t>タイサク</t>
    </rPh>
    <phoneticPr fontId="4"/>
  </si>
  <si>
    <t>防風ネットの補修・設置</t>
    <rPh sb="0" eb="2">
      <t>ボウフウ</t>
    </rPh>
    <rPh sb="6" eb="8">
      <t>ホシュウ</t>
    </rPh>
    <rPh sb="9" eb="11">
      <t>セッチ</t>
    </rPh>
    <phoneticPr fontId="4"/>
  </si>
  <si>
    <t>鳥獣害防護柵の補修・設置</t>
    <rPh sb="0" eb="2">
      <t>チョウジュウ</t>
    </rPh>
    <rPh sb="2" eb="3">
      <t>ガイ</t>
    </rPh>
    <rPh sb="3" eb="6">
      <t>ボウゴサク</t>
    </rPh>
    <rPh sb="7" eb="9">
      <t>ホシュウ</t>
    </rPh>
    <rPh sb="10" eb="12">
      <t>セッチ</t>
    </rPh>
    <phoneticPr fontId="4"/>
  </si>
  <si>
    <t>農用地の除れき</t>
    <rPh sb="0" eb="3">
      <t>ノウヨウチ</t>
    </rPh>
    <rPh sb="4" eb="5">
      <t>ジョ</t>
    </rPh>
    <phoneticPr fontId="4"/>
  </si>
  <si>
    <t>暗渠施設の清掃</t>
    <rPh sb="0" eb="2">
      <t>アンキョ</t>
    </rPh>
    <rPh sb="2" eb="4">
      <t>シセツ</t>
    </rPh>
    <rPh sb="5" eb="7">
      <t>セイソウ</t>
    </rPh>
    <phoneticPr fontId="4"/>
  </si>
  <si>
    <t>農用地法面の初期補修</t>
    <rPh sb="0" eb="3">
      <t>ノウヨウチ</t>
    </rPh>
    <rPh sb="3" eb="5">
      <t>ノリメン</t>
    </rPh>
    <rPh sb="6" eb="8">
      <t>ショキ</t>
    </rPh>
    <rPh sb="8" eb="10">
      <t>ホシュウ</t>
    </rPh>
    <phoneticPr fontId="4"/>
  </si>
  <si>
    <t>畦畔の再構築</t>
    <rPh sb="0" eb="2">
      <t>ケイハン</t>
    </rPh>
    <rPh sb="3" eb="6">
      <t>サイコウチク</t>
    </rPh>
    <phoneticPr fontId="4"/>
  </si>
  <si>
    <t>農用地の軽微な補修等</t>
    <rPh sb="0" eb="3">
      <t>ノウヨウチ</t>
    </rPh>
    <rPh sb="4" eb="6">
      <t>ケイビ</t>
    </rPh>
    <rPh sb="7" eb="9">
      <t>ホシュウ</t>
    </rPh>
    <rPh sb="9" eb="10">
      <t>トウ</t>
    </rPh>
    <phoneticPr fontId="4"/>
  </si>
  <si>
    <t>農業用水の保全、農地の保全や地域環境の保全に資する
新たな施設の設置等に関する研修</t>
    <rPh sb="0" eb="2">
      <t>ノウギョウ</t>
    </rPh>
    <rPh sb="2" eb="4">
      <t>ヨウスイ</t>
    </rPh>
    <rPh sb="5" eb="7">
      <t>ホゼン</t>
    </rPh>
    <rPh sb="8" eb="10">
      <t>ノウチ</t>
    </rPh>
    <rPh sb="11" eb="13">
      <t>ホゼン</t>
    </rPh>
    <rPh sb="14" eb="16">
      <t>チイキ</t>
    </rPh>
    <rPh sb="16" eb="18">
      <t>カンキョウ</t>
    </rPh>
    <rPh sb="19" eb="21">
      <t>ホゼン</t>
    </rPh>
    <rPh sb="22" eb="23">
      <t>シ</t>
    </rPh>
    <rPh sb="26" eb="27">
      <t>アラ</t>
    </rPh>
    <rPh sb="29" eb="31">
      <t>シセツ</t>
    </rPh>
    <rPh sb="32" eb="34">
      <t>セッチ</t>
    </rPh>
    <rPh sb="34" eb="35">
      <t>トウ</t>
    </rPh>
    <rPh sb="36" eb="37">
      <t>カン</t>
    </rPh>
    <rPh sb="39" eb="41">
      <t>ケンシュウ</t>
    </rPh>
    <phoneticPr fontId="4"/>
  </si>
  <si>
    <t>老朽化が進む施設の長寿命化のための補修、更新等に関する研修</t>
    <rPh sb="0" eb="3">
      <t>ロウキュウカ</t>
    </rPh>
    <rPh sb="4" eb="5">
      <t>スス</t>
    </rPh>
    <rPh sb="6" eb="8">
      <t>シセツ</t>
    </rPh>
    <rPh sb="9" eb="13">
      <t>チョウジュミョウカ</t>
    </rPh>
    <rPh sb="17" eb="19">
      <t>ホシュウ</t>
    </rPh>
    <rPh sb="20" eb="22">
      <t>コウシン</t>
    </rPh>
    <rPh sb="22" eb="23">
      <t>トウ</t>
    </rPh>
    <rPh sb="24" eb="25">
      <t>カン</t>
    </rPh>
    <rPh sb="27" eb="29">
      <t>ケンシュウ</t>
    </rPh>
    <phoneticPr fontId="4"/>
  </si>
  <si>
    <t>対象組織による自主的な機能診断及び簡単な補修に関する研修</t>
    <rPh sb="0" eb="2">
      <t>タイショウ</t>
    </rPh>
    <rPh sb="2" eb="4">
      <t>ソシキ</t>
    </rPh>
    <rPh sb="7" eb="10">
      <t>ジシュテキ</t>
    </rPh>
    <rPh sb="11" eb="13">
      <t>キノウ</t>
    </rPh>
    <rPh sb="13" eb="15">
      <t>シンダン</t>
    </rPh>
    <rPh sb="15" eb="16">
      <t>オヨ</t>
    </rPh>
    <rPh sb="17" eb="19">
      <t>カンタン</t>
    </rPh>
    <rPh sb="20" eb="22">
      <t>ホシュウ</t>
    </rPh>
    <rPh sb="23" eb="24">
      <t>カン</t>
    </rPh>
    <rPh sb="26" eb="28">
      <t>ケンシュウ</t>
    </rPh>
    <phoneticPr fontId="4"/>
  </si>
  <si>
    <t>機能診断・補修技術等に関する研修</t>
    <rPh sb="0" eb="2">
      <t>キノウ</t>
    </rPh>
    <rPh sb="2" eb="4">
      <t>シンダン</t>
    </rPh>
    <rPh sb="5" eb="7">
      <t>ホシュウ</t>
    </rPh>
    <rPh sb="7" eb="9">
      <t>ギジュツ</t>
    </rPh>
    <rPh sb="9" eb="10">
      <t>トウ</t>
    </rPh>
    <rPh sb="11" eb="12">
      <t>カン</t>
    </rPh>
    <rPh sb="14" eb="16">
      <t>ケンシュウ</t>
    </rPh>
    <phoneticPr fontId="4"/>
  </si>
  <si>
    <t>年度活動計画の策定</t>
    <rPh sb="0" eb="2">
      <t>ネンド</t>
    </rPh>
    <rPh sb="2" eb="4">
      <t>カツドウ</t>
    </rPh>
    <rPh sb="4" eb="6">
      <t>ケイカク</t>
    </rPh>
    <rPh sb="7" eb="9">
      <t>サクテイ</t>
    </rPh>
    <phoneticPr fontId="4"/>
  </si>
  <si>
    <t>診断結果の記録管理（ため池）</t>
    <rPh sb="0" eb="2">
      <t>シンダン</t>
    </rPh>
    <rPh sb="2" eb="4">
      <t>ケッカ</t>
    </rPh>
    <rPh sb="5" eb="7">
      <t>キロク</t>
    </rPh>
    <rPh sb="7" eb="9">
      <t>カンリ</t>
    </rPh>
    <rPh sb="12" eb="13">
      <t>イケ</t>
    </rPh>
    <phoneticPr fontId="4"/>
  </si>
  <si>
    <t>施設の機能診断（ため池）</t>
    <rPh sb="0" eb="2">
      <t>シセツ</t>
    </rPh>
    <rPh sb="3" eb="5">
      <t>キノウ</t>
    </rPh>
    <rPh sb="5" eb="7">
      <t>シンダン</t>
    </rPh>
    <rPh sb="10" eb="11">
      <t>イケ</t>
    </rPh>
    <phoneticPr fontId="4"/>
  </si>
  <si>
    <t>ため池の機能診断</t>
    <rPh sb="4" eb="6">
      <t>キノウ</t>
    </rPh>
    <rPh sb="6" eb="8">
      <t>シンダン</t>
    </rPh>
    <phoneticPr fontId="4"/>
  </si>
  <si>
    <t>診断結果の記録管理（農道）</t>
    <rPh sb="0" eb="2">
      <t>シンダン</t>
    </rPh>
    <rPh sb="2" eb="4">
      <t>ケッカ</t>
    </rPh>
    <rPh sb="5" eb="7">
      <t>キロク</t>
    </rPh>
    <rPh sb="7" eb="9">
      <t>カンリ</t>
    </rPh>
    <rPh sb="10" eb="12">
      <t>ノウドウ</t>
    </rPh>
    <phoneticPr fontId="4"/>
  </si>
  <si>
    <t>施設の機能診断（農道）</t>
    <rPh sb="0" eb="2">
      <t>シセツ</t>
    </rPh>
    <rPh sb="3" eb="5">
      <t>キノウ</t>
    </rPh>
    <rPh sb="5" eb="7">
      <t>シンダン</t>
    </rPh>
    <rPh sb="8" eb="10">
      <t>ノウドウ</t>
    </rPh>
    <phoneticPr fontId="4"/>
  </si>
  <si>
    <t>農道の機能診断</t>
    <rPh sb="3" eb="5">
      <t>キノウ</t>
    </rPh>
    <rPh sb="5" eb="7">
      <t>シンダン</t>
    </rPh>
    <phoneticPr fontId="4"/>
  </si>
  <si>
    <t>診断結果の記録管理（水路）</t>
    <rPh sb="0" eb="2">
      <t>シンダン</t>
    </rPh>
    <rPh sb="2" eb="4">
      <t>ケッカ</t>
    </rPh>
    <rPh sb="5" eb="7">
      <t>キロク</t>
    </rPh>
    <rPh sb="7" eb="9">
      <t>カンリ</t>
    </rPh>
    <rPh sb="10" eb="12">
      <t>スイロ</t>
    </rPh>
    <phoneticPr fontId="4"/>
  </si>
  <si>
    <t>施設の機能診断（水路）</t>
    <rPh sb="0" eb="2">
      <t>シセツ</t>
    </rPh>
    <rPh sb="3" eb="5">
      <t>キノウ</t>
    </rPh>
    <rPh sb="5" eb="7">
      <t>シンダン</t>
    </rPh>
    <rPh sb="8" eb="10">
      <t>スイロ</t>
    </rPh>
    <phoneticPr fontId="4"/>
  </si>
  <si>
    <t>水路の機能診断</t>
    <rPh sb="3" eb="5">
      <t>キノウ</t>
    </rPh>
    <rPh sb="5" eb="7">
      <t>シンダン</t>
    </rPh>
    <phoneticPr fontId="4"/>
  </si>
  <si>
    <t>診断結果の記録管理（農用地）</t>
    <rPh sb="0" eb="2">
      <t>シンダン</t>
    </rPh>
    <rPh sb="2" eb="4">
      <t>ケッカ</t>
    </rPh>
    <rPh sb="5" eb="7">
      <t>キロク</t>
    </rPh>
    <rPh sb="7" eb="9">
      <t>カンリ</t>
    </rPh>
    <rPh sb="10" eb="13">
      <t>ノウヨウチ</t>
    </rPh>
    <phoneticPr fontId="4"/>
  </si>
  <si>
    <t>施設の機能診断（農用地）</t>
    <rPh sb="0" eb="2">
      <t>シセツ</t>
    </rPh>
    <rPh sb="3" eb="5">
      <t>キノウ</t>
    </rPh>
    <rPh sb="5" eb="7">
      <t>シンダン</t>
    </rPh>
    <rPh sb="8" eb="11">
      <t>ノウヨウチ</t>
    </rPh>
    <phoneticPr fontId="4"/>
  </si>
  <si>
    <t>農用地の機能診断</t>
    <rPh sb="4" eb="6">
      <t>キノウ</t>
    </rPh>
    <rPh sb="6" eb="8">
      <t>シンダン</t>
    </rPh>
    <phoneticPr fontId="4"/>
  </si>
  <si>
    <t>機能診断</t>
  </si>
  <si>
    <t>（施設の軽微な補修）</t>
    <phoneticPr fontId="4"/>
  </si>
  <si>
    <t>【資源向上活動（地域資源の質的向上を図る共同活動）】</t>
    <phoneticPr fontId="4"/>
  </si>
  <si>
    <t>その他</t>
    <rPh sb="2" eb="3">
      <t>タ</t>
    </rPh>
    <phoneticPr fontId="4"/>
  </si>
  <si>
    <t>有識者等による研修会、有識者を交えた検討会の開催</t>
    <phoneticPr fontId="4"/>
  </si>
  <si>
    <t>有識者等による研修会、検討会の開催</t>
    <phoneticPr fontId="4"/>
  </si>
  <si>
    <t>地域住民等に対する意向調査、地域住民等との集落内調査</t>
    <phoneticPr fontId="4"/>
  </si>
  <si>
    <t>地域住民等に対する意向調査等</t>
    <rPh sb="0" eb="2">
      <t>チイキ</t>
    </rPh>
    <rPh sb="2" eb="4">
      <t>ジュウミン</t>
    </rPh>
    <rPh sb="4" eb="5">
      <t>トウ</t>
    </rPh>
    <rPh sb="6" eb="7">
      <t>タイ</t>
    </rPh>
    <rPh sb="9" eb="11">
      <t>イコウ</t>
    </rPh>
    <rPh sb="11" eb="13">
      <t>チョウサ</t>
    </rPh>
    <rPh sb="13" eb="14">
      <t>トウ</t>
    </rPh>
    <phoneticPr fontId="4"/>
  </si>
  <si>
    <t>地域住民等（集落外の住民・組織等も含む）との意見交換・ワークショップ・交流会の開催</t>
    <phoneticPr fontId="4"/>
  </si>
  <si>
    <t>集落外住民や地域住民との意見交換等</t>
    <rPh sb="0" eb="2">
      <t>シュウラク</t>
    </rPh>
    <rPh sb="2" eb="3">
      <t>ガイ</t>
    </rPh>
    <rPh sb="3" eb="5">
      <t>ジュウミン</t>
    </rPh>
    <rPh sb="6" eb="8">
      <t>チイキ</t>
    </rPh>
    <rPh sb="8" eb="10">
      <t>ジュウミン</t>
    </rPh>
    <rPh sb="12" eb="14">
      <t>イケン</t>
    </rPh>
    <rPh sb="14" eb="16">
      <t>コウカン</t>
    </rPh>
    <rPh sb="16" eb="17">
      <t>トウ</t>
    </rPh>
    <phoneticPr fontId="4"/>
  </si>
  <si>
    <t>不在村地主との連絡体制の整備、調整、それに必要な調査</t>
    <phoneticPr fontId="4"/>
  </si>
  <si>
    <t>不在村地主との連絡体制の整備等</t>
    <rPh sb="14" eb="15">
      <t>トウ</t>
    </rPh>
    <phoneticPr fontId="4"/>
  </si>
  <si>
    <t>農業者に対する意向調査、農業者による現地調査</t>
    <phoneticPr fontId="4"/>
  </si>
  <si>
    <t>農業者に対する意向調査、現地調査</t>
    <phoneticPr fontId="4"/>
  </si>
  <si>
    <t>農業者（入り作農家、土地持ち非農家を含む）による検討会の開催</t>
  </si>
  <si>
    <t>農業者の検討会の開催</t>
    <phoneticPr fontId="4"/>
  </si>
  <si>
    <t>推進活動</t>
    <phoneticPr fontId="4"/>
  </si>
  <si>
    <t>１（農地維持）</t>
    <rPh sb="2" eb="4">
      <t>ノウチ</t>
    </rPh>
    <rPh sb="4" eb="6">
      <t>イジ</t>
    </rPh>
    <phoneticPr fontId="4"/>
  </si>
  <si>
    <t>（地域資源の適切な保全管理のための推進活動）</t>
    <phoneticPr fontId="4"/>
  </si>
  <si>
    <t>異常気象後の応急措置（農用地、水路、農道、ため池）</t>
    <rPh sb="0" eb="2">
      <t>イジョウ</t>
    </rPh>
    <rPh sb="2" eb="4">
      <t>キショウ</t>
    </rPh>
    <rPh sb="4" eb="5">
      <t>ゴ</t>
    </rPh>
    <rPh sb="6" eb="8">
      <t>オウキュウ</t>
    </rPh>
    <rPh sb="8" eb="10">
      <t>ソチ</t>
    </rPh>
    <rPh sb="11" eb="14">
      <t>ノウヨウチ</t>
    </rPh>
    <rPh sb="15" eb="17">
      <t>スイロ</t>
    </rPh>
    <rPh sb="18" eb="20">
      <t>ノウドウ</t>
    </rPh>
    <rPh sb="23" eb="24">
      <t>イケ</t>
    </rPh>
    <phoneticPr fontId="4"/>
  </si>
  <si>
    <t>異常気象後の見回り（農用地、水路、農道、ため池）</t>
    <rPh sb="0" eb="2">
      <t>イジョウ</t>
    </rPh>
    <rPh sb="2" eb="4">
      <t>キショウ</t>
    </rPh>
    <rPh sb="4" eb="5">
      <t>ゴ</t>
    </rPh>
    <rPh sb="6" eb="8">
      <t>ミマワ</t>
    </rPh>
    <rPh sb="10" eb="13">
      <t>ノウヨウチ</t>
    </rPh>
    <rPh sb="14" eb="16">
      <t>スイロ</t>
    </rPh>
    <rPh sb="17" eb="19">
      <t>ノウドウ</t>
    </rPh>
    <rPh sb="22" eb="23">
      <t>イケ</t>
    </rPh>
    <phoneticPr fontId="4"/>
  </si>
  <si>
    <t>異常気象時の対応</t>
    <rPh sb="0" eb="2">
      <t>イジョウ</t>
    </rPh>
    <rPh sb="2" eb="5">
      <t>キショウジ</t>
    </rPh>
    <rPh sb="6" eb="8">
      <t>タイオウ</t>
    </rPh>
    <phoneticPr fontId="4"/>
  </si>
  <si>
    <t>ゲート類の保守管理</t>
    <rPh sb="3" eb="4">
      <t>ルイ</t>
    </rPh>
    <rPh sb="5" eb="7">
      <t>ホシュ</t>
    </rPh>
    <rPh sb="7" eb="9">
      <t>カンリ</t>
    </rPh>
    <phoneticPr fontId="4"/>
  </si>
  <si>
    <t>遮光施設の適正管理</t>
    <rPh sb="0" eb="2">
      <t>シャコウ</t>
    </rPh>
    <rPh sb="2" eb="4">
      <t>シセツ</t>
    </rPh>
    <rPh sb="5" eb="7">
      <t>テキセイ</t>
    </rPh>
    <rPh sb="7" eb="9">
      <t>カンリ</t>
    </rPh>
    <phoneticPr fontId="4"/>
  </si>
  <si>
    <t>管理道路の管理</t>
    <rPh sb="0" eb="2">
      <t>カンリ</t>
    </rPh>
    <rPh sb="2" eb="4">
      <t>ドウロ</t>
    </rPh>
    <rPh sb="5" eb="7">
      <t>カンリ</t>
    </rPh>
    <phoneticPr fontId="4"/>
  </si>
  <si>
    <t>かんがい期前の施設の清掃・防塵</t>
    <rPh sb="4" eb="5">
      <t>キ</t>
    </rPh>
    <rPh sb="5" eb="6">
      <t>マエ</t>
    </rPh>
    <rPh sb="7" eb="9">
      <t>シセツ</t>
    </rPh>
    <rPh sb="10" eb="12">
      <t>セイソウ</t>
    </rPh>
    <rPh sb="13" eb="15">
      <t>ボウジン</t>
    </rPh>
    <phoneticPr fontId="4"/>
  </si>
  <si>
    <t>ため池附帯施設の
保守管理</t>
    <rPh sb="2" eb="3">
      <t>イケ</t>
    </rPh>
    <rPh sb="3" eb="5">
      <t>フタイ</t>
    </rPh>
    <rPh sb="5" eb="7">
      <t>シセツ</t>
    </rPh>
    <rPh sb="9" eb="11">
      <t>ホシュ</t>
    </rPh>
    <phoneticPr fontId="4"/>
  </si>
  <si>
    <t>ため池の泥上げ</t>
    <rPh sb="2" eb="3">
      <t>イケ</t>
    </rPh>
    <rPh sb="4" eb="5">
      <t>ドロ</t>
    </rPh>
    <rPh sb="5" eb="6">
      <t>ア</t>
    </rPh>
    <phoneticPr fontId="4"/>
  </si>
  <si>
    <t>ため池の泥上げ</t>
    <phoneticPr fontId="4"/>
  </si>
  <si>
    <t>ため池の草刈り</t>
    <rPh sb="2" eb="3">
      <t>イケ</t>
    </rPh>
    <rPh sb="4" eb="6">
      <t>クサカ</t>
    </rPh>
    <phoneticPr fontId="4"/>
  </si>
  <si>
    <t>ため池の草刈り</t>
    <phoneticPr fontId="4"/>
  </si>
  <si>
    <t>路面の維持</t>
    <rPh sb="0" eb="2">
      <t>ロメン</t>
    </rPh>
    <rPh sb="3" eb="5">
      <t>イジ</t>
    </rPh>
    <phoneticPr fontId="4"/>
  </si>
  <si>
    <t>側溝の泥上げ</t>
    <rPh sb="0" eb="2">
      <t>ソッコウ</t>
    </rPh>
    <rPh sb="3" eb="4">
      <t>ドロ</t>
    </rPh>
    <rPh sb="4" eb="5">
      <t>ア</t>
    </rPh>
    <phoneticPr fontId="4"/>
  </si>
  <si>
    <t>農道側溝の泥上げ</t>
    <rPh sb="0" eb="2">
      <t>ノウドウ</t>
    </rPh>
    <rPh sb="2" eb="4">
      <t>ソッコウ</t>
    </rPh>
    <phoneticPr fontId="4"/>
  </si>
  <si>
    <t>路肩・法面の草刈り</t>
    <rPh sb="0" eb="2">
      <t>ロカタ</t>
    </rPh>
    <rPh sb="3" eb="5">
      <t>ノリメン</t>
    </rPh>
    <rPh sb="6" eb="8">
      <t>クサカ</t>
    </rPh>
    <phoneticPr fontId="4"/>
  </si>
  <si>
    <t>農道の草刈り</t>
    <rPh sb="0" eb="2">
      <t>ノウドウ</t>
    </rPh>
    <phoneticPr fontId="4"/>
  </si>
  <si>
    <t>農道</t>
    <rPh sb="1" eb="2">
      <t>ミチ</t>
    </rPh>
    <phoneticPr fontId="4"/>
  </si>
  <si>
    <t>ゲート類等の保守管理</t>
    <rPh sb="3" eb="4">
      <t>ルイ</t>
    </rPh>
    <rPh sb="4" eb="5">
      <t>トウ</t>
    </rPh>
    <rPh sb="6" eb="8">
      <t>ホシュ</t>
    </rPh>
    <rPh sb="8" eb="10">
      <t>カンリ</t>
    </rPh>
    <phoneticPr fontId="4"/>
  </si>
  <si>
    <t>かんがい期前の注油</t>
    <rPh sb="4" eb="5">
      <t>キ</t>
    </rPh>
    <rPh sb="5" eb="6">
      <t>マエ</t>
    </rPh>
    <rPh sb="7" eb="9">
      <t>チュウユ</t>
    </rPh>
    <phoneticPr fontId="4"/>
  </si>
  <si>
    <t>水路附帯施設の
保守管理</t>
    <rPh sb="0" eb="2">
      <t>スイロ</t>
    </rPh>
    <rPh sb="2" eb="4">
      <t>フタイ</t>
    </rPh>
    <rPh sb="4" eb="6">
      <t>シセツ</t>
    </rPh>
    <rPh sb="8" eb="10">
      <t>ホシュ</t>
    </rPh>
    <rPh sb="10" eb="12">
      <t>カンリ</t>
    </rPh>
    <phoneticPr fontId="4"/>
  </si>
  <si>
    <t>ポンプ吸水槽等の泥上げ</t>
    <rPh sb="3" eb="5">
      <t>キュウスイ</t>
    </rPh>
    <rPh sb="5" eb="6">
      <t>ソウ</t>
    </rPh>
    <rPh sb="6" eb="7">
      <t>トウ</t>
    </rPh>
    <rPh sb="8" eb="9">
      <t>ドロ</t>
    </rPh>
    <rPh sb="9" eb="10">
      <t>ア</t>
    </rPh>
    <phoneticPr fontId="4"/>
  </si>
  <si>
    <t>水路の泥上げ</t>
    <rPh sb="0" eb="2">
      <t>スイロ</t>
    </rPh>
    <rPh sb="3" eb="4">
      <t>ドロ</t>
    </rPh>
    <rPh sb="4" eb="5">
      <t>ア</t>
    </rPh>
    <phoneticPr fontId="4"/>
  </si>
  <si>
    <t>水路の泥上げ</t>
    <phoneticPr fontId="4"/>
  </si>
  <si>
    <t>ポンプ場、調整施設等の草刈り</t>
    <rPh sb="3" eb="4">
      <t>ジョウ</t>
    </rPh>
    <rPh sb="5" eb="7">
      <t>チョウセイ</t>
    </rPh>
    <rPh sb="7" eb="9">
      <t>シセツ</t>
    </rPh>
    <rPh sb="9" eb="10">
      <t>トウ</t>
    </rPh>
    <rPh sb="11" eb="13">
      <t>クサカ</t>
    </rPh>
    <phoneticPr fontId="4"/>
  </si>
  <si>
    <t>水路の草刈り</t>
    <rPh sb="0" eb="2">
      <t>スイロ</t>
    </rPh>
    <rPh sb="3" eb="5">
      <t>クサカ</t>
    </rPh>
    <phoneticPr fontId="4"/>
  </si>
  <si>
    <t>水路の草刈り</t>
    <phoneticPr fontId="4"/>
  </si>
  <si>
    <t>水路</t>
    <phoneticPr fontId="4"/>
  </si>
  <si>
    <t>防風ネットの適正管理</t>
    <rPh sb="0" eb="2">
      <t>ボウフウ</t>
    </rPh>
    <rPh sb="6" eb="8">
      <t>テキセイ</t>
    </rPh>
    <rPh sb="8" eb="10">
      <t>カンリ</t>
    </rPh>
    <phoneticPr fontId="4"/>
  </si>
  <si>
    <t>鳥獣害防護柵の適正管理</t>
    <rPh sb="0" eb="2">
      <t>チョウジュウ</t>
    </rPh>
    <rPh sb="2" eb="3">
      <t>ガイ</t>
    </rPh>
    <rPh sb="3" eb="6">
      <t>ボウゴサク</t>
    </rPh>
    <rPh sb="7" eb="9">
      <t>テキセイ</t>
    </rPh>
    <rPh sb="9" eb="11">
      <t>カンリ</t>
    </rPh>
    <phoneticPr fontId="4"/>
  </si>
  <si>
    <t>鳥獣害防護柵等の
保守管理</t>
    <rPh sb="0" eb="2">
      <t>チョウジュウ</t>
    </rPh>
    <rPh sb="2" eb="3">
      <t>ガイ</t>
    </rPh>
    <rPh sb="3" eb="6">
      <t>ボウゴサク</t>
    </rPh>
    <rPh sb="6" eb="7">
      <t>トウ</t>
    </rPh>
    <rPh sb="9" eb="11">
      <t>ホシュ</t>
    </rPh>
    <rPh sb="11" eb="13">
      <t>カンリ</t>
    </rPh>
    <phoneticPr fontId="4"/>
  </si>
  <si>
    <t>防風林の枝払い・下草の草刈り</t>
    <rPh sb="0" eb="3">
      <t>ボウフウリン</t>
    </rPh>
    <rPh sb="4" eb="5">
      <t>エダ</t>
    </rPh>
    <rPh sb="5" eb="6">
      <t>ハラ</t>
    </rPh>
    <rPh sb="8" eb="10">
      <t>シタクサ</t>
    </rPh>
    <rPh sb="11" eb="13">
      <t>クサカ</t>
    </rPh>
    <phoneticPr fontId="4"/>
  </si>
  <si>
    <t>畦畔・農用地法面等の草刈り</t>
    <rPh sb="0" eb="2">
      <t>ケイハン</t>
    </rPh>
    <rPh sb="3" eb="6">
      <t>ノウヨウチ</t>
    </rPh>
    <rPh sb="6" eb="8">
      <t>ノリメン</t>
    </rPh>
    <rPh sb="8" eb="9">
      <t>トウ</t>
    </rPh>
    <rPh sb="10" eb="12">
      <t>クサカ</t>
    </rPh>
    <phoneticPr fontId="4"/>
  </si>
  <si>
    <t>畦畔・法面・防風林の
草刈り</t>
    <rPh sb="0" eb="2">
      <t>ケイハン</t>
    </rPh>
    <rPh sb="3" eb="5">
      <t>ノリメン</t>
    </rPh>
    <rPh sb="6" eb="9">
      <t>ボウフウリン</t>
    </rPh>
    <rPh sb="11" eb="13">
      <t>クサカ</t>
    </rPh>
    <phoneticPr fontId="4"/>
  </si>
  <si>
    <t>遊休農地発生防止のための保全管理</t>
    <rPh sb="0" eb="2">
      <t>ユウキュウ</t>
    </rPh>
    <rPh sb="2" eb="4">
      <t>ノウチ</t>
    </rPh>
    <rPh sb="4" eb="6">
      <t>ハッセイ</t>
    </rPh>
    <rPh sb="6" eb="8">
      <t>ボウシ</t>
    </rPh>
    <rPh sb="12" eb="14">
      <t>ホゼン</t>
    </rPh>
    <rPh sb="14" eb="16">
      <t>カンリ</t>
    </rPh>
    <phoneticPr fontId="4"/>
  </si>
  <si>
    <t>遊休農地発生防止の
ための保全管理</t>
    <phoneticPr fontId="4"/>
  </si>
  <si>
    <t>農用地</t>
    <rPh sb="1" eb="3">
      <t>ヨウチ</t>
    </rPh>
    <phoneticPr fontId="4"/>
  </si>
  <si>
    <t>活動に関する事務（書類作成、申請手続き等）や組織の運営に関する研修</t>
    <rPh sb="0" eb="2">
      <t>カツドウ</t>
    </rPh>
    <rPh sb="3" eb="4">
      <t>カン</t>
    </rPh>
    <rPh sb="6" eb="8">
      <t>ジム</t>
    </rPh>
    <rPh sb="9" eb="11">
      <t>ショルイ</t>
    </rPh>
    <rPh sb="11" eb="13">
      <t>サクセイ</t>
    </rPh>
    <rPh sb="14" eb="16">
      <t>シンセイ</t>
    </rPh>
    <rPh sb="16" eb="18">
      <t>テツヅ</t>
    </rPh>
    <rPh sb="19" eb="20">
      <t>トウ</t>
    </rPh>
    <rPh sb="22" eb="24">
      <t>ソシキ</t>
    </rPh>
    <rPh sb="25" eb="27">
      <t>ウンエイ</t>
    </rPh>
    <rPh sb="28" eb="29">
      <t>カン</t>
    </rPh>
    <rPh sb="31" eb="33">
      <t>ケンシュウ</t>
    </rPh>
    <phoneticPr fontId="4"/>
  </si>
  <si>
    <t>事務・組織運営等に関する研修、
機械の安全使用に関する研修</t>
    <rPh sb="0" eb="2">
      <t>ジム</t>
    </rPh>
    <rPh sb="3" eb="5">
      <t>ソシキ</t>
    </rPh>
    <rPh sb="5" eb="7">
      <t>ウンエイ</t>
    </rPh>
    <rPh sb="7" eb="8">
      <t>トウ</t>
    </rPh>
    <rPh sb="9" eb="10">
      <t>カン</t>
    </rPh>
    <rPh sb="12" eb="14">
      <t>ケンシュウ</t>
    </rPh>
    <rPh sb="16" eb="18">
      <t>キカイ</t>
    </rPh>
    <rPh sb="19" eb="21">
      <t>アンゼン</t>
    </rPh>
    <rPh sb="21" eb="23">
      <t>シヨウ</t>
    </rPh>
    <rPh sb="24" eb="25">
      <t>カン</t>
    </rPh>
    <rPh sb="27" eb="29">
      <t>ケンシュウ</t>
    </rPh>
    <phoneticPr fontId="4"/>
  </si>
  <si>
    <t>施設の点検（水路、農道、ため池）</t>
    <rPh sb="0" eb="2">
      <t>シセツ</t>
    </rPh>
    <rPh sb="3" eb="5">
      <t>テンケン</t>
    </rPh>
    <rPh sb="6" eb="8">
      <t>スイロ</t>
    </rPh>
    <rPh sb="9" eb="11">
      <t>ノウドウ</t>
    </rPh>
    <rPh sb="14" eb="15">
      <t>イケ</t>
    </rPh>
    <phoneticPr fontId="4"/>
  </si>
  <si>
    <t>遊休農地等の発生状況の把握</t>
    <rPh sb="0" eb="2">
      <t>ユウキュウ</t>
    </rPh>
    <rPh sb="2" eb="4">
      <t>ノウチ</t>
    </rPh>
    <rPh sb="4" eb="5">
      <t>トウ</t>
    </rPh>
    <rPh sb="6" eb="8">
      <t>ハッセイ</t>
    </rPh>
    <rPh sb="8" eb="10">
      <t>ジョウキョウ</t>
    </rPh>
    <rPh sb="11" eb="13">
      <t>ハアク</t>
    </rPh>
    <phoneticPr fontId="4"/>
  </si>
  <si>
    <t>点検</t>
  </si>
  <si>
    <t>点検・
計画
策定</t>
    <rPh sb="0" eb="2">
      <t>テンケン</t>
    </rPh>
    <rPh sb="4" eb="6">
      <t>ケイカク</t>
    </rPh>
    <rPh sb="7" eb="9">
      <t>サクテイ</t>
    </rPh>
    <phoneticPr fontId="4"/>
  </si>
  <si>
    <t>１（農地維持）</t>
    <phoneticPr fontId="4"/>
  </si>
  <si>
    <t>（地域資源の基礎的な保全活動）</t>
    <phoneticPr fontId="4"/>
  </si>
  <si>
    <t>【農地維持活動】</t>
    <rPh sb="1" eb="3">
      <t>ノウチ</t>
    </rPh>
    <rPh sb="3" eb="5">
      <t>イジ</t>
    </rPh>
    <rPh sb="5" eb="7">
      <t>カツドウ</t>
    </rPh>
    <phoneticPr fontId="4"/>
  </si>
  <si>
    <t>会議など</t>
    <rPh sb="0" eb="2">
      <t>カイギ</t>
    </rPh>
    <phoneticPr fontId="4"/>
  </si>
  <si>
    <t>活動項目番号</t>
    <rPh sb="0" eb="6">
      <t>カツドウコウモクバンゴウ</t>
    </rPh>
    <phoneticPr fontId="4"/>
  </si>
  <si>
    <t>活動項目番号表</t>
    <rPh sb="0" eb="2">
      <t>カツドウ</t>
    </rPh>
    <rPh sb="2" eb="4">
      <t>コウモク</t>
    </rPh>
    <rPh sb="4" eb="6">
      <t>バンゴウ</t>
    </rPh>
    <rPh sb="6" eb="7">
      <t>ヒョウ</t>
    </rPh>
    <phoneticPr fontId="4"/>
  </si>
  <si>
    <t>返還金、他の活動組織への融通額・返還額</t>
    <rPh sb="0" eb="2">
      <t>ヘンカン</t>
    </rPh>
    <rPh sb="2" eb="3">
      <t>キン</t>
    </rPh>
    <phoneticPr fontId="84"/>
  </si>
  <si>
    <t>返還</t>
    <rPh sb="0" eb="2">
      <t>ヘンカン</t>
    </rPh>
    <phoneticPr fontId="4"/>
  </si>
  <si>
    <t>技術指導等のために外部から招く専門家等への謝金、活動に係る旅費、保険料、文具代及び光熱費の費用、アルバイト等への賃金、草刈り機や車の燃料代、役員報酬、お茶代など</t>
    <rPh sb="0" eb="2">
      <t>ギジュツ</t>
    </rPh>
    <rPh sb="2" eb="4">
      <t>シドウ</t>
    </rPh>
    <rPh sb="4" eb="5">
      <t>トウ</t>
    </rPh>
    <rPh sb="9" eb="11">
      <t>ガイブ</t>
    </rPh>
    <rPh sb="13" eb="14">
      <t>マネ</t>
    </rPh>
    <rPh sb="15" eb="18">
      <t>センモンカ</t>
    </rPh>
    <rPh sb="18" eb="19">
      <t>トウ</t>
    </rPh>
    <rPh sb="21" eb="23">
      <t>シャキン</t>
    </rPh>
    <rPh sb="24" eb="26">
      <t>カツドウ</t>
    </rPh>
    <rPh sb="27" eb="28">
      <t>カカ</t>
    </rPh>
    <rPh sb="29" eb="31">
      <t>リョヒ</t>
    </rPh>
    <phoneticPr fontId="84"/>
  </si>
  <si>
    <t>その他支出</t>
    <rPh sb="2" eb="3">
      <t>タ</t>
    </rPh>
    <rPh sb="3" eb="5">
      <t>シシュツ</t>
    </rPh>
    <phoneticPr fontId="4"/>
  </si>
  <si>
    <t>補修・更新等の工事等（調査、設計、測量、試験等を含む）に係る建設業者等への外注費、事務の外注費など</t>
    <rPh sb="0" eb="2">
      <t>ホシュウ</t>
    </rPh>
    <rPh sb="3" eb="6">
      <t>コウシントウ</t>
    </rPh>
    <rPh sb="7" eb="10">
      <t>コウジトウ</t>
    </rPh>
    <rPh sb="11" eb="13">
      <t>チョウサ</t>
    </rPh>
    <rPh sb="14" eb="16">
      <t>セッケイ</t>
    </rPh>
    <rPh sb="17" eb="19">
      <t>ソクリョウ</t>
    </rPh>
    <rPh sb="20" eb="23">
      <t>シケントウ</t>
    </rPh>
    <rPh sb="24" eb="25">
      <t>フク</t>
    </rPh>
    <rPh sb="28" eb="29">
      <t>カカ</t>
    </rPh>
    <rPh sb="30" eb="33">
      <t>ケンセツギョウ</t>
    </rPh>
    <rPh sb="33" eb="34">
      <t>シャ</t>
    </rPh>
    <rPh sb="34" eb="35">
      <t>トウ</t>
    </rPh>
    <rPh sb="37" eb="40">
      <t>ガイチュウヒ</t>
    </rPh>
    <rPh sb="41" eb="43">
      <t>ジム</t>
    </rPh>
    <rPh sb="44" eb="47">
      <t>ガイチュウヒ</t>
    </rPh>
    <phoneticPr fontId="84"/>
  </si>
  <si>
    <t>外注費</t>
    <rPh sb="0" eb="3">
      <t>ガイチュウヒ</t>
    </rPh>
    <phoneticPr fontId="4"/>
  </si>
  <si>
    <t>資材（砕石、砂利、ｾﾒﾝﾄなど）の購入費、活動に必要な機械（草刈り機など）の購入費、パソコンなどのリース費、車両、機械等の
借り上げ費、花の種、苗代など</t>
    <rPh sb="21" eb="23">
      <t>カツドウ</t>
    </rPh>
    <rPh sb="24" eb="26">
      <t>ヒツヨウ</t>
    </rPh>
    <rPh sb="27" eb="29">
      <t>キカイ</t>
    </rPh>
    <rPh sb="30" eb="32">
      <t>クサカ</t>
    </rPh>
    <rPh sb="33" eb="34">
      <t>キ</t>
    </rPh>
    <rPh sb="38" eb="41">
      <t>コウニュウヒ</t>
    </rPh>
    <rPh sb="52" eb="53">
      <t>ヒ</t>
    </rPh>
    <rPh sb="54" eb="56">
      <t>シャリョウ</t>
    </rPh>
    <rPh sb="57" eb="59">
      <t>キカイ</t>
    </rPh>
    <rPh sb="59" eb="60">
      <t>トウ</t>
    </rPh>
    <rPh sb="62" eb="63">
      <t>カ</t>
    </rPh>
    <rPh sb="64" eb="65">
      <t>ア</t>
    </rPh>
    <rPh sb="66" eb="67">
      <t>ヒ</t>
    </rPh>
    <rPh sb="68" eb="69">
      <t>ハナ</t>
    </rPh>
    <rPh sb="70" eb="71">
      <t>タネ</t>
    </rPh>
    <rPh sb="72" eb="74">
      <t>ナエダイ</t>
    </rPh>
    <phoneticPr fontId="84"/>
  </si>
  <si>
    <t>購入・リース費</t>
    <rPh sb="0" eb="2">
      <t>コウニュウ</t>
    </rPh>
    <rPh sb="6" eb="7">
      <t>ヒ</t>
    </rPh>
    <phoneticPr fontId="4"/>
  </si>
  <si>
    <t>活動参加者に対して支払った日当</t>
    <rPh sb="0" eb="2">
      <t>カツドウ</t>
    </rPh>
    <rPh sb="2" eb="5">
      <t>サンカシャ</t>
    </rPh>
    <rPh sb="6" eb="7">
      <t>タイ</t>
    </rPh>
    <rPh sb="9" eb="11">
      <t>シハラ</t>
    </rPh>
    <rPh sb="13" eb="15">
      <t>ニットウ</t>
    </rPh>
    <phoneticPr fontId="84"/>
  </si>
  <si>
    <t>日当</t>
    <rPh sb="0" eb="2">
      <t>ニットウ</t>
    </rPh>
    <phoneticPr fontId="84"/>
  </si>
  <si>
    <t>利子等、構成員による活動資金の立替金</t>
    <rPh sb="0" eb="2">
      <t>リシ</t>
    </rPh>
    <rPh sb="2" eb="3">
      <t>トウ</t>
    </rPh>
    <rPh sb="4" eb="7">
      <t>コウセイイン</t>
    </rPh>
    <rPh sb="10" eb="12">
      <t>カツドウ</t>
    </rPh>
    <rPh sb="12" eb="14">
      <t>シキン</t>
    </rPh>
    <rPh sb="15" eb="18">
      <t>タテカエキン</t>
    </rPh>
    <phoneticPr fontId="84"/>
  </si>
  <si>
    <t>利子等</t>
    <rPh sb="0" eb="2">
      <t>リシ</t>
    </rPh>
    <rPh sb="2" eb="3">
      <t>トウ</t>
    </rPh>
    <phoneticPr fontId="4"/>
  </si>
  <si>
    <t>農地維持支払交付金、資源向上支払交付金（共同）、資源向上支払交付金（長寿命化）、他の活動組織からの融通額・返還額</t>
    <rPh sb="0" eb="2">
      <t>ノウチ</t>
    </rPh>
    <rPh sb="2" eb="4">
      <t>イジ</t>
    </rPh>
    <rPh sb="4" eb="6">
      <t>シハラ</t>
    </rPh>
    <rPh sb="6" eb="9">
      <t>コウフキン</t>
    </rPh>
    <rPh sb="10" eb="12">
      <t>シゲン</t>
    </rPh>
    <rPh sb="12" eb="14">
      <t>コウジョウ</t>
    </rPh>
    <rPh sb="14" eb="16">
      <t>シハラ</t>
    </rPh>
    <rPh sb="16" eb="19">
      <t>コウフキン</t>
    </rPh>
    <rPh sb="20" eb="22">
      <t>キョウドウ</t>
    </rPh>
    <rPh sb="24" eb="26">
      <t>シゲン</t>
    </rPh>
    <rPh sb="26" eb="28">
      <t>コウジョウ</t>
    </rPh>
    <rPh sb="28" eb="30">
      <t>シハラ</t>
    </rPh>
    <rPh sb="30" eb="33">
      <t>コウフキン</t>
    </rPh>
    <rPh sb="34" eb="38">
      <t>チョウジュミョウカ</t>
    </rPh>
    <phoneticPr fontId="84"/>
  </si>
  <si>
    <t>交付金</t>
    <rPh sb="0" eb="3">
      <t>コウフキン</t>
    </rPh>
    <phoneticPr fontId="4"/>
  </si>
  <si>
    <t>前年度からの持越金</t>
    <rPh sb="0" eb="3">
      <t>ゼンネンド</t>
    </rPh>
    <rPh sb="6" eb="8">
      <t>モチコシ</t>
    </rPh>
    <rPh sb="8" eb="9">
      <t>キン</t>
    </rPh>
    <phoneticPr fontId="84"/>
  </si>
  <si>
    <t>前年度持越</t>
    <rPh sb="0" eb="3">
      <t>ゼンネンド</t>
    </rPh>
    <rPh sb="3" eb="5">
      <t>モチコシ</t>
    </rPh>
    <phoneticPr fontId="4"/>
  </si>
  <si>
    <t>内　　　容　       （例）</t>
    <rPh sb="0" eb="1">
      <t>ウチ</t>
    </rPh>
    <rPh sb="4" eb="5">
      <t>カタチ</t>
    </rPh>
    <rPh sb="14" eb="15">
      <t>レイ</t>
    </rPh>
    <phoneticPr fontId="84"/>
  </si>
  <si>
    <t>費目</t>
    <rPh sb="0" eb="2">
      <t>ヒモク</t>
    </rPh>
    <phoneticPr fontId="84"/>
  </si>
  <si>
    <t>番号</t>
    <rPh sb="0" eb="2">
      <t>バンゴウ</t>
    </rPh>
    <phoneticPr fontId="84"/>
  </si>
  <si>
    <t>※「分類」には、下表を参考に該当する費目の番号を記入します。（他組織との交付金のやりとりがある場合は、その旨を備考欄に記載）</t>
    <rPh sb="2" eb="4">
      <t>ブンルイ</t>
    </rPh>
    <rPh sb="8" eb="10">
      <t>カヒョウ</t>
    </rPh>
    <rPh sb="11" eb="13">
      <t>サンコウ</t>
    </rPh>
    <rPh sb="14" eb="16">
      <t>ガイトウ</t>
    </rPh>
    <rPh sb="18" eb="20">
      <t>ヒモク</t>
    </rPh>
    <rPh sb="21" eb="23">
      <t>バンゴウ</t>
    </rPh>
    <rPh sb="24" eb="26">
      <t>キニュウ</t>
    </rPh>
    <phoneticPr fontId="84"/>
  </si>
  <si>
    <t>合　　計</t>
    <rPh sb="0" eb="1">
      <t>ゴウ</t>
    </rPh>
    <rPh sb="3" eb="4">
      <t>ケイ</t>
    </rPh>
    <phoneticPr fontId="4"/>
  </si>
  <si>
    <t xml:space="preserve">  次年度への持越（残高）</t>
    <rPh sb="2" eb="5">
      <t>ジネンド</t>
    </rPh>
    <rPh sb="7" eb="8">
      <t>モ</t>
    </rPh>
    <rPh sb="8" eb="9">
      <t>コ</t>
    </rPh>
    <rPh sb="10" eb="12">
      <t>ザンダカ</t>
    </rPh>
    <phoneticPr fontId="4"/>
  </si>
  <si>
    <t xml:space="preserve">  次年度への持越（残高）</t>
    <rPh sb="2" eb="5">
      <t>ジネンド</t>
    </rPh>
    <rPh sb="7" eb="8">
      <t>モ</t>
    </rPh>
    <rPh sb="8" eb="9">
      <t>コ</t>
    </rPh>
    <rPh sb="10" eb="12">
      <t>ザンダカ</t>
    </rPh>
    <phoneticPr fontId="2"/>
  </si>
  <si>
    <t>支出</t>
    <rPh sb="0" eb="2">
      <t>シシュツ</t>
    </rPh>
    <phoneticPr fontId="4"/>
  </si>
  <si>
    <t>収入</t>
    <rPh sb="0" eb="2">
      <t>シュウニュウ</t>
    </rPh>
    <phoneticPr fontId="4"/>
  </si>
  <si>
    <t>金額</t>
    <rPh sb="0" eb="2">
      <t>キンガク</t>
    </rPh>
    <phoneticPr fontId="4"/>
  </si>
  <si>
    <t>（円）</t>
    <rPh sb="1" eb="2">
      <t>エン</t>
    </rPh>
    <phoneticPr fontId="4"/>
  </si>
  <si>
    <t>資源向上（長寿命化）</t>
    <rPh sb="0" eb="2">
      <t>シゲン</t>
    </rPh>
    <rPh sb="2" eb="4">
      <t>コウジョウ</t>
    </rPh>
    <rPh sb="5" eb="9">
      <t>チョウジュミョウカ</t>
    </rPh>
    <phoneticPr fontId="84"/>
  </si>
  <si>
    <t xml:space="preserve">【集計】 </t>
    <rPh sb="1" eb="3">
      <t>シュウケイ</t>
    </rPh>
    <phoneticPr fontId="4"/>
  </si>
  <si>
    <r>
      <t>農地維持・資源向上（共同）</t>
    </r>
    <r>
      <rPr>
        <sz val="11"/>
        <rFont val="メイリオ"/>
        <family val="3"/>
        <charset val="128"/>
      </rPr>
      <t>（円）</t>
    </r>
    <rPh sb="0" eb="2">
      <t>ノウチ</t>
    </rPh>
    <rPh sb="2" eb="4">
      <t>イジ</t>
    </rPh>
    <rPh sb="5" eb="7">
      <t>シゲン</t>
    </rPh>
    <rPh sb="7" eb="9">
      <t>コウジョウ</t>
    </rPh>
    <rPh sb="10" eb="12">
      <t>キョウドウ</t>
    </rPh>
    <phoneticPr fontId="4"/>
  </si>
  <si>
    <t>※領収書は、通し番号を記入した上で、必ず保管しておいてください。（領収書の保管の方法は袋等による保管でも構いません。）</t>
    <rPh sb="1" eb="4">
      <t>リョウシュウショ</t>
    </rPh>
    <rPh sb="6" eb="7">
      <t>トオ</t>
    </rPh>
    <rPh sb="8" eb="10">
      <t>バンゴウ</t>
    </rPh>
    <rPh sb="11" eb="13">
      <t>キニュウ</t>
    </rPh>
    <rPh sb="15" eb="16">
      <t>ウエ</t>
    </rPh>
    <rPh sb="18" eb="19">
      <t>カナラ</t>
    </rPh>
    <rPh sb="20" eb="22">
      <t>ホカン</t>
    </rPh>
    <rPh sb="33" eb="36">
      <t>リョウシュウショ</t>
    </rPh>
    <rPh sb="37" eb="39">
      <t>ホカン</t>
    </rPh>
    <rPh sb="40" eb="42">
      <t>ホウホウ</t>
    </rPh>
    <rPh sb="43" eb="44">
      <t>フクロ</t>
    </rPh>
    <rPh sb="44" eb="45">
      <t>トウ</t>
    </rPh>
    <rPh sb="48" eb="50">
      <t>ホカン</t>
    </rPh>
    <rPh sb="52" eb="53">
      <t>カマ</t>
    </rPh>
    <phoneticPr fontId="4"/>
  </si>
  <si>
    <t>長寿命化への活用</t>
    <rPh sb="0" eb="4">
      <t>チョウジュミョウカ</t>
    </rPh>
    <rPh sb="6" eb="8">
      <t>カツヨウ</t>
    </rPh>
    <phoneticPr fontId="84"/>
  </si>
  <si>
    <t>備考</t>
    <phoneticPr fontId="4"/>
  </si>
  <si>
    <t>活動
実施日</t>
    <phoneticPr fontId="4"/>
  </si>
  <si>
    <t>領収書
番号</t>
    <phoneticPr fontId="4"/>
  </si>
  <si>
    <t>残高（円）</t>
    <rPh sb="0" eb="2">
      <t>ザンダカ</t>
    </rPh>
    <rPh sb="3" eb="4">
      <t>エン</t>
    </rPh>
    <phoneticPr fontId="4"/>
  </si>
  <si>
    <t>支出（円）</t>
    <rPh sb="0" eb="2">
      <t>シシュツ</t>
    </rPh>
    <rPh sb="3" eb="4">
      <t>エン</t>
    </rPh>
    <phoneticPr fontId="4"/>
  </si>
  <si>
    <t>収入（円）</t>
    <rPh sb="0" eb="2">
      <t>シュウニュウ</t>
    </rPh>
    <rPh sb="3" eb="4">
      <t>エン</t>
    </rPh>
    <phoneticPr fontId="4"/>
  </si>
  <si>
    <t>内　　容</t>
    <phoneticPr fontId="4"/>
  </si>
  <si>
    <t>分類</t>
    <phoneticPr fontId="4"/>
  </si>
  <si>
    <t>日付</t>
    <phoneticPr fontId="4"/>
  </si>
  <si>
    <t>★交付金交付前に活動資金を構成員が一時的に立て替えて会計口座へ繰り入れた場合は、収入欄にその立替額を記入してください。
　また、返済の際は返済額をマイナスの収入として収入欄に記入し、一時的な立替額が収入/支出の合計に計上されないようにしてください。</t>
    <rPh sb="1" eb="4">
      <t>コウフキン</t>
    </rPh>
    <rPh sb="4" eb="6">
      <t>コウフ</t>
    </rPh>
    <rPh sb="6" eb="7">
      <t>マエ</t>
    </rPh>
    <rPh sb="8" eb="10">
      <t>カツドウ</t>
    </rPh>
    <rPh sb="10" eb="12">
      <t>シキン</t>
    </rPh>
    <rPh sb="13" eb="16">
      <t>コウセイイン</t>
    </rPh>
    <rPh sb="17" eb="20">
      <t>イチジテキ</t>
    </rPh>
    <rPh sb="21" eb="22">
      <t>タ</t>
    </rPh>
    <rPh sb="23" eb="24">
      <t>カ</t>
    </rPh>
    <rPh sb="26" eb="28">
      <t>カイケイ</t>
    </rPh>
    <rPh sb="28" eb="30">
      <t>コウザ</t>
    </rPh>
    <rPh sb="31" eb="32">
      <t>ク</t>
    </rPh>
    <rPh sb="33" eb="34">
      <t>イ</t>
    </rPh>
    <rPh sb="36" eb="38">
      <t>バアイ</t>
    </rPh>
    <rPh sb="40" eb="42">
      <t>シュウニュウ</t>
    </rPh>
    <rPh sb="42" eb="43">
      <t>ラン</t>
    </rPh>
    <rPh sb="46" eb="48">
      <t>タテカエ</t>
    </rPh>
    <rPh sb="48" eb="49">
      <t>ガク</t>
    </rPh>
    <rPh sb="50" eb="52">
      <t>キニュウ</t>
    </rPh>
    <rPh sb="64" eb="66">
      <t>ヘンサイ</t>
    </rPh>
    <rPh sb="67" eb="68">
      <t>サイ</t>
    </rPh>
    <rPh sb="69" eb="72">
      <t>ヘンサイガク</t>
    </rPh>
    <rPh sb="78" eb="80">
      <t>シュウニュウ</t>
    </rPh>
    <rPh sb="83" eb="85">
      <t>シュウニュウ</t>
    </rPh>
    <rPh sb="85" eb="86">
      <t>ラン</t>
    </rPh>
    <rPh sb="87" eb="89">
      <t>キニュウ</t>
    </rPh>
    <rPh sb="91" eb="94">
      <t>イチジテキ</t>
    </rPh>
    <rPh sb="95" eb="97">
      <t>タテカエ</t>
    </rPh>
    <rPh sb="97" eb="98">
      <t>ガク</t>
    </rPh>
    <rPh sb="99" eb="101">
      <t>シュウニュウ</t>
    </rPh>
    <rPh sb="102" eb="104">
      <t>シシュツ</t>
    </rPh>
    <rPh sb="105" eb="107">
      <t>ゴウケイ</t>
    </rPh>
    <rPh sb="108" eb="110">
      <t>ケイジョウ</t>
    </rPh>
    <phoneticPr fontId="84"/>
  </si>
  <si>
    <t>★「分類」欄は、分類番号（１～８）から選択してください。</t>
    <rPh sb="2" eb="4">
      <t>ブンルイ</t>
    </rPh>
    <rPh sb="5" eb="6">
      <t>ラン</t>
    </rPh>
    <rPh sb="8" eb="10">
      <t>ブンルイ</t>
    </rPh>
    <rPh sb="10" eb="12">
      <t>バンゴウ</t>
    </rPh>
    <rPh sb="19" eb="21">
      <t>センタク</t>
    </rPh>
    <phoneticPr fontId="84"/>
  </si>
  <si>
    <t>組織名：</t>
    <rPh sb="0" eb="3">
      <t>ソシキメイ</t>
    </rPh>
    <phoneticPr fontId="84"/>
  </si>
  <si>
    <t>多面的機能支払交付金 金銭出納簿</t>
    <phoneticPr fontId="4"/>
  </si>
  <si>
    <t>○○年度　</t>
    <rPh sb="2" eb="4">
      <t>ネンド</t>
    </rPh>
    <phoneticPr fontId="84"/>
  </si>
  <si>
    <t>（様式第１－7号）</t>
    <phoneticPr fontId="69"/>
  </si>
  <si>
    <t>消費税に係る課税事業者の該当の有無</t>
    <rPh sb="0" eb="3">
      <t>ショウヒゼイ</t>
    </rPh>
    <rPh sb="4" eb="5">
      <t>カカワ</t>
    </rPh>
    <rPh sb="6" eb="8">
      <t>カゼイ</t>
    </rPh>
    <rPh sb="8" eb="11">
      <t>ジギョウシャ</t>
    </rPh>
    <rPh sb="12" eb="14">
      <t>ガイトウ</t>
    </rPh>
    <rPh sb="15" eb="17">
      <t>ウム</t>
    </rPh>
    <phoneticPr fontId="4"/>
  </si>
  <si>
    <t>農地中間管理機構の借り受け</t>
    <rPh sb="0" eb="2">
      <t>ノウチ</t>
    </rPh>
    <rPh sb="2" eb="4">
      <t>チュウカン</t>
    </rPh>
    <rPh sb="4" eb="6">
      <t>カンリ</t>
    </rPh>
    <rPh sb="6" eb="8">
      <t>キコウ</t>
    </rPh>
    <rPh sb="9" eb="10">
      <t>カ</t>
    </rPh>
    <rPh sb="11" eb="12">
      <t>ウ</t>
    </rPh>
    <phoneticPr fontId="4"/>
  </si>
  <si>
    <t>下記にあてはまる場合は○を記入してください。</t>
    <rPh sb="0" eb="2">
      <t>カキ</t>
    </rPh>
    <rPh sb="8" eb="10">
      <t>バアイ</t>
    </rPh>
    <rPh sb="13" eb="15">
      <t>キニュウ</t>
    </rPh>
    <phoneticPr fontId="4"/>
  </si>
  <si>
    <t>※延長の数量は小数点以下第２位まで記入してください。</t>
    <rPh sb="1" eb="3">
      <t>エンチョウ</t>
    </rPh>
    <rPh sb="4" eb="6">
      <t>スウリョウ</t>
    </rPh>
    <rPh sb="7" eb="10">
      <t>ショウスウテン</t>
    </rPh>
    <rPh sb="10" eb="12">
      <t>イカ</t>
    </rPh>
    <rPh sb="12" eb="13">
      <t>ダイ</t>
    </rPh>
    <rPh sb="14" eb="15">
      <t>イ</t>
    </rPh>
    <rPh sb="17" eb="19">
      <t>キニュウ</t>
    </rPh>
    <phoneticPr fontId="4"/>
  </si>
  <si>
    <t>「活動計画書」と同じ行数になるよう、この線より上に行を挿入してください。</t>
    <rPh sb="1" eb="3">
      <t>カツドウ</t>
    </rPh>
    <rPh sb="3" eb="6">
      <t>ケイカクショ</t>
    </rPh>
    <rPh sb="8" eb="9">
      <t>オナ</t>
    </rPh>
    <rPh sb="10" eb="12">
      <t>ギョウスウ</t>
    </rPh>
    <rPh sb="20" eb="21">
      <t>セン</t>
    </rPh>
    <rPh sb="23" eb="24">
      <t>ウエ</t>
    </rPh>
    <rPh sb="25" eb="26">
      <t>ギョウ</t>
    </rPh>
    <rPh sb="27" eb="29">
      <t>ソウニュウ</t>
    </rPh>
    <phoneticPr fontId="4"/>
  </si>
  <si>
    <t>本年度</t>
    <rPh sb="0" eb="3">
      <t>ホンネンド</t>
    </rPh>
    <phoneticPr fontId="4"/>
  </si>
  <si>
    <t>前年度まで</t>
    <rPh sb="0" eb="3">
      <t>ゼンネンド</t>
    </rPh>
    <phoneticPr fontId="4"/>
  </si>
  <si>
    <t>（km,箇所）</t>
    <rPh sb="4" eb="6">
      <t>カショ</t>
    </rPh>
    <phoneticPr fontId="4"/>
  </si>
  <si>
    <t>調査・
設計等
のみ</t>
    <rPh sb="0" eb="2">
      <t>チョウサ</t>
    </rPh>
    <rPh sb="4" eb="6">
      <t>セッケイ</t>
    </rPh>
    <rPh sb="6" eb="7">
      <t>トウ</t>
    </rPh>
    <phoneticPr fontId="4"/>
  </si>
  <si>
    <t>完成数量（km,箇所）</t>
    <rPh sb="0" eb="2">
      <t>カンセイ</t>
    </rPh>
    <rPh sb="2" eb="4">
      <t>スウリョウ</t>
    </rPh>
    <rPh sb="8" eb="10">
      <t>カショ</t>
    </rPh>
    <phoneticPr fontId="4"/>
  </si>
  <si>
    <t>実績</t>
    <rPh sb="0" eb="2">
      <t>ジッセキ</t>
    </rPh>
    <phoneticPr fontId="4"/>
  </si>
  <si>
    <t>計画</t>
    <rPh sb="0" eb="2">
      <t>ケイカク</t>
    </rPh>
    <phoneticPr fontId="4"/>
  </si>
  <si>
    <t>a</t>
    <phoneticPr fontId="4"/>
  </si>
  <si>
    <t>水田の雨水貯留機能の強化（田んぼダム）を推進する活動への支援</t>
    <phoneticPr fontId="4"/>
  </si>
  <si>
    <t>全対象水田面積</t>
    <rPh sb="0" eb="3">
      <t>ゼンタイショウ</t>
    </rPh>
    <rPh sb="3" eb="5">
      <t>スイデン</t>
    </rPh>
    <rPh sb="5" eb="7">
      <t>メンセキ</t>
    </rPh>
    <phoneticPr fontId="4"/>
  </si>
  <si>
    <t>実施面積（右記の内数）</t>
    <rPh sb="0" eb="2">
      <t>ジッシ</t>
    </rPh>
    <rPh sb="2" eb="4">
      <t>メンセキ</t>
    </rPh>
    <rPh sb="5" eb="7">
      <t>ウキ</t>
    </rPh>
    <rPh sb="8" eb="10">
      <t>ウチスウ</t>
    </rPh>
    <phoneticPr fontId="4"/>
  </si>
  <si>
    <t>実施</t>
    <rPh sb="0" eb="2">
      <t>ジッシ</t>
    </rPh>
    <phoneticPr fontId="4"/>
  </si>
  <si>
    <t>実施日</t>
    <rPh sb="0" eb="3">
      <t>ジッシビ</t>
    </rPh>
    <phoneticPr fontId="4"/>
  </si>
  <si>
    <t>農村協働力の深化に向けた活動への支援</t>
    <rPh sb="12" eb="14">
      <t>カツドウ</t>
    </rPh>
    <phoneticPr fontId="4"/>
  </si>
  <si>
    <t>備考（参加人数及び内容等を記入）</t>
    <rPh sb="0" eb="2">
      <t>ビコウ</t>
    </rPh>
    <rPh sb="3" eb="5">
      <t>サンカ</t>
    </rPh>
    <rPh sb="5" eb="7">
      <t>ニンズウ</t>
    </rPh>
    <rPh sb="7" eb="8">
      <t>オヨ</t>
    </rPh>
    <rPh sb="9" eb="11">
      <t>ナイヨウ</t>
    </rPh>
    <rPh sb="11" eb="12">
      <t>トウ</t>
    </rPh>
    <rPh sb="13" eb="15">
      <t>キニュウ</t>
    </rPh>
    <phoneticPr fontId="4"/>
  </si>
  <si>
    <t>※以下は加算措置に取り組む場合のみ記入してください。</t>
    <rPh sb="1" eb="3">
      <t>イカ</t>
    </rPh>
    <rPh sb="4" eb="6">
      <t>カサン</t>
    </rPh>
    <rPh sb="6" eb="8">
      <t>ソチ</t>
    </rPh>
    <rPh sb="9" eb="10">
      <t>ト</t>
    </rPh>
    <rPh sb="11" eb="12">
      <t>ク</t>
    </rPh>
    <rPh sb="13" eb="15">
      <t>バアイ</t>
    </rPh>
    <rPh sb="17" eb="19">
      <t>キニュウ</t>
    </rPh>
    <phoneticPr fontId="4"/>
  </si>
  <si>
    <t>60　広報活動・農的関係人口の拡大</t>
    <rPh sb="3" eb="5">
      <t>コウホウ</t>
    </rPh>
    <rPh sb="5" eb="7">
      <t>カツドウ</t>
    </rPh>
    <rPh sb="8" eb="14">
      <t>ノウテキカンケイジンコウ</t>
    </rPh>
    <rPh sb="15" eb="17">
      <t>カクダイ</t>
    </rPh>
    <phoneticPr fontId="4"/>
  </si>
  <si>
    <t>59　都道府県、市町村が特に認める活動</t>
    <rPh sb="3" eb="7">
      <t>トドウフケン</t>
    </rPh>
    <rPh sb="8" eb="11">
      <t>シチョウソン</t>
    </rPh>
    <rPh sb="12" eb="13">
      <t>トク</t>
    </rPh>
    <rPh sb="14" eb="15">
      <t>ミト</t>
    </rPh>
    <rPh sb="17" eb="19">
      <t>カツドウ</t>
    </rPh>
    <phoneticPr fontId="4"/>
  </si>
  <si>
    <t>58　農村文化の伝承を通じた農村コミュニティの強化</t>
    <rPh sb="3" eb="5">
      <t>ノウソン</t>
    </rPh>
    <rPh sb="5" eb="7">
      <t>ブンカ</t>
    </rPh>
    <rPh sb="8" eb="10">
      <t>デンショウ</t>
    </rPh>
    <rPh sb="11" eb="12">
      <t>ツウ</t>
    </rPh>
    <rPh sb="14" eb="16">
      <t>ノウソン</t>
    </rPh>
    <rPh sb="23" eb="25">
      <t>キョウカ</t>
    </rPh>
    <phoneticPr fontId="4"/>
  </si>
  <si>
    <t>57　やすらぎ・福祉及び教育機能の活用</t>
    <rPh sb="8" eb="10">
      <t>フクシ</t>
    </rPh>
    <rPh sb="10" eb="11">
      <t>オヨ</t>
    </rPh>
    <rPh sb="12" eb="14">
      <t>キョウイク</t>
    </rPh>
    <rPh sb="14" eb="16">
      <t>キノウ</t>
    </rPh>
    <rPh sb="17" eb="19">
      <t>カツヨウ</t>
    </rPh>
    <phoneticPr fontId="4"/>
  </si>
  <si>
    <t>56　農村環境保全活動の幅広い展開</t>
    <rPh sb="3" eb="5">
      <t>ノウソン</t>
    </rPh>
    <rPh sb="5" eb="7">
      <t>カンキョウ</t>
    </rPh>
    <rPh sb="7" eb="9">
      <t>ホゼン</t>
    </rPh>
    <rPh sb="9" eb="11">
      <t>カツドウ</t>
    </rPh>
    <rPh sb="12" eb="14">
      <t>ハバヒロ</t>
    </rPh>
    <rPh sb="15" eb="17">
      <t>テンカイ</t>
    </rPh>
    <phoneticPr fontId="4"/>
  </si>
  <si>
    <t>55　防災・減災力の強化</t>
    <rPh sb="3" eb="5">
      <t>ボウサイ</t>
    </rPh>
    <rPh sb="6" eb="8">
      <t>ゲンサイ</t>
    </rPh>
    <rPh sb="8" eb="9">
      <t>リョク</t>
    </rPh>
    <rPh sb="10" eb="12">
      <t>キョウカ</t>
    </rPh>
    <phoneticPr fontId="4"/>
  </si>
  <si>
    <t>54　地域住民による直営施工</t>
    <rPh sb="3" eb="5">
      <t>チイキ</t>
    </rPh>
    <rPh sb="5" eb="7">
      <t>ジュウミン</t>
    </rPh>
    <rPh sb="10" eb="12">
      <t>チョクエイ</t>
    </rPh>
    <rPh sb="12" eb="14">
      <t>セコウ</t>
    </rPh>
    <phoneticPr fontId="4"/>
  </si>
  <si>
    <t>53　鳥獣被害防止対策及び環境改善活動の強化</t>
    <rPh sb="3" eb="5">
      <t>チョウジュウ</t>
    </rPh>
    <rPh sb="5" eb="7">
      <t>ヒガイ</t>
    </rPh>
    <rPh sb="7" eb="9">
      <t>ボウシ</t>
    </rPh>
    <rPh sb="9" eb="11">
      <t>タイサク</t>
    </rPh>
    <rPh sb="11" eb="12">
      <t>オヨ</t>
    </rPh>
    <rPh sb="13" eb="15">
      <t>カンキョウ</t>
    </rPh>
    <rPh sb="15" eb="17">
      <t>カイゼン</t>
    </rPh>
    <rPh sb="17" eb="19">
      <t>カツドウ</t>
    </rPh>
    <rPh sb="20" eb="22">
      <t>キョウカ</t>
    </rPh>
    <phoneticPr fontId="4"/>
  </si>
  <si>
    <t>52　遊休農地の有効活用</t>
    <rPh sb="3" eb="5">
      <t>ユウキュウ</t>
    </rPh>
    <rPh sb="5" eb="7">
      <t>ノウチ</t>
    </rPh>
    <rPh sb="8" eb="10">
      <t>ユウコウ</t>
    </rPh>
    <rPh sb="10" eb="12">
      <t>カツヨウ</t>
    </rPh>
    <phoneticPr fontId="4"/>
  </si>
  <si>
    <t>多面的機能の増進を図る活動</t>
    <rPh sb="0" eb="3">
      <t>タメンテキ</t>
    </rPh>
    <rPh sb="3" eb="5">
      <t>キノウ</t>
    </rPh>
    <rPh sb="6" eb="8">
      <t>ゾウシン</t>
    </rPh>
    <rPh sb="9" eb="10">
      <t>ハカ</t>
    </rPh>
    <rPh sb="11" eb="13">
      <t>カツドウ</t>
    </rPh>
    <phoneticPr fontId="4"/>
  </si>
  <si>
    <t>51　啓発・普及活動</t>
    <phoneticPr fontId="4"/>
  </si>
  <si>
    <t>35　水質保全計画、農地保全計画の策定</t>
    <rPh sb="3" eb="5">
      <t>スイシツ</t>
    </rPh>
    <rPh sb="5" eb="7">
      <t>ホゼン</t>
    </rPh>
    <rPh sb="7" eb="9">
      <t>ケイカク</t>
    </rPh>
    <rPh sb="10" eb="12">
      <t>ノウチ</t>
    </rPh>
    <rPh sb="12" eb="14">
      <t>ホゼン</t>
    </rPh>
    <rPh sb="14" eb="16">
      <t>ケイカク</t>
    </rPh>
    <rPh sb="17" eb="19">
      <t>サクテイ</t>
    </rPh>
    <phoneticPr fontId="4"/>
  </si>
  <si>
    <t>33　ため池の軽微な補修等</t>
    <rPh sb="5" eb="6">
      <t>イケ</t>
    </rPh>
    <rPh sb="7" eb="9">
      <t>ケイビ</t>
    </rPh>
    <rPh sb="10" eb="12">
      <t>ホシュウ</t>
    </rPh>
    <rPh sb="12" eb="13">
      <t>トウ</t>
    </rPh>
    <phoneticPr fontId="4"/>
  </si>
  <si>
    <t>32　農道の軽微な補修等</t>
    <rPh sb="3" eb="5">
      <t>ノウドウ</t>
    </rPh>
    <rPh sb="6" eb="8">
      <t>ケイビ</t>
    </rPh>
    <rPh sb="9" eb="11">
      <t>ホシュウ</t>
    </rPh>
    <rPh sb="11" eb="12">
      <t>トウ</t>
    </rPh>
    <phoneticPr fontId="4"/>
  </si>
  <si>
    <t>31　水路の軽微な補修等</t>
    <rPh sb="3" eb="5">
      <t>スイロ</t>
    </rPh>
    <rPh sb="6" eb="8">
      <t>ケイビ</t>
    </rPh>
    <rPh sb="9" eb="11">
      <t>ホシュウ</t>
    </rPh>
    <rPh sb="11" eb="12">
      <t>トウ</t>
    </rPh>
    <phoneticPr fontId="4"/>
  </si>
  <si>
    <t>30　農用地の軽微な補修等</t>
    <rPh sb="3" eb="6">
      <t>ノウヨウチ</t>
    </rPh>
    <rPh sb="7" eb="9">
      <t>ケイビ</t>
    </rPh>
    <rPh sb="10" eb="12">
      <t>ホシュウ</t>
    </rPh>
    <rPh sb="12" eb="13">
      <t>トウ</t>
    </rPh>
    <phoneticPr fontId="4"/>
  </si>
  <si>
    <t>実施日</t>
    <rPh sb="0" eb="2">
      <t>ジッシ</t>
    </rPh>
    <rPh sb="2" eb="3">
      <t>ヒ</t>
    </rPh>
    <phoneticPr fontId="4"/>
  </si>
  <si>
    <t>29　機能診断・補修技術等に関する研修</t>
    <rPh sb="3" eb="5">
      <t>キノウ</t>
    </rPh>
    <rPh sb="5" eb="7">
      <t>シンダン</t>
    </rPh>
    <rPh sb="8" eb="10">
      <t>ホシュウ</t>
    </rPh>
    <rPh sb="10" eb="12">
      <t>ギジュツ</t>
    </rPh>
    <rPh sb="12" eb="13">
      <t>トウ</t>
    </rPh>
    <rPh sb="14" eb="15">
      <t>カン</t>
    </rPh>
    <rPh sb="17" eb="19">
      <t>ケンシュウ</t>
    </rPh>
    <phoneticPr fontId="4"/>
  </si>
  <si>
    <t>27　ため池の機能診断</t>
    <rPh sb="5" eb="6">
      <t>イケ</t>
    </rPh>
    <rPh sb="7" eb="9">
      <t>キノウ</t>
    </rPh>
    <rPh sb="9" eb="11">
      <t>シンダン</t>
    </rPh>
    <phoneticPr fontId="4"/>
  </si>
  <si>
    <t>26　農道の機能診断</t>
    <rPh sb="3" eb="5">
      <t>ノウドウ</t>
    </rPh>
    <rPh sb="6" eb="8">
      <t>キノウ</t>
    </rPh>
    <rPh sb="8" eb="10">
      <t>シンダン</t>
    </rPh>
    <phoneticPr fontId="4"/>
  </si>
  <si>
    <t>25　水路の機能診断</t>
    <rPh sb="3" eb="5">
      <t>スイロ</t>
    </rPh>
    <rPh sb="6" eb="8">
      <t>キノウ</t>
    </rPh>
    <rPh sb="8" eb="10">
      <t>シンダン</t>
    </rPh>
    <phoneticPr fontId="4"/>
  </si>
  <si>
    <t>24　農用地の機能診断</t>
    <rPh sb="3" eb="6">
      <t>ノウヨウチ</t>
    </rPh>
    <rPh sb="7" eb="9">
      <t>キノウ</t>
    </rPh>
    <rPh sb="9" eb="11">
      <t>シンダン</t>
    </rPh>
    <phoneticPr fontId="4"/>
  </si>
  <si>
    <t>資源向上支払交付金（共同）の交付を受けずに活動を実施した場合も記入してください。</t>
    <rPh sb="0" eb="2">
      <t>シゲン</t>
    </rPh>
    <rPh sb="2" eb="4">
      <t>コウジョウ</t>
    </rPh>
    <rPh sb="10" eb="12">
      <t>キョウドウ</t>
    </rPh>
    <rPh sb="21" eb="23">
      <t>カツドウ</t>
    </rPh>
    <phoneticPr fontId="4"/>
  </si>
  <si>
    <t>23　その他</t>
    <phoneticPr fontId="4"/>
  </si>
  <si>
    <t>22　有識者等による研修会、検討会の開催</t>
    <rPh sb="3" eb="6">
      <t>ユウシキシャ</t>
    </rPh>
    <rPh sb="6" eb="7">
      <t>トウ</t>
    </rPh>
    <rPh sb="10" eb="13">
      <t>ケンシュウカイ</t>
    </rPh>
    <rPh sb="14" eb="17">
      <t>ケントウカイ</t>
    </rPh>
    <rPh sb="18" eb="20">
      <t>カイサイ</t>
    </rPh>
    <phoneticPr fontId="4"/>
  </si>
  <si>
    <t>21　地域住民等に対する意向調査等</t>
    <rPh sb="3" eb="5">
      <t>チイキ</t>
    </rPh>
    <rPh sb="5" eb="7">
      <t>ジュウミン</t>
    </rPh>
    <rPh sb="7" eb="8">
      <t>トウ</t>
    </rPh>
    <rPh sb="9" eb="10">
      <t>タイ</t>
    </rPh>
    <rPh sb="12" eb="14">
      <t>イコウ</t>
    </rPh>
    <rPh sb="14" eb="16">
      <t>チョウサ</t>
    </rPh>
    <rPh sb="16" eb="17">
      <t>トウ</t>
    </rPh>
    <phoneticPr fontId="4"/>
  </si>
  <si>
    <t>20　集落外住民や地域住民との意見交換等</t>
    <rPh sb="3" eb="5">
      <t>シュウラク</t>
    </rPh>
    <rPh sb="5" eb="6">
      <t>ガイ</t>
    </rPh>
    <rPh sb="6" eb="8">
      <t>ジュウミン</t>
    </rPh>
    <rPh sb="9" eb="11">
      <t>チイキ</t>
    </rPh>
    <rPh sb="11" eb="13">
      <t>ジュウミン</t>
    </rPh>
    <rPh sb="15" eb="17">
      <t>イケン</t>
    </rPh>
    <rPh sb="17" eb="19">
      <t>コウカン</t>
    </rPh>
    <rPh sb="19" eb="20">
      <t>トウ</t>
    </rPh>
    <phoneticPr fontId="4"/>
  </si>
  <si>
    <t>19　不在村地主との連絡体制の整備等</t>
    <rPh sb="3" eb="5">
      <t>フザイ</t>
    </rPh>
    <rPh sb="5" eb="6">
      <t>ムラ</t>
    </rPh>
    <rPh sb="6" eb="8">
      <t>ジヌシ</t>
    </rPh>
    <rPh sb="10" eb="12">
      <t>レンラク</t>
    </rPh>
    <rPh sb="12" eb="14">
      <t>タイセイ</t>
    </rPh>
    <rPh sb="15" eb="17">
      <t>セイビ</t>
    </rPh>
    <rPh sb="17" eb="18">
      <t>トウ</t>
    </rPh>
    <phoneticPr fontId="4"/>
  </si>
  <si>
    <t>18　農業者に対する意向調査、現地調査</t>
    <phoneticPr fontId="4"/>
  </si>
  <si>
    <t>17　農業者の検討会の開催</t>
    <phoneticPr fontId="4"/>
  </si>
  <si>
    <t>16　異常気象時の対応</t>
    <rPh sb="3" eb="5">
      <t>イジョウ</t>
    </rPh>
    <rPh sb="5" eb="7">
      <t>キショウ</t>
    </rPh>
    <rPh sb="7" eb="8">
      <t>ジ</t>
    </rPh>
    <rPh sb="9" eb="11">
      <t>タイオウ</t>
    </rPh>
    <phoneticPr fontId="4"/>
  </si>
  <si>
    <t>15　ため池附帯施設の保守管理</t>
    <rPh sb="5" eb="6">
      <t>イケ</t>
    </rPh>
    <rPh sb="6" eb="8">
      <t>フタイ</t>
    </rPh>
    <rPh sb="8" eb="10">
      <t>シセツ</t>
    </rPh>
    <rPh sb="11" eb="13">
      <t>ホシュ</t>
    </rPh>
    <rPh sb="13" eb="15">
      <t>カンリ</t>
    </rPh>
    <phoneticPr fontId="4"/>
  </si>
  <si>
    <t>14　ため池の泥上げ</t>
    <rPh sb="5" eb="6">
      <t>イケ</t>
    </rPh>
    <rPh sb="7" eb="8">
      <t>ドロ</t>
    </rPh>
    <rPh sb="8" eb="9">
      <t>ア</t>
    </rPh>
    <phoneticPr fontId="4"/>
  </si>
  <si>
    <t>13　ため池の草刈り</t>
    <rPh sb="5" eb="6">
      <t>イケ</t>
    </rPh>
    <rPh sb="7" eb="9">
      <t>クサカ</t>
    </rPh>
    <phoneticPr fontId="4"/>
  </si>
  <si>
    <t>11　農道側溝の泥上げ</t>
    <rPh sb="3" eb="5">
      <t>ノウドウ</t>
    </rPh>
    <rPh sb="5" eb="7">
      <t>ソッコウ</t>
    </rPh>
    <rPh sb="8" eb="9">
      <t>ドロ</t>
    </rPh>
    <rPh sb="9" eb="10">
      <t>ア</t>
    </rPh>
    <phoneticPr fontId="4"/>
  </si>
  <si>
    <t>８　水路の泥上げ</t>
    <rPh sb="2" eb="4">
      <t>スイロ</t>
    </rPh>
    <rPh sb="5" eb="6">
      <t>ドロ</t>
    </rPh>
    <rPh sb="6" eb="7">
      <t>ア</t>
    </rPh>
    <phoneticPr fontId="4"/>
  </si>
  <si>
    <t>７　水路の草刈り</t>
    <rPh sb="2" eb="4">
      <t>スイロ</t>
    </rPh>
    <rPh sb="5" eb="7">
      <t>クサカ</t>
    </rPh>
    <phoneticPr fontId="4"/>
  </si>
  <si>
    <t>５　畦畔・法面・防風林の草刈り</t>
    <rPh sb="2" eb="4">
      <t>ケイハン</t>
    </rPh>
    <rPh sb="5" eb="7">
      <t>ノリメン</t>
    </rPh>
    <rPh sb="8" eb="11">
      <t>ボウフウリン</t>
    </rPh>
    <rPh sb="12" eb="14">
      <t>クサカ</t>
    </rPh>
    <phoneticPr fontId="4"/>
  </si>
  <si>
    <t>遊休農地解消面積</t>
    <rPh sb="0" eb="2">
      <t>ユウキュウ</t>
    </rPh>
    <rPh sb="2" eb="4">
      <t>ノウチ</t>
    </rPh>
    <rPh sb="4" eb="6">
      <t>カイショウ</t>
    </rPh>
    <rPh sb="6" eb="8">
      <t>メンセキ</t>
    </rPh>
    <phoneticPr fontId="4"/>
  </si>
  <si>
    <t>４　遊休農地発生防止のための保全管理</t>
    <rPh sb="2" eb="4">
      <t>ユウキュウ</t>
    </rPh>
    <rPh sb="4" eb="6">
      <t>ノウチ</t>
    </rPh>
    <rPh sb="6" eb="8">
      <t>ハッセイ</t>
    </rPh>
    <rPh sb="8" eb="10">
      <t>ボウシ</t>
    </rPh>
    <rPh sb="14" eb="16">
      <t>ホゼン</t>
    </rPh>
    <rPh sb="16" eb="18">
      <t>カンリ</t>
    </rPh>
    <phoneticPr fontId="4"/>
  </si>
  <si>
    <t>３　事務・組織運営等に関する研修、
　　機械の安全使用に関する研修</t>
    <rPh sb="2" eb="4">
      <t>ジム</t>
    </rPh>
    <rPh sb="5" eb="7">
      <t>ソシキ</t>
    </rPh>
    <rPh sb="7" eb="9">
      <t>ウンエイ</t>
    </rPh>
    <rPh sb="9" eb="10">
      <t>トウ</t>
    </rPh>
    <rPh sb="11" eb="12">
      <t>カン</t>
    </rPh>
    <rPh sb="14" eb="16">
      <t>ケンシュウ</t>
    </rPh>
    <rPh sb="20" eb="22">
      <t>キカイ</t>
    </rPh>
    <rPh sb="23" eb="25">
      <t>アンゼン</t>
    </rPh>
    <rPh sb="25" eb="27">
      <t>シヨウ</t>
    </rPh>
    <rPh sb="28" eb="29">
      <t>カン</t>
    </rPh>
    <rPh sb="31" eb="33">
      <t>ケンシュウ</t>
    </rPh>
    <phoneticPr fontId="4"/>
  </si>
  <si>
    <t>地域資源の基礎的な保全活動</t>
    <rPh sb="0" eb="2">
      <t>チイキ</t>
    </rPh>
    <rPh sb="2" eb="4">
      <t>シゲン</t>
    </rPh>
    <rPh sb="5" eb="8">
      <t>キソテキ</t>
    </rPh>
    <rPh sb="9" eb="11">
      <t>ホゼン</t>
    </rPh>
    <rPh sb="11" eb="13">
      <t>カツドウ</t>
    </rPh>
    <phoneticPr fontId="4"/>
  </si>
  <si>
    <t xml:space="preserve">活動区分 </t>
    <rPh sb="0" eb="2">
      <t>カツドウ</t>
    </rPh>
    <rPh sb="2" eb="4">
      <t>クブン</t>
    </rPh>
    <phoneticPr fontId="4"/>
  </si>
  <si>
    <t>農地維持支払交付金の交付を受けずに活動を実施した場合も記入してください。</t>
    <rPh sb="17" eb="19">
      <t>カツドウ</t>
    </rPh>
    <phoneticPr fontId="4"/>
  </si>
  <si>
    <t>「備考」欄：「実施」欄に「○」を記入した場合は具体的な活動内容や研修実施日等を記入する。
　　　　　　「実施」欄に「×」を記入した場合は要件を満たせなかった理由や実施しなかった理由を記入する。</t>
    <rPh sb="1" eb="3">
      <t>ビコウ</t>
    </rPh>
    <rPh sb="4" eb="5">
      <t>ラン</t>
    </rPh>
    <rPh sb="7" eb="9">
      <t>ジッシ</t>
    </rPh>
    <rPh sb="10" eb="11">
      <t>ラン</t>
    </rPh>
    <rPh sb="16" eb="18">
      <t>キニュウ</t>
    </rPh>
    <rPh sb="20" eb="22">
      <t>バアイ</t>
    </rPh>
    <rPh sb="23" eb="26">
      <t>グタイテキ</t>
    </rPh>
    <rPh sb="27" eb="29">
      <t>カツドウ</t>
    </rPh>
    <rPh sb="29" eb="31">
      <t>ナイヨウ</t>
    </rPh>
    <rPh sb="32" eb="34">
      <t>ケンシュウ</t>
    </rPh>
    <rPh sb="34" eb="36">
      <t>ジッシ</t>
    </rPh>
    <rPh sb="36" eb="37">
      <t>ヒ</t>
    </rPh>
    <rPh sb="37" eb="38">
      <t>トウ</t>
    </rPh>
    <rPh sb="39" eb="41">
      <t>キニュウ</t>
    </rPh>
    <rPh sb="52" eb="54">
      <t>ジッシ</t>
    </rPh>
    <rPh sb="55" eb="56">
      <t>ラン</t>
    </rPh>
    <rPh sb="61" eb="63">
      <t>キニュウ</t>
    </rPh>
    <rPh sb="65" eb="67">
      <t>バアイ</t>
    </rPh>
    <rPh sb="68" eb="70">
      <t>ヨウケン</t>
    </rPh>
    <rPh sb="71" eb="72">
      <t>ミ</t>
    </rPh>
    <rPh sb="78" eb="80">
      <t>リユウ</t>
    </rPh>
    <rPh sb="81" eb="83">
      <t>ジッシ</t>
    </rPh>
    <rPh sb="88" eb="90">
      <t>リユウ</t>
    </rPh>
    <rPh sb="91" eb="93">
      <t>キニュウ</t>
    </rPh>
    <phoneticPr fontId="4"/>
  </si>
  <si>
    <t>「実施」欄：活動要件を満たした活動項目に「○」、要件を満たせなかった場合や実施しなかった
　　　　　　場合に「×」を記入する。対象外の活動項目には「－」を記入する。</t>
    <rPh sb="1" eb="3">
      <t>ジッシ</t>
    </rPh>
    <rPh sb="4" eb="5">
      <t>ラン</t>
    </rPh>
    <rPh sb="6" eb="8">
      <t>カツドウ</t>
    </rPh>
    <rPh sb="8" eb="10">
      <t>ヨウケン</t>
    </rPh>
    <rPh sb="11" eb="12">
      <t>ミ</t>
    </rPh>
    <rPh sb="15" eb="17">
      <t>カツドウ</t>
    </rPh>
    <rPh sb="17" eb="19">
      <t>コウモク</t>
    </rPh>
    <rPh sb="24" eb="26">
      <t>ヨウケン</t>
    </rPh>
    <rPh sb="27" eb="28">
      <t>ミ</t>
    </rPh>
    <rPh sb="34" eb="36">
      <t>バアイ</t>
    </rPh>
    <rPh sb="63" eb="66">
      <t>タイショウガイ</t>
    </rPh>
    <rPh sb="67" eb="69">
      <t>カツドウ</t>
    </rPh>
    <rPh sb="69" eb="71">
      <t>コウモク</t>
    </rPh>
    <rPh sb="77" eb="79">
      <t>キニュウ</t>
    </rPh>
    <phoneticPr fontId="4"/>
  </si>
  <si>
    <t>「計画」欄：活動計画書において計画した活動に「○」、計画外の活動項目に「－」を記入する。</t>
    <rPh sb="1" eb="3">
      <t>ケイカク</t>
    </rPh>
    <rPh sb="4" eb="5">
      <t>ラン</t>
    </rPh>
    <rPh sb="6" eb="8">
      <t>カツドウ</t>
    </rPh>
    <rPh sb="8" eb="11">
      <t>ケイカクショ</t>
    </rPh>
    <rPh sb="15" eb="17">
      <t>ケイカク</t>
    </rPh>
    <rPh sb="19" eb="21">
      <t>カツドウ</t>
    </rPh>
    <rPh sb="26" eb="28">
      <t>ケイカク</t>
    </rPh>
    <rPh sb="30" eb="32">
      <t>カツドウ</t>
    </rPh>
    <phoneticPr fontId="4"/>
  </si>
  <si>
    <t>３． 多面的機能支払交付金に係る事業の成果</t>
    <rPh sb="3" eb="6">
      <t>タメンテキ</t>
    </rPh>
    <rPh sb="6" eb="8">
      <t>キノウ</t>
    </rPh>
    <rPh sb="8" eb="10">
      <t>シハライ</t>
    </rPh>
    <rPh sb="10" eb="13">
      <t>コウフキン</t>
    </rPh>
    <rPh sb="14" eb="15">
      <t>カカ</t>
    </rPh>
    <rPh sb="16" eb="18">
      <t>ジギョウ</t>
    </rPh>
    <rPh sb="19" eb="21">
      <t>セイカ</t>
    </rPh>
    <phoneticPr fontId="4"/>
  </si>
  <si>
    <t>特定非営利活動法人</t>
    <rPh sb="0" eb="2">
      <t>トクテイ</t>
    </rPh>
    <rPh sb="2" eb="5">
      <t>ヒエイリ</t>
    </rPh>
    <rPh sb="5" eb="7">
      <t>カツドウ</t>
    </rPh>
    <rPh sb="7" eb="9">
      <t>ホウジン</t>
    </rPh>
    <phoneticPr fontId="4"/>
  </si>
  <si>
    <t>広域活動組織</t>
    <rPh sb="0" eb="2">
      <t>コウイキ</t>
    </rPh>
    <rPh sb="2" eb="4">
      <t>カツドウ</t>
    </rPh>
    <rPh sb="4" eb="6">
      <t>ソシキ</t>
    </rPh>
    <phoneticPr fontId="4"/>
  </si>
  <si>
    <t>２．組織の広域化・体制強化の計画</t>
    <rPh sb="2" eb="4">
      <t>ソシキ</t>
    </rPh>
    <rPh sb="5" eb="8">
      <t>コウイキカ</t>
    </rPh>
    <rPh sb="9" eb="11">
      <t>タイセイ</t>
    </rPh>
    <rPh sb="11" eb="13">
      <t>キョウカ</t>
    </rPh>
    <rPh sb="14" eb="16">
      <t>ケイカク</t>
    </rPh>
    <phoneticPr fontId="4"/>
  </si>
  <si>
    <t>２．組織の広域化・体制強化の状況</t>
    <rPh sb="2" eb="4">
      <t>ソシキ</t>
    </rPh>
    <rPh sb="5" eb="8">
      <t>コウイキカ</t>
    </rPh>
    <rPh sb="9" eb="11">
      <t>タイセイ</t>
    </rPh>
    <rPh sb="11" eb="13">
      <t>キョウカ</t>
    </rPh>
    <rPh sb="14" eb="16">
      <t>ジョウキョウ</t>
    </rPh>
    <phoneticPr fontId="4"/>
  </si>
  <si>
    <t>開催日</t>
    <rPh sb="0" eb="3">
      <t>カイサイビ</t>
    </rPh>
    <phoneticPr fontId="4"/>
  </si>
  <si>
    <t>下記のとおり、総会又は運営委員会を開催し構成員の了解を得ています。</t>
    <rPh sb="0" eb="2">
      <t>カキ</t>
    </rPh>
    <rPh sb="7" eb="9">
      <t>ソウカイ</t>
    </rPh>
    <rPh sb="9" eb="10">
      <t>マタ</t>
    </rPh>
    <rPh sb="11" eb="13">
      <t>ウンエイ</t>
    </rPh>
    <rPh sb="13" eb="16">
      <t>イインカイ</t>
    </rPh>
    <rPh sb="17" eb="19">
      <t>カイサイ</t>
    </rPh>
    <rPh sb="20" eb="23">
      <t>コウセイイン</t>
    </rPh>
    <rPh sb="24" eb="26">
      <t>リョウカイ</t>
    </rPh>
    <rPh sb="27" eb="28">
      <t>エ</t>
    </rPh>
    <phoneticPr fontId="4"/>
  </si>
  <si>
    <t>１． 総会又は運営委員会の実施時期</t>
    <rPh sb="3" eb="5">
      <t>ソウカイ</t>
    </rPh>
    <rPh sb="5" eb="6">
      <t>マタ</t>
    </rPh>
    <rPh sb="7" eb="9">
      <t>ウンエイ</t>
    </rPh>
    <rPh sb="9" eb="12">
      <t>イインカイ</t>
    </rPh>
    <rPh sb="13" eb="15">
      <t>ジッシ</t>
    </rPh>
    <rPh sb="15" eb="17">
      <t>ジキ</t>
    </rPh>
    <phoneticPr fontId="4"/>
  </si>
  <si>
    <t>　合　　　計</t>
    <rPh sb="1" eb="2">
      <t>ゴウ</t>
    </rPh>
    <rPh sb="5" eb="6">
      <t>ケイ</t>
    </rPh>
    <phoneticPr fontId="4"/>
  </si>
  <si>
    <t>（持越金の使用予定（使用時期、使用内容）等を記入）</t>
    <rPh sb="1" eb="3">
      <t>モチコシ</t>
    </rPh>
    <rPh sb="3" eb="4">
      <t>キン</t>
    </rPh>
    <rPh sb="5" eb="7">
      <t>シヨウ</t>
    </rPh>
    <rPh sb="7" eb="9">
      <t>ヨテイ</t>
    </rPh>
    <rPh sb="10" eb="12">
      <t>シヨウ</t>
    </rPh>
    <rPh sb="12" eb="14">
      <t>ジキ</t>
    </rPh>
    <rPh sb="15" eb="17">
      <t>シヨウ</t>
    </rPh>
    <rPh sb="17" eb="19">
      <t>ナイヨウ</t>
    </rPh>
    <rPh sb="20" eb="21">
      <t>トウ</t>
    </rPh>
    <phoneticPr fontId="4"/>
  </si>
  <si>
    <t>次年度への持越金
（資源向上（長寿命化））</t>
    <rPh sb="0" eb="3">
      <t>ジネンド</t>
    </rPh>
    <rPh sb="5" eb="7">
      <t>モチコ</t>
    </rPh>
    <rPh sb="7" eb="8">
      <t>キン</t>
    </rPh>
    <rPh sb="10" eb="12">
      <t>シゲン</t>
    </rPh>
    <rPh sb="12" eb="14">
      <t>コウジョウ</t>
    </rPh>
    <rPh sb="15" eb="19">
      <t>チョウジュミョウカ</t>
    </rPh>
    <phoneticPr fontId="4"/>
  </si>
  <si>
    <t>５．</t>
  </si>
  <si>
    <t>次年度への持越金
（農地維持・資源向上（共同））</t>
    <rPh sb="0" eb="3">
      <t>ジネンド</t>
    </rPh>
    <rPh sb="5" eb="7">
      <t>モチコ</t>
    </rPh>
    <rPh sb="7" eb="8">
      <t>キン</t>
    </rPh>
    <rPh sb="10" eb="12">
      <t>ノウチ</t>
    </rPh>
    <rPh sb="12" eb="14">
      <t>イジ</t>
    </rPh>
    <rPh sb="15" eb="17">
      <t>シゲン</t>
    </rPh>
    <rPh sb="17" eb="19">
      <t>コウジョウ</t>
    </rPh>
    <rPh sb="20" eb="22">
      <t>キョウドウ</t>
    </rPh>
    <phoneticPr fontId="4"/>
  </si>
  <si>
    <t>４．</t>
  </si>
  <si>
    <t>３．</t>
    <phoneticPr fontId="4"/>
  </si>
  <si>
    <t>その他</t>
    <rPh sb="2" eb="3">
      <t>ホカ</t>
    </rPh>
    <phoneticPr fontId="4"/>
  </si>
  <si>
    <t>日当</t>
    <rPh sb="0" eb="2">
      <t>ニットウ</t>
    </rPh>
    <phoneticPr fontId="4"/>
  </si>
  <si>
    <t>支出総額（資源向上（長寿命化））</t>
    <rPh sb="0" eb="2">
      <t>シシュツ</t>
    </rPh>
    <rPh sb="2" eb="4">
      <t>ソウガク</t>
    </rPh>
    <rPh sb="5" eb="7">
      <t>シゲン</t>
    </rPh>
    <rPh sb="7" eb="9">
      <t>コウジョウ</t>
    </rPh>
    <rPh sb="10" eb="14">
      <t>チョウジュミョウカ</t>
    </rPh>
    <phoneticPr fontId="4"/>
  </si>
  <si>
    <t>２．</t>
    <phoneticPr fontId="4"/>
  </si>
  <si>
    <t>支出総額
（農地維持・資源向上（共同））</t>
    <rPh sb="0" eb="2">
      <t>シシュツ</t>
    </rPh>
    <rPh sb="2" eb="4">
      <t>ソウガク</t>
    </rPh>
    <rPh sb="6" eb="8">
      <t>ノウチ</t>
    </rPh>
    <rPh sb="8" eb="10">
      <t>イジ</t>
    </rPh>
    <rPh sb="11" eb="13">
      <t>シゲン</t>
    </rPh>
    <rPh sb="13" eb="15">
      <t>コウジョウ</t>
    </rPh>
    <rPh sb="16" eb="18">
      <t>キョウドウ</t>
    </rPh>
    <phoneticPr fontId="4"/>
  </si>
  <si>
    <t>１．</t>
    <phoneticPr fontId="4"/>
  </si>
  <si>
    <t>備　考</t>
    <rPh sb="0" eb="1">
      <t>ソナエ</t>
    </rPh>
    <rPh sb="2" eb="3">
      <t>コウ</t>
    </rPh>
    <phoneticPr fontId="4"/>
  </si>
  <si>
    <t>金額</t>
    <rPh sb="0" eb="1">
      <t>キン</t>
    </rPh>
    <rPh sb="1" eb="2">
      <t>ガク</t>
    </rPh>
    <phoneticPr fontId="4"/>
  </si>
  <si>
    <t>項　　目</t>
    <rPh sb="0" eb="1">
      <t>コウ</t>
    </rPh>
    <rPh sb="3" eb="4">
      <t>メ</t>
    </rPh>
    <phoneticPr fontId="4"/>
  </si>
  <si>
    <t>支出の部</t>
    <rPh sb="0" eb="2">
      <t>シシュツ</t>
    </rPh>
    <rPh sb="3" eb="4">
      <t>ブ</t>
    </rPh>
    <phoneticPr fontId="4"/>
  </si>
  <si>
    <t>５．</t>
    <phoneticPr fontId="4"/>
  </si>
  <si>
    <t>資源向上（長寿命化）交付金</t>
    <rPh sb="0" eb="2">
      <t>シゲン</t>
    </rPh>
    <rPh sb="2" eb="4">
      <t>コウジョウ</t>
    </rPh>
    <rPh sb="5" eb="9">
      <t>チョウジュミョウカ</t>
    </rPh>
    <rPh sb="10" eb="13">
      <t>コウフキン</t>
    </rPh>
    <phoneticPr fontId="4"/>
  </si>
  <si>
    <t>４．</t>
    <phoneticPr fontId="4"/>
  </si>
  <si>
    <t>農地維持・資源向上（共同）交付金</t>
    <rPh sb="0" eb="2">
      <t>ノウチ</t>
    </rPh>
    <rPh sb="2" eb="4">
      <t>イジ</t>
    </rPh>
    <rPh sb="5" eb="7">
      <t>シゲン</t>
    </rPh>
    <rPh sb="7" eb="9">
      <t>コウジョウ</t>
    </rPh>
    <rPh sb="10" eb="12">
      <t>キョウドウ</t>
    </rPh>
    <rPh sb="13" eb="16">
      <t>コウフキン</t>
    </rPh>
    <phoneticPr fontId="4"/>
  </si>
  <si>
    <t>前年度からの持越金
（資源向上（長寿命化））</t>
    <rPh sb="0" eb="2">
      <t>ゼンネン</t>
    </rPh>
    <rPh sb="2" eb="3">
      <t>ド</t>
    </rPh>
    <rPh sb="6" eb="8">
      <t>モチコ</t>
    </rPh>
    <rPh sb="8" eb="9">
      <t>キン</t>
    </rPh>
    <rPh sb="11" eb="13">
      <t>シゲン</t>
    </rPh>
    <rPh sb="13" eb="15">
      <t>コウジョウ</t>
    </rPh>
    <rPh sb="16" eb="17">
      <t>チョウ</t>
    </rPh>
    <rPh sb="17" eb="20">
      <t>ジュミョウカ</t>
    </rPh>
    <phoneticPr fontId="4"/>
  </si>
  <si>
    <t>前年度からの持越金
（農地維持・資源向上（共同））</t>
    <rPh sb="0" eb="2">
      <t>ゼンネン</t>
    </rPh>
    <rPh sb="2" eb="3">
      <t>ド</t>
    </rPh>
    <rPh sb="6" eb="8">
      <t>モチコ</t>
    </rPh>
    <rPh sb="8" eb="9">
      <t>キン</t>
    </rPh>
    <rPh sb="11" eb="13">
      <t>ノウチ</t>
    </rPh>
    <rPh sb="13" eb="15">
      <t>イジ</t>
    </rPh>
    <rPh sb="16" eb="18">
      <t>シゲン</t>
    </rPh>
    <rPh sb="18" eb="20">
      <t>コウジョウ</t>
    </rPh>
    <rPh sb="21" eb="23">
      <t>キョウドウ</t>
    </rPh>
    <phoneticPr fontId="4"/>
  </si>
  <si>
    <t>収入の部</t>
    <rPh sb="0" eb="2">
      <t>シュウニュウ</t>
    </rPh>
    <rPh sb="3" eb="4">
      <t>ブ</t>
    </rPh>
    <phoneticPr fontId="4"/>
  </si>
  <si>
    <t>＜○年度　収支実績　　○年○月○日現在＞</t>
    <rPh sb="2" eb="4">
      <t>ネンド</t>
    </rPh>
    <rPh sb="5" eb="7">
      <t>シュウシ</t>
    </rPh>
    <rPh sb="7" eb="9">
      <t>ジッセキ</t>
    </rPh>
    <rPh sb="12" eb="13">
      <t>ネン</t>
    </rPh>
    <rPh sb="14" eb="15">
      <t>ツキ</t>
    </rPh>
    <rPh sb="16" eb="17">
      <t>ニチ</t>
    </rPh>
    <rPh sb="17" eb="19">
      <t>ゲンザイ</t>
    </rPh>
    <phoneticPr fontId="4"/>
  </si>
  <si>
    <t>組織名称</t>
    <rPh sb="0" eb="2">
      <t>ソシキ</t>
    </rPh>
    <rPh sb="2" eb="4">
      <t>メイショウ</t>
    </rPh>
    <phoneticPr fontId="4"/>
  </si>
  <si>
    <t>多面的機能支払交付金に係る実施状況報告書</t>
  </si>
  <si>
    <t>（別添）</t>
    <rPh sb="1" eb="3">
      <t>ベッテン</t>
    </rPh>
    <phoneticPr fontId="4"/>
  </si>
  <si>
    <r>
      <t>　多面的機能支払交付金実施要綱（平成26年４月１日付け25農振第2254号農林水産事務次官依命通知）別紙１の第５の７及び別紙２の第５の</t>
    </r>
    <r>
      <rPr>
        <sz val="12"/>
        <rFont val="ＭＳ 明朝"/>
        <family val="1"/>
        <charset val="128"/>
      </rPr>
      <t>８</t>
    </r>
    <r>
      <rPr>
        <sz val="12"/>
        <color indexed="8"/>
        <rFont val="ＭＳ 明朝"/>
        <family val="1"/>
        <charset val="128"/>
      </rPr>
      <t>に基づき、多面的機能支払交付金の実施状況について、別添のとおり報告します。</t>
    </r>
    <phoneticPr fontId="4"/>
  </si>
  <si>
    <t>○年度　多面的機能支払交付金に係る実施状況報告書</t>
    <rPh sb="1" eb="3">
      <t>ネンド</t>
    </rPh>
    <phoneticPr fontId="4"/>
  </si>
  <si>
    <t>（様式第1－８号）</t>
    <phoneticPr fontId="4"/>
  </si>
  <si>
    <t>上記の内容について、妥当であると認める。</t>
    <rPh sb="0" eb="2">
      <t>ジョウキ</t>
    </rPh>
    <rPh sb="3" eb="5">
      <t>ナイヨウ</t>
    </rPh>
    <rPh sb="10" eb="12">
      <t>ダトウ</t>
    </rPh>
    <rPh sb="16" eb="17">
      <t>ミト</t>
    </rPh>
    <phoneticPr fontId="92"/>
  </si>
  <si>
    <t>担当者記名</t>
    <rPh sb="0" eb="3">
      <t>タントウシャ</t>
    </rPh>
    <rPh sb="3" eb="5">
      <t>キメイ</t>
    </rPh>
    <phoneticPr fontId="92"/>
  </si>
  <si>
    <t>確認結果</t>
    <rPh sb="0" eb="2">
      <t>カクニン</t>
    </rPh>
    <rPh sb="2" eb="4">
      <t>ケッカ</t>
    </rPh>
    <phoneticPr fontId="92"/>
  </si>
  <si>
    <t>市町村担当者における妥当性の確認欄</t>
    <rPh sb="0" eb="3">
      <t>シチョウソン</t>
    </rPh>
    <rPh sb="3" eb="6">
      <t>タントウシャ</t>
    </rPh>
    <rPh sb="10" eb="13">
      <t>ダトウセイ</t>
    </rPh>
    <rPh sb="14" eb="16">
      <t>カクニン</t>
    </rPh>
    <rPh sb="16" eb="17">
      <t>ラン</t>
    </rPh>
    <phoneticPr fontId="92"/>
  </si>
  <si>
    <t>円</t>
    <rPh sb="0" eb="1">
      <t>エン</t>
    </rPh>
    <phoneticPr fontId="92"/>
  </si>
  <si>
    <t>計</t>
    <rPh sb="0" eb="1">
      <t>ケイ</t>
    </rPh>
    <phoneticPr fontId="92"/>
  </si>
  <si>
    <t>算定根拠</t>
    <rPh sb="0" eb="2">
      <t>サンテイ</t>
    </rPh>
    <rPh sb="2" eb="4">
      <t>コンキョ</t>
    </rPh>
    <phoneticPr fontId="92"/>
  </si>
  <si>
    <t>使用予定金額</t>
    <rPh sb="0" eb="2">
      <t>シヨウ</t>
    </rPh>
    <rPh sb="2" eb="4">
      <t>ヨテイ</t>
    </rPh>
    <rPh sb="4" eb="6">
      <t>キンガク</t>
    </rPh>
    <phoneticPr fontId="92"/>
  </si>
  <si>
    <t>使用内容</t>
    <rPh sb="0" eb="2">
      <t>シヨウ</t>
    </rPh>
    <rPh sb="2" eb="4">
      <t>ナイヨウ</t>
    </rPh>
    <phoneticPr fontId="92"/>
  </si>
  <si>
    <t>使用時期</t>
    <rPh sb="0" eb="2">
      <t>シヨウ</t>
    </rPh>
    <rPh sb="2" eb="4">
      <t>ジキ</t>
    </rPh>
    <phoneticPr fontId="92"/>
  </si>
  <si>
    <t>　算定根拠について、市町村担当者から提出を求められた場合には添付すること。</t>
    <rPh sb="1" eb="3">
      <t>サンテイ</t>
    </rPh>
    <rPh sb="3" eb="5">
      <t>コンキョ</t>
    </rPh>
    <rPh sb="10" eb="13">
      <t>シチョウソン</t>
    </rPh>
    <rPh sb="13" eb="16">
      <t>タントウシャ</t>
    </rPh>
    <rPh sb="18" eb="20">
      <t>テイシュツ</t>
    </rPh>
    <rPh sb="21" eb="22">
      <t>モト</t>
    </rPh>
    <rPh sb="26" eb="28">
      <t>バアイ</t>
    </rPh>
    <rPh sb="30" eb="32">
      <t>テンプ</t>
    </rPh>
    <phoneticPr fontId="92"/>
  </si>
  <si>
    <t>　次年度への持越金が当該年度交付金の３割を超え、かつ、１００万円以上である場合に作成。</t>
    <rPh sb="1" eb="4">
      <t>ジネンド</t>
    </rPh>
    <rPh sb="6" eb="8">
      <t>モチコシ</t>
    </rPh>
    <rPh sb="8" eb="9">
      <t>キン</t>
    </rPh>
    <rPh sb="10" eb="12">
      <t>トウガイ</t>
    </rPh>
    <rPh sb="12" eb="14">
      <t>ネンド</t>
    </rPh>
    <rPh sb="14" eb="17">
      <t>コウフキン</t>
    </rPh>
    <rPh sb="19" eb="20">
      <t>ワリ</t>
    </rPh>
    <rPh sb="21" eb="22">
      <t>コ</t>
    </rPh>
    <rPh sb="30" eb="32">
      <t>マンエン</t>
    </rPh>
    <rPh sb="32" eb="34">
      <t>イジョウ</t>
    </rPh>
    <rPh sb="37" eb="39">
      <t>バアイ</t>
    </rPh>
    <rPh sb="40" eb="42">
      <t>サクセイ</t>
    </rPh>
    <phoneticPr fontId="92"/>
  </si>
  <si>
    <t>資源向上（長寿命化）</t>
    <rPh sb="5" eb="9">
      <t>チョウジュミョウカ</t>
    </rPh>
    <phoneticPr fontId="92"/>
  </si>
  <si>
    <t>持越金の使用予定表</t>
    <rPh sb="0" eb="2">
      <t>モチコシ</t>
    </rPh>
    <rPh sb="2" eb="3">
      <t>キン</t>
    </rPh>
    <rPh sb="4" eb="6">
      <t>シヨウ</t>
    </rPh>
    <rPh sb="6" eb="8">
      <t>ヨテイ</t>
    </rPh>
    <rPh sb="8" eb="9">
      <t>ヒョウ</t>
    </rPh>
    <phoneticPr fontId="92"/>
  </si>
  <si>
    <t>別紙</t>
    <rPh sb="0" eb="2">
      <t>ベッシ</t>
    </rPh>
    <phoneticPr fontId="92"/>
  </si>
  <si>
    <t>農地維持・資源向上（共同）</t>
  </si>
  <si>
    <t>取組番号</t>
    <rPh sb="2" eb="4">
      <t>バンゴウ</t>
    </rPh>
    <phoneticPr fontId="4"/>
  </si>
  <si>
    <t>農村文化の伝承を通じた農村コミュニティの強化</t>
  </si>
  <si>
    <t>やすらぎ・福祉及び教育機能の活用</t>
    <phoneticPr fontId="4"/>
  </si>
  <si>
    <t>多面的機能の増進を図る活動</t>
  </si>
  <si>
    <t>取組</t>
  </si>
  <si>
    <t>活動項目</t>
  </si>
  <si>
    <t>３．多面的機能の増進を図る活動</t>
    <phoneticPr fontId="4"/>
  </si>
  <si>
    <t>水田の地下水かん養機能向上活動、水源かん養林の保全</t>
    <rPh sb="16" eb="18">
      <t>スイゲン</t>
    </rPh>
    <rPh sb="20" eb="21">
      <t>ヨウ</t>
    </rPh>
    <rPh sb="21" eb="22">
      <t>ハヤシ</t>
    </rPh>
    <rPh sb="23" eb="25">
      <t>ホゼン</t>
    </rPh>
    <phoneticPr fontId="4"/>
  </si>
  <si>
    <t>水田貯留機能増進・地下水かん養</t>
    <phoneticPr fontId="4"/>
  </si>
  <si>
    <t>景観形成・生活環境保全</t>
    <phoneticPr fontId="4"/>
  </si>
  <si>
    <t>水田貯留機能増進計画、地下水かん養活動計画の策定</t>
    <rPh sb="6" eb="8">
      <t>ゾウシン</t>
    </rPh>
    <rPh sb="8" eb="10">
      <t>ケイカク</t>
    </rPh>
    <rPh sb="11" eb="14">
      <t>チカスイ</t>
    </rPh>
    <rPh sb="16" eb="17">
      <t>ヨウ</t>
    </rPh>
    <rPh sb="17" eb="19">
      <t>カツドウ</t>
    </rPh>
    <rPh sb="19" eb="21">
      <t>ケイカク</t>
    </rPh>
    <phoneticPr fontId="4"/>
  </si>
  <si>
    <t>景観形成計画、生活環境保全計画の策定</t>
    <rPh sb="4" eb="6">
      <t>ケイカク</t>
    </rPh>
    <phoneticPr fontId="4"/>
  </si>
  <si>
    <t>取組番号</t>
    <rPh sb="0" eb="2">
      <t>トリクミ</t>
    </rPh>
    <rPh sb="2" eb="4">
      <t>バンゴウ</t>
    </rPh>
    <phoneticPr fontId="4"/>
  </si>
  <si>
    <t>２．農村環境保全活動</t>
    <phoneticPr fontId="4"/>
  </si>
  <si>
    <t>１．施設の軽微な補修</t>
    <phoneticPr fontId="4"/>
  </si>
  <si>
    <t>地域資源の適切な保全管理のための推進活動</t>
    <phoneticPr fontId="4"/>
  </si>
  <si>
    <t>２．地域資源の適切な保全管理のための推進活動</t>
    <phoneticPr fontId="4"/>
  </si>
  <si>
    <t>ため池附帯施設の保守管理</t>
    <rPh sb="2" eb="3">
      <t>イケ</t>
    </rPh>
    <rPh sb="3" eb="5">
      <t>フタイ</t>
    </rPh>
    <rPh sb="5" eb="7">
      <t>シセツ</t>
    </rPh>
    <rPh sb="8" eb="10">
      <t>ホシュ</t>
    </rPh>
    <phoneticPr fontId="4"/>
  </si>
  <si>
    <t>水路附帯施設の保守管理</t>
    <rPh sb="0" eb="2">
      <t>スイロ</t>
    </rPh>
    <rPh sb="2" eb="4">
      <t>フタイ</t>
    </rPh>
    <rPh sb="4" eb="6">
      <t>シセツ</t>
    </rPh>
    <rPh sb="7" eb="9">
      <t>ホシュ</t>
    </rPh>
    <phoneticPr fontId="4"/>
  </si>
  <si>
    <t>鳥獣害防護柵等の保守管理</t>
    <rPh sb="0" eb="2">
      <t>チョウジュウ</t>
    </rPh>
    <rPh sb="2" eb="3">
      <t>ガイ</t>
    </rPh>
    <rPh sb="3" eb="6">
      <t>ボウゴサク</t>
    </rPh>
    <rPh sb="6" eb="7">
      <t>トウ</t>
    </rPh>
    <rPh sb="8" eb="10">
      <t>ホシュ</t>
    </rPh>
    <rPh sb="10" eb="12">
      <t>カンリ</t>
    </rPh>
    <phoneticPr fontId="4"/>
  </si>
  <si>
    <t>畦畔・法面・防風林の草刈り</t>
    <rPh sb="0" eb="2">
      <t>ケイハン</t>
    </rPh>
    <rPh sb="3" eb="5">
      <t>ノリメン</t>
    </rPh>
    <rPh sb="6" eb="9">
      <t>ボウフウリン</t>
    </rPh>
    <phoneticPr fontId="4"/>
  </si>
  <si>
    <t>遊休農地発生防止のための保全管理</t>
    <phoneticPr fontId="4"/>
  </si>
  <si>
    <t>事務・組織運営等に関する研修、機械の安全使用に関する研修</t>
    <rPh sb="0" eb="2">
      <t>ジム</t>
    </rPh>
    <rPh sb="3" eb="5">
      <t>ソシキ</t>
    </rPh>
    <rPh sb="5" eb="7">
      <t>ウンエイ</t>
    </rPh>
    <rPh sb="7" eb="8">
      <t>トウ</t>
    </rPh>
    <rPh sb="9" eb="10">
      <t>カン</t>
    </rPh>
    <rPh sb="12" eb="14">
      <t>ケンシュウ</t>
    </rPh>
    <rPh sb="15" eb="17">
      <t>キカイ</t>
    </rPh>
    <rPh sb="18" eb="20">
      <t>アンゼン</t>
    </rPh>
    <rPh sb="20" eb="22">
      <t>シヨウ</t>
    </rPh>
    <rPh sb="23" eb="24">
      <t>カン</t>
    </rPh>
    <rPh sb="26" eb="28">
      <t>ケンシュウ</t>
    </rPh>
    <phoneticPr fontId="4"/>
  </si>
  <si>
    <t>1．地域資源の基礎的な保全活動</t>
    <phoneticPr fontId="4"/>
  </si>
  <si>
    <t>取組番号早見表</t>
    <rPh sb="4" eb="5">
      <t>ハヤ</t>
    </rPh>
    <rPh sb="5" eb="6">
      <t>ミ</t>
    </rPh>
    <rPh sb="6" eb="7">
      <t>ヒョウ</t>
    </rPh>
    <phoneticPr fontId="4"/>
  </si>
  <si>
    <t>農業者以外</t>
    <rPh sb="0" eb="3">
      <t>ノウギョウシャ</t>
    </rPh>
    <rPh sb="3" eb="5">
      <t>イガイ</t>
    </rPh>
    <phoneticPr fontId="2"/>
  </si>
  <si>
    <t>農業者</t>
    <rPh sb="0" eb="3">
      <t>ノウギョウシャ</t>
    </rPh>
    <phoneticPr fontId="2"/>
  </si>
  <si>
    <t>○年度（及び○年度）に受講予定（活動期間内に各１回以上受講）</t>
    <rPh sb="1" eb="3">
      <t>ネンド</t>
    </rPh>
    <rPh sb="4" eb="5">
      <t>オヨ</t>
    </rPh>
    <rPh sb="7" eb="9">
      <t>ネンド</t>
    </rPh>
    <rPh sb="11" eb="13">
      <t>ジュコウ</t>
    </rPh>
    <rPh sb="13" eb="15">
      <t>ヨテイ</t>
    </rPh>
    <rPh sb="16" eb="18">
      <t>カツドウ</t>
    </rPh>
    <rPh sb="18" eb="20">
      <t>キカン</t>
    </rPh>
    <rPh sb="20" eb="21">
      <t>ナイ</t>
    </rPh>
    <rPh sb="22" eb="23">
      <t>カク</t>
    </rPh>
    <rPh sb="24" eb="27">
      <t>カイイジョウ</t>
    </rPh>
    <rPh sb="27" eb="29">
      <t>ジュコウ</t>
    </rPh>
    <phoneticPr fontId="4"/>
  </si>
  <si>
    <t>その他の農業者以外団体</t>
    <rPh sb="2" eb="3">
      <t>タ</t>
    </rPh>
    <rPh sb="4" eb="7">
      <t>ノウギョウシャ</t>
    </rPh>
    <rPh sb="7" eb="9">
      <t>イガイ</t>
    </rPh>
    <rPh sb="9" eb="11">
      <t>ダンタイ</t>
    </rPh>
    <phoneticPr fontId="4"/>
  </si>
  <si>
    <t>NPO</t>
    <phoneticPr fontId="4"/>
  </si>
  <si>
    <t>学校・PTA</t>
    <rPh sb="0" eb="2">
      <t>ガッコウ</t>
    </rPh>
    <phoneticPr fontId="4"/>
  </si>
  <si>
    <t>ＪＡ</t>
    <phoneticPr fontId="4"/>
  </si>
  <si>
    <t>土地改良区</t>
    <rPh sb="0" eb="2">
      <t>トチ</t>
    </rPh>
    <rPh sb="2" eb="5">
      <t>カイリョウク</t>
    </rPh>
    <phoneticPr fontId="4"/>
  </si>
  <si>
    <t>子供会</t>
    <rPh sb="0" eb="3">
      <t>コドモカイ</t>
    </rPh>
    <phoneticPr fontId="4"/>
  </si>
  <si>
    <t>女性会</t>
    <rPh sb="0" eb="3">
      <t>ジョセイカイ</t>
    </rPh>
    <phoneticPr fontId="4"/>
  </si>
  <si>
    <t>自治会</t>
    <rPh sb="0" eb="3">
      <t>ジチカイ</t>
    </rPh>
    <phoneticPr fontId="4"/>
  </si>
  <si>
    <t>農業者以外個人</t>
    <phoneticPr fontId="4"/>
  </si>
  <si>
    <t>その他の農業者団体</t>
    <rPh sb="2" eb="3">
      <t>タ</t>
    </rPh>
    <rPh sb="4" eb="7">
      <t>ノウギョウシャ</t>
    </rPh>
    <rPh sb="7" eb="9">
      <t>ダンタイ</t>
    </rPh>
    <phoneticPr fontId="4"/>
  </si>
  <si>
    <t>営農組合</t>
    <rPh sb="0" eb="2">
      <t>エイノウ</t>
    </rPh>
    <rPh sb="2" eb="4">
      <t>クミアイ</t>
    </rPh>
    <phoneticPr fontId="4"/>
  </si>
  <si>
    <t>農事組合法人</t>
    <rPh sb="0" eb="2">
      <t>ノウジ</t>
    </rPh>
    <rPh sb="2" eb="4">
      <t>クミアイ</t>
    </rPh>
    <rPh sb="4" eb="6">
      <t>ホウジン</t>
    </rPh>
    <phoneticPr fontId="4"/>
  </si>
  <si>
    <t>農業者個人</t>
    <rPh sb="0" eb="3">
      <t>ノウギョウシャ</t>
    </rPh>
    <rPh sb="3" eb="5">
      <t>コジン</t>
    </rPh>
    <phoneticPr fontId="4"/>
  </si>
  <si>
    <t>団体として参加</t>
    <rPh sb="0" eb="2">
      <t>ダンタイ</t>
    </rPh>
    <rPh sb="5" eb="7">
      <t>サンカ</t>
    </rPh>
    <phoneticPr fontId="4"/>
  </si>
  <si>
    <t>個人として参加</t>
    <rPh sb="0" eb="2">
      <t>コジン</t>
    </rPh>
    <rPh sb="5" eb="7">
      <t>サンカ</t>
    </rPh>
    <phoneticPr fontId="4"/>
  </si>
  <si>
    <t>分類番号リスト</t>
    <rPh sb="0" eb="2">
      <t>ブンルイ</t>
    </rPh>
    <rPh sb="2" eb="4">
      <t>バンゴウ</t>
    </rPh>
    <phoneticPr fontId="4"/>
  </si>
  <si>
    <t>備考（団体名等）</t>
    <rPh sb="0" eb="2">
      <t>ビコウ</t>
    </rPh>
    <rPh sb="3" eb="5">
      <t>ダンタイ</t>
    </rPh>
    <rPh sb="5" eb="6">
      <t>メイ</t>
    </rPh>
    <rPh sb="6" eb="7">
      <t>トウ</t>
    </rPh>
    <phoneticPr fontId="4"/>
  </si>
  <si>
    <t>住所</t>
    <rPh sb="0" eb="2">
      <t>ジュウショ</t>
    </rPh>
    <phoneticPr fontId="4"/>
  </si>
  <si>
    <t>氏名</t>
    <rPh sb="0" eb="2">
      <t>シメイ</t>
    </rPh>
    <phoneticPr fontId="4"/>
  </si>
  <si>
    <t>分類</t>
    <rPh sb="0" eb="2">
      <t>ブンルイ</t>
    </rPh>
    <phoneticPr fontId="4"/>
  </si>
  <si>
    <r>
      <t>（３）農業者以外の団体</t>
    </r>
    <r>
      <rPr>
        <sz val="10"/>
        <color indexed="8"/>
        <rFont val="メイリオ"/>
        <family val="3"/>
        <charset val="128"/>
      </rPr>
      <t>　（代表者名のみ記載する。）</t>
    </r>
    <rPh sb="3" eb="6">
      <t>ノウギョウシャ</t>
    </rPh>
    <rPh sb="6" eb="8">
      <t>イガイ</t>
    </rPh>
    <rPh sb="9" eb="11">
      <t>ダンタイ</t>
    </rPh>
    <rPh sb="13" eb="16">
      <t>ダイヒョウシャ</t>
    </rPh>
    <rPh sb="16" eb="17">
      <t>メイ</t>
    </rPh>
    <rPh sb="19" eb="21">
      <t>キサイ</t>
    </rPh>
    <phoneticPr fontId="4"/>
  </si>
  <si>
    <t>②　農業者以外の個人</t>
    <rPh sb="5" eb="7">
      <t>イガイ</t>
    </rPh>
    <rPh sb="8" eb="10">
      <t>コジン</t>
    </rPh>
    <phoneticPr fontId="4"/>
  </si>
  <si>
    <r>
      <t>①　農業者の個人または団体</t>
    </r>
    <r>
      <rPr>
        <sz val="10"/>
        <rFont val="メイリオ"/>
        <family val="3"/>
        <charset val="128"/>
      </rPr>
      <t>（「農業者」は、活動計画書に位置付けられている農用地において耕作又は養畜の業務を営む農業者又は団体。）</t>
    </r>
    <rPh sb="2" eb="5">
      <t>ノウギョウシャ</t>
    </rPh>
    <phoneticPr fontId="4"/>
  </si>
  <si>
    <t>　（２）　○○集落</t>
    <phoneticPr fontId="4"/>
  </si>
  <si>
    <r>
      <t>①　農業者の個人または団体</t>
    </r>
    <r>
      <rPr>
        <sz val="10"/>
        <color indexed="8"/>
        <rFont val="メイリオ"/>
        <family val="3"/>
        <charset val="128"/>
      </rPr>
      <t>（「農業者」は、活動計画書に位置付けられている農用地において耕作又は養畜の業務を営む農業者又は団体。）</t>
    </r>
    <rPh sb="2" eb="5">
      <t>ノウギョウシャ</t>
    </rPh>
    <rPh sb="6" eb="8">
      <t>コジン</t>
    </rPh>
    <rPh sb="11" eb="13">
      <t>ダンタイ</t>
    </rPh>
    <phoneticPr fontId="4"/>
  </si>
  <si>
    <t>　（１）　○○集落</t>
    <rPh sb="7" eb="9">
      <t>シュウラク</t>
    </rPh>
    <phoneticPr fontId="4"/>
  </si>
  <si>
    <t>★団体の場合は代表者名を記入してください。</t>
    <rPh sb="1" eb="3">
      <t>ダンタイ</t>
    </rPh>
    <rPh sb="4" eb="6">
      <t>バアイ</t>
    </rPh>
    <rPh sb="7" eb="10">
      <t>ダイヒョウシャ</t>
    </rPh>
    <rPh sb="10" eb="11">
      <t>メイ</t>
    </rPh>
    <rPh sb="12" eb="14">
      <t>キニュウ</t>
    </rPh>
    <phoneticPr fontId="4"/>
  </si>
  <si>
    <t>★分類欄は「分類番号リスト」より番号を選択してください。
　</t>
    <rPh sb="1" eb="3">
      <t>ブンルイ</t>
    </rPh>
    <rPh sb="3" eb="4">
      <t>ラン</t>
    </rPh>
    <rPh sb="6" eb="8">
      <t>ブンルイ</t>
    </rPh>
    <rPh sb="8" eb="10">
      <t>バンゴウ</t>
    </rPh>
    <rPh sb="16" eb="18">
      <t>バンゴウ</t>
    </rPh>
    <rPh sb="19" eb="21">
      <t>センタク</t>
    </rPh>
    <phoneticPr fontId="4"/>
  </si>
  <si>
    <t>３．構成員</t>
    <rPh sb="2" eb="5">
      <t>コウセイイン</t>
    </rPh>
    <phoneticPr fontId="4"/>
  </si>
  <si>
    <t>役職名</t>
    <rPh sb="0" eb="3">
      <t>ヤクショクメイ</t>
    </rPh>
    <phoneticPr fontId="4"/>
  </si>
  <si>
    <t>２．役員</t>
    <rPh sb="2" eb="4">
      <t>ヤクイン</t>
    </rPh>
    <phoneticPr fontId="4"/>
  </si>
  <si>
    <t>カウント</t>
    <phoneticPr fontId="4"/>
  </si>
  <si>
    <t>１．代表</t>
    <rPh sb="2" eb="4">
      <t>ダイヒョウ</t>
    </rPh>
    <phoneticPr fontId="4"/>
  </si>
  <si>
    <t>（規約別紙）</t>
    <rPh sb="1" eb="3">
      <t>キヤク</t>
    </rPh>
    <rPh sb="3" eb="5">
      <t>ベッシ</t>
    </rPh>
    <phoneticPr fontId="4"/>
  </si>
  <si>
    <t>この線より上に行を挿入してください。</t>
    <rPh sb="2" eb="3">
      <t>セン</t>
    </rPh>
    <rPh sb="5" eb="6">
      <t>ウエ</t>
    </rPh>
    <rPh sb="7" eb="8">
      <t>ギョウ</t>
    </rPh>
    <rPh sb="9" eb="11">
      <t>ソウニュウ</t>
    </rPh>
    <phoneticPr fontId="84"/>
  </si>
  <si>
    <t>【活動組織から市町村に提出するもの】</t>
    <phoneticPr fontId="4"/>
  </si>
  <si>
    <t>農林水産省様式　　</t>
    <rPh sb="0" eb="2">
      <t>ノウリン</t>
    </rPh>
    <rPh sb="2" eb="5">
      <t>スイサンショウ</t>
    </rPh>
    <rPh sb="5" eb="7">
      <t>ヨウシキ</t>
    </rPh>
    <phoneticPr fontId="4"/>
  </si>
  <si>
    <t>農林水産省様式</t>
    <phoneticPr fontId="4"/>
  </si>
  <si>
    <t>【活動組織から市町村に提出するもの】</t>
    <phoneticPr fontId="69"/>
  </si>
  <si>
    <t>農林水産省様式</t>
    <phoneticPr fontId="69"/>
  </si>
  <si>
    <t>融雪剤の散布</t>
    <rPh sb="0" eb="3">
      <t>ユウセツザイ</t>
    </rPh>
    <rPh sb="4" eb="6">
      <t>サンプ</t>
    </rPh>
    <phoneticPr fontId="4"/>
  </si>
  <si>
    <t>除排雪</t>
    <rPh sb="0" eb="3">
      <t>ジョハイセツ</t>
    </rPh>
    <phoneticPr fontId="4"/>
  </si>
  <si>
    <t>農用地の溝切り</t>
    <rPh sb="0" eb="3">
      <t>ノウヨウチ</t>
    </rPh>
    <rPh sb="4" eb="5">
      <t>ミゾ</t>
    </rPh>
    <rPh sb="5" eb="6">
      <t>キ</t>
    </rPh>
    <phoneticPr fontId="4"/>
  </si>
  <si>
    <t>積雪被害防止</t>
    <rPh sb="0" eb="2">
      <t>セキセツ</t>
    </rPh>
    <rPh sb="2" eb="4">
      <t>ヒガイ</t>
    </rPh>
    <rPh sb="4" eb="6">
      <t>ボウシ</t>
    </rPh>
    <phoneticPr fontId="4"/>
  </si>
  <si>
    <t>配水操作</t>
    <rPh sb="0" eb="2">
      <t>ハイスイ</t>
    </rPh>
    <rPh sb="2" eb="4">
      <t>ソウサ</t>
    </rPh>
    <phoneticPr fontId="4"/>
  </si>
  <si>
    <t>農地に係る施設</t>
    <rPh sb="0" eb="2">
      <t>ノウチ</t>
    </rPh>
    <rPh sb="3" eb="4">
      <t>カカ</t>
    </rPh>
    <rPh sb="5" eb="7">
      <t>シセツ</t>
    </rPh>
    <phoneticPr fontId="2"/>
  </si>
  <si>
    <t>農地に係る施設</t>
    <rPh sb="0" eb="2">
      <t>ノウチ</t>
    </rPh>
    <rPh sb="3" eb="4">
      <t>カカ</t>
    </rPh>
    <rPh sb="5" eb="7">
      <t>シセツ</t>
    </rPh>
    <phoneticPr fontId="4"/>
  </si>
  <si>
    <t>農地に係る施設の補修・更新等</t>
    <phoneticPr fontId="4"/>
  </si>
  <si>
    <t>鳥獣害防護柵の補修・更新等</t>
    <phoneticPr fontId="4"/>
  </si>
  <si>
    <t>農用地</t>
    <rPh sb="0" eb="3">
      <t>ノウヨウチ</t>
    </rPh>
    <phoneticPr fontId="2"/>
  </si>
  <si>
    <t>100 融雪剤の散布</t>
    <rPh sb="4" eb="7">
      <t>ユウセツザイ</t>
    </rPh>
    <rPh sb="8" eb="10">
      <t>サンプ</t>
    </rPh>
    <phoneticPr fontId="4"/>
  </si>
  <si>
    <t>101 除排雪</t>
    <rPh sb="4" eb="7">
      <t>ジョハイセツ</t>
    </rPh>
    <phoneticPr fontId="4"/>
  </si>
  <si>
    <t>102 農用地の溝切り</t>
    <rPh sb="4" eb="7">
      <t>ノウヨウチ</t>
    </rPh>
    <rPh sb="8" eb="9">
      <t>ミゾ</t>
    </rPh>
    <rPh sb="9" eb="10">
      <t>キ</t>
    </rPh>
    <phoneticPr fontId="4"/>
  </si>
  <si>
    <t>103 融雪剤の散布</t>
    <rPh sb="4" eb="7">
      <t>ユウセツザイ</t>
    </rPh>
    <rPh sb="8" eb="10">
      <t>サンプ</t>
    </rPh>
    <phoneticPr fontId="4"/>
  </si>
  <si>
    <t>104 除排雪</t>
    <rPh sb="4" eb="7">
      <t>ジョハイセツ</t>
    </rPh>
    <phoneticPr fontId="4"/>
  </si>
  <si>
    <t>105 積雪被害防止</t>
    <rPh sb="4" eb="6">
      <t>セキセツ</t>
    </rPh>
    <rPh sb="6" eb="8">
      <t>ヒガイ</t>
    </rPh>
    <rPh sb="8" eb="10">
      <t>ボウシ</t>
    </rPh>
    <phoneticPr fontId="4"/>
  </si>
  <si>
    <t>106 配水操作</t>
    <rPh sb="4" eb="6">
      <t>ハイスイ</t>
    </rPh>
    <rPh sb="6" eb="8">
      <t>ソウサ</t>
    </rPh>
    <phoneticPr fontId="4"/>
  </si>
  <si>
    <t>107 融雪剤の散布</t>
    <rPh sb="4" eb="7">
      <t>ユウセツザイ</t>
    </rPh>
    <rPh sb="8" eb="10">
      <t>サンプ</t>
    </rPh>
    <phoneticPr fontId="4"/>
  </si>
  <si>
    <t>108 除排雪</t>
    <rPh sb="4" eb="7">
      <t>ジョハイセツ</t>
    </rPh>
    <phoneticPr fontId="4"/>
  </si>
  <si>
    <t>109 農地に係る施設の補修・更新等</t>
    <rPh sb="4" eb="6">
      <t>ノウチ</t>
    </rPh>
    <rPh sb="7" eb="8">
      <t>カカ</t>
    </rPh>
    <rPh sb="9" eb="11">
      <t>シセツ</t>
    </rPh>
    <rPh sb="12" eb="14">
      <t>ホシュウ</t>
    </rPh>
    <rPh sb="15" eb="17">
      <t>コウシン</t>
    </rPh>
    <rPh sb="17" eb="18">
      <t>トウ</t>
    </rPh>
    <phoneticPr fontId="2"/>
  </si>
  <si>
    <t>109　農地に係る施設の補修・更新等</t>
    <phoneticPr fontId="4"/>
  </si>
  <si>
    <t>　　[農地維持・資源向上（共同）]</t>
  </si>
  <si>
    <t>★「区分」欄には、農地維持・資源向上（共同）に係る収支は「１」を入力してください。</t>
    <rPh sb="2" eb="4">
      <t>クブン</t>
    </rPh>
    <rPh sb="5" eb="6">
      <t>ラン</t>
    </rPh>
    <rPh sb="9" eb="11">
      <t>ノウチ</t>
    </rPh>
    <rPh sb="11" eb="13">
      <t>イジ</t>
    </rPh>
    <rPh sb="14" eb="16">
      <t>シゲン</t>
    </rPh>
    <rPh sb="16" eb="18">
      <t>コウジョウ</t>
    </rPh>
    <rPh sb="19" eb="21">
      <t>キョウドウ</t>
    </rPh>
    <rPh sb="23" eb="24">
      <t>カカ</t>
    </rPh>
    <rPh sb="25" eb="27">
      <t>シュウシ</t>
    </rPh>
    <rPh sb="32" eb="34">
      <t>ニュウリョク</t>
    </rPh>
    <phoneticPr fontId="84"/>
  </si>
  <si>
    <t>★「区分」欄には、資源向上（長寿命化）に係る収支は「２」入力してください。</t>
    <rPh sb="2" eb="4">
      <t>クブン</t>
    </rPh>
    <rPh sb="5" eb="6">
      <t>ラン</t>
    </rPh>
    <rPh sb="9" eb="11">
      <t>シゲン</t>
    </rPh>
    <rPh sb="11" eb="13">
      <t>コウジョウ</t>
    </rPh>
    <rPh sb="14" eb="18">
      <t>チョウジュミョウカ</t>
    </rPh>
    <rPh sb="20" eb="21">
      <t>カカ</t>
    </rPh>
    <rPh sb="22" eb="24">
      <t>シュウシ</t>
    </rPh>
    <rPh sb="28" eb="30">
      <t>ニュウリョク</t>
    </rPh>
    <phoneticPr fontId="84"/>
  </si>
  <si>
    <t>　　[資源向上（長寿命化）]</t>
    <rPh sb="8" eb="12">
      <t>チョウジュミョウカ</t>
    </rPh>
    <phoneticPr fontId="4"/>
  </si>
  <si>
    <t>[農地維持・資源向上（共同）]</t>
  </si>
  <si>
    <t>[資源向上（長寿命化）]</t>
    <rPh sb="6" eb="10">
      <t>チョウジュミョウカ</t>
    </rPh>
    <phoneticPr fontId="4"/>
  </si>
  <si>
    <t>100　融雪剤の散布</t>
    <rPh sb="4" eb="6">
      <t>ユウセツ</t>
    </rPh>
    <rPh sb="6" eb="7">
      <t>ザイ</t>
    </rPh>
    <rPh sb="8" eb="10">
      <t>サンプ</t>
    </rPh>
    <phoneticPr fontId="4"/>
  </si>
  <si>
    <t>101　除排雪</t>
    <rPh sb="4" eb="7">
      <t>ジョハイセツ</t>
    </rPh>
    <phoneticPr fontId="4"/>
  </si>
  <si>
    <t>102　農用地の溝切り</t>
    <rPh sb="4" eb="7">
      <t>ノウヨウチ</t>
    </rPh>
    <rPh sb="8" eb="9">
      <t>ミゾ</t>
    </rPh>
    <rPh sb="9" eb="10">
      <t>キ</t>
    </rPh>
    <phoneticPr fontId="4"/>
  </si>
  <si>
    <t>103　融雪剤の散布</t>
    <rPh sb="4" eb="6">
      <t>ユウセツ</t>
    </rPh>
    <rPh sb="6" eb="7">
      <t>ザイ</t>
    </rPh>
    <rPh sb="8" eb="10">
      <t>サンプ</t>
    </rPh>
    <phoneticPr fontId="4"/>
  </si>
  <si>
    <t>104　除排雪</t>
    <rPh sb="4" eb="7">
      <t>ジョハイセツ</t>
    </rPh>
    <phoneticPr fontId="4"/>
  </si>
  <si>
    <t>105　積雪被害防止</t>
    <rPh sb="4" eb="6">
      <t>セキセツ</t>
    </rPh>
    <rPh sb="6" eb="8">
      <t>ヒガイ</t>
    </rPh>
    <rPh sb="8" eb="10">
      <t>ボウシ</t>
    </rPh>
    <phoneticPr fontId="4"/>
  </si>
  <si>
    <t>106　配水操作</t>
    <rPh sb="4" eb="6">
      <t>ハイスイ</t>
    </rPh>
    <rPh sb="6" eb="8">
      <t>ソウサ</t>
    </rPh>
    <phoneticPr fontId="4"/>
  </si>
  <si>
    <t>107　融雪剤の散布</t>
    <rPh sb="4" eb="6">
      <t>ユウセツ</t>
    </rPh>
    <rPh sb="6" eb="7">
      <t>ザイ</t>
    </rPh>
    <rPh sb="8" eb="10">
      <t>サンプ</t>
    </rPh>
    <phoneticPr fontId="4"/>
  </si>
  <si>
    <t>108　除排雪</t>
    <rPh sb="4" eb="7">
      <t>ジョハイセツ</t>
    </rPh>
    <phoneticPr fontId="4"/>
  </si>
  <si>
    <t>×</t>
  </si>
  <si>
    <t>★基本情報入力欄　はじめに太枠内の情報を入力してください。</t>
    <rPh sb="1" eb="3">
      <t>キホン</t>
    </rPh>
    <rPh sb="3" eb="5">
      <t>ジョウホウ</t>
    </rPh>
    <rPh sb="5" eb="7">
      <t>ニュウリョク</t>
    </rPh>
    <rPh sb="7" eb="8">
      <t>ラン</t>
    </rPh>
    <rPh sb="13" eb="15">
      <t>フトワク</t>
    </rPh>
    <rPh sb="15" eb="16">
      <t>ナイ</t>
    </rPh>
    <rPh sb="17" eb="19">
      <t>ジョウホウ</t>
    </rPh>
    <rPh sb="20" eb="22">
      <t>ニュウリョク</t>
    </rPh>
    <phoneticPr fontId="4"/>
  </si>
  <si>
    <t>長　様</t>
    <rPh sb="0" eb="1">
      <t>チョウ</t>
    </rPh>
    <rPh sb="2" eb="3">
      <t>サマ</t>
    </rPh>
    <phoneticPr fontId="4"/>
  </si>
  <si>
    <t>※</t>
    <phoneticPr fontId="4"/>
  </si>
  <si>
    <t>農山漁村の活性化のための定住等及び地域間交流の促進に関する法律（平成19年法律第48号）第５条第１項に規定する活性化計画が作成されている場合であって、その添付書類として、多面的機能発揮促進事業に関する計画の認定の申請に必要な上記１から３までに掲げる書類が既に市町村長に提出されているときは、これらの書類の添付を省略することができる。</t>
    <rPh sb="0" eb="4">
      <t>ノウサンギョソン</t>
    </rPh>
    <rPh sb="5" eb="7">
      <t>カッセイ</t>
    </rPh>
    <rPh sb="7" eb="8">
      <t>カ</t>
    </rPh>
    <rPh sb="12" eb="14">
      <t>テイジュウ</t>
    </rPh>
    <rPh sb="14" eb="15">
      <t>トウ</t>
    </rPh>
    <rPh sb="15" eb="16">
      <t>オヨ</t>
    </rPh>
    <rPh sb="17" eb="20">
      <t>チイキカン</t>
    </rPh>
    <rPh sb="20" eb="22">
      <t>コウリュウ</t>
    </rPh>
    <rPh sb="23" eb="25">
      <t>ソクシン</t>
    </rPh>
    <rPh sb="26" eb="27">
      <t>カン</t>
    </rPh>
    <phoneticPr fontId="4"/>
  </si>
  <si>
    <t>※に該当するため、書類の添付を省略する。</t>
    <rPh sb="2" eb="4">
      <t>ガイトウ</t>
    </rPh>
    <rPh sb="9" eb="11">
      <t>ショルイ</t>
    </rPh>
    <rPh sb="12" eb="14">
      <t>テンプ</t>
    </rPh>
    <rPh sb="15" eb="17">
      <t>ショウリャク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</si>
</sst>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49">
    <numFmt numFmtId="176" formatCode="&quot;平成&quot;0&quot;年度&quot;"/>
    <numFmt numFmtId="177" formatCode="&quot;平成 &quot;#&quot; 年度&quot;"/>
    <numFmt numFmtId="178" formatCode="#&quot; 年&quot;"/>
    <numFmt numFmtId="179" formatCode="0.0"/>
    <numFmt numFmtId="180" formatCode="&quot;(&quot;#,###&quot; a )&quot;;\-#,###;&quot;&quot;;@"/>
    <numFmt numFmtId="181" formatCode="#,###&quot; a&quot;"/>
    <numFmt numFmtId="182" formatCode="#,###,###&quot;a&quot;"/>
    <numFmt numFmtId="183" formatCode="#,###&quot;円&quot;"/>
    <numFmt numFmtId="184" formatCode="&quot;(&quot;#,###&quot; 円 )&quot;;\-#,###;&quot;&quot;;@"/>
    <numFmt numFmtId="185" formatCode="##,###,###&quot; a&quot;"/>
    <numFmt numFmtId="186" formatCode="#,##0_);[Red]\(#,##0\)"/>
    <numFmt numFmtId="187" formatCode="&quot;(&quot;#,##0.0&quot; km)&quot;;\-#,##0.0;&quot;&quot;;@"/>
    <numFmt numFmtId="188" formatCode="&quot;(&quot;#,###&quot; 箇所 )&quot;;\-#,###;&quot;&quot;;@"/>
    <numFmt numFmtId="189" formatCode="###,##0.0&quot; km&quot;;\-###,##0.0&quot;km&quot;;&quot;km&quot;;&quot;km&quot;"/>
    <numFmt numFmtId="190" formatCode="#&quot;　箇&quot;&quot;所&quot;"/>
    <numFmt numFmtId="191" formatCode="#,###&quot;a&quot;"/>
    <numFmt numFmtId="192" formatCode="&quot;(&quot;#,###&quot;)&quot;;\-#,###;&quot;&quot;;@"/>
    <numFmt numFmtId="193" formatCode="#,###&quot; 円/10a&quot;"/>
    <numFmt numFmtId="194" formatCode="&quot;(&quot;#,##0.00&quot; a )&quot;;\-#,###;&quot;&quot;;@"/>
    <numFmt numFmtId="195" formatCode="#,###,##0&quot;a&quot;"/>
    <numFmt numFmtId="196" formatCode="#,###;\-#,###;&quot;&quot;;@"/>
    <numFmt numFmtId="197" formatCode="#,##0_ "/>
    <numFmt numFmtId="198" formatCode="#,###&quot; 円/a&quot;"/>
    <numFmt numFmtId="199" formatCode="#&quot;集落&quot;"/>
    <numFmt numFmtId="200" formatCode="0.00_);[Red]\(0.00\)"/>
    <numFmt numFmtId="201" formatCode="###,###,###&quot;a&quot;"/>
    <numFmt numFmtId="202" formatCode="#&quot;人&quot;"/>
    <numFmt numFmtId="203" formatCode="#&quot;団体&quot;"/>
    <numFmt numFmtId="204" formatCode="#&quot;人・団体&quot;"/>
    <numFmt numFmtId="205" formatCode="0.000"/>
    <numFmt numFmtId="206" formatCode="#,###&quot; 円/年・組織&quot;"/>
    <numFmt numFmtId="207" formatCode="#"/>
    <numFmt numFmtId="208" formatCode="General;;"/>
    <numFmt numFmtId="209" formatCode="[$-411]ggge&quot;年&quot;m&quot;月&quot;d&quot;日&quot;;@"/>
    <numFmt numFmtId="210" formatCode="0_);[Red]\(0\)"/>
    <numFmt numFmtId="211" formatCode="h&quot;時&quot;mm&quot;分&quot;;@"/>
    <numFmt numFmtId="212" formatCode="m&quot;月&quot;d&quot;日&quot;;@"/>
    <numFmt numFmtId="213" formatCode="#&quot;人&quot;;;"/>
    <numFmt numFmtId="214" formatCode="@&quot;人&quot;"/>
    <numFmt numFmtId="215" formatCode="#0.0&quot;時間&quot;"/>
    <numFmt numFmtId="216" formatCode="h:mm;@"/>
    <numFmt numFmtId="217" formatCode="m/d;@"/>
    <numFmt numFmtId="218" formatCode="#,##0&quot;人&quot;"/>
    <numFmt numFmtId="219" formatCode="#,##0;&quot;▲ &quot;#,##0"/>
    <numFmt numFmtId="220" formatCode=";;;@"/>
    <numFmt numFmtId="221" formatCode="#,##0.00_ "/>
    <numFmt numFmtId="222" formatCode="0.00_ "/>
    <numFmt numFmtId="223" formatCode="###,###,###,###,##0&quot;円&quot;;;"/>
    <numFmt numFmtId="224" formatCode="###,###,###,###,##0&quot;円&quot;"/>
  </numFmts>
  <fonts count="107">
    <font>
      <sz val="11"/>
      <name val="ＭＳ Ｐゴシック"/>
      <family val="3"/>
      <charset val="128"/>
    </font>
    <font>
      <sz val="11"/>
      <color theme="1"/>
      <name val="ＭＳ Ｐゴシック"/>
      <family val="2"/>
      <charset val="128"/>
      <scheme val="minor"/>
    </font>
    <font>
      <sz val="11"/>
      <name val="ＭＳ Ｐゴシック"/>
      <family val="3"/>
      <charset val="128"/>
    </font>
    <font>
      <sz val="12"/>
      <name val="メイリオ"/>
      <family val="3"/>
      <charset val="128"/>
    </font>
    <font>
      <sz val="6"/>
      <name val="ＭＳ Ｐゴシック"/>
      <family val="3"/>
      <charset val="128"/>
    </font>
    <font>
      <sz val="10"/>
      <name val="メイリオ"/>
      <family val="3"/>
      <charset val="128"/>
    </font>
    <font>
      <sz val="11"/>
      <name val="メイリオ"/>
      <family val="3"/>
      <charset val="128"/>
    </font>
    <font>
      <sz val="14"/>
      <name val="メイリオ"/>
      <family val="3"/>
      <charset val="128"/>
    </font>
    <font>
      <sz val="14"/>
      <color rgb="FF000000"/>
      <name val="メイリオ"/>
      <family val="3"/>
      <charset val="128"/>
    </font>
    <font>
      <sz val="10"/>
      <name val="HG丸ｺﾞｼｯｸM-PRO"/>
      <family val="3"/>
      <charset val="128"/>
    </font>
    <font>
      <sz val="12"/>
      <name val="HG丸ｺﾞｼｯｸM-PRO"/>
      <family val="3"/>
      <charset val="128"/>
    </font>
    <font>
      <sz val="11"/>
      <name val="HG丸ｺﾞｼｯｸM-PRO"/>
      <family val="3"/>
      <charset val="128"/>
    </font>
    <font>
      <sz val="10"/>
      <name val="Meiryo UI"/>
      <family val="3"/>
      <charset val="128"/>
    </font>
    <font>
      <sz val="10"/>
      <color theme="1"/>
      <name val="Meiryo UI"/>
      <family val="3"/>
      <charset val="128"/>
    </font>
    <font>
      <sz val="11"/>
      <name val="Meiryo UI"/>
      <family val="3"/>
      <charset val="128"/>
    </font>
    <font>
      <sz val="9"/>
      <name val="Meiryo UI"/>
      <family val="3"/>
      <charset val="128"/>
    </font>
    <font>
      <i/>
      <sz val="11"/>
      <name val="メイリオ"/>
      <family val="3"/>
      <charset val="128"/>
    </font>
    <font>
      <i/>
      <sz val="10"/>
      <name val="メイリオ"/>
      <family val="3"/>
      <charset val="128"/>
    </font>
    <font>
      <sz val="8"/>
      <name val="メイリオ"/>
      <family val="3"/>
      <charset val="128"/>
    </font>
    <font>
      <sz val="9"/>
      <name val="HG丸ｺﾞｼｯｸM-PRO"/>
      <family val="3"/>
      <charset val="128"/>
    </font>
    <font>
      <b/>
      <sz val="16"/>
      <name val="ＭＳ 明朝"/>
      <family val="1"/>
      <charset val="128"/>
    </font>
    <font>
      <sz val="16"/>
      <name val="ＭＳ 明朝"/>
      <family val="1"/>
      <charset val="128"/>
    </font>
    <font>
      <sz val="14"/>
      <name val="ＭＳ 明朝"/>
      <family val="1"/>
      <charset val="128"/>
    </font>
    <font>
      <b/>
      <sz val="10"/>
      <color theme="0"/>
      <name val="メイリオ"/>
      <family val="3"/>
      <charset val="128"/>
    </font>
    <font>
      <b/>
      <i/>
      <sz val="11"/>
      <color theme="0"/>
      <name val="メイリオ"/>
      <family val="3"/>
      <charset val="128"/>
    </font>
    <font>
      <b/>
      <i/>
      <sz val="10"/>
      <color theme="0"/>
      <name val="メイリオ"/>
      <family val="3"/>
      <charset val="128"/>
    </font>
    <font>
      <i/>
      <sz val="8"/>
      <name val="メイリオ"/>
      <family val="3"/>
      <charset val="128"/>
    </font>
    <font>
      <sz val="9"/>
      <name val="メイリオ"/>
      <family val="3"/>
      <charset val="128"/>
    </font>
    <font>
      <u/>
      <sz val="10"/>
      <name val="HG丸ｺﾞｼｯｸM-PRO"/>
      <family val="3"/>
      <charset val="128"/>
    </font>
    <font>
      <sz val="10"/>
      <color rgb="FFFF0000"/>
      <name val="メイリオ"/>
      <family val="3"/>
      <charset val="128"/>
    </font>
    <font>
      <sz val="12"/>
      <name val="Meiryo UI"/>
      <family val="3"/>
      <charset val="128"/>
    </font>
    <font>
      <u/>
      <sz val="9"/>
      <name val="HG丸ｺﾞｼｯｸM-PRO"/>
      <family val="3"/>
      <charset val="128"/>
    </font>
    <font>
      <u/>
      <sz val="10"/>
      <name val="メイリオ"/>
      <family val="3"/>
      <charset val="128"/>
    </font>
    <font>
      <sz val="11"/>
      <color theme="1"/>
      <name val="ＭＳ Ｐゴシック"/>
      <family val="3"/>
      <charset val="128"/>
      <scheme val="minor"/>
    </font>
    <font>
      <sz val="10"/>
      <color theme="1"/>
      <name val="メイリオ"/>
      <family val="3"/>
      <charset val="128"/>
    </font>
    <font>
      <b/>
      <sz val="14"/>
      <name val="メイリオ"/>
      <family val="3"/>
      <charset val="128"/>
    </font>
    <font>
      <sz val="13"/>
      <name val="メイリオ"/>
      <family val="3"/>
      <charset val="128"/>
    </font>
    <font>
      <b/>
      <sz val="14"/>
      <color theme="1"/>
      <name val="メイリオ"/>
      <family val="3"/>
      <charset val="128"/>
    </font>
    <font>
      <sz val="14"/>
      <color theme="1"/>
      <name val="メイリオ"/>
      <family val="3"/>
      <charset val="128"/>
    </font>
    <font>
      <sz val="11"/>
      <color theme="1"/>
      <name val="メイリオ"/>
      <family val="3"/>
      <charset val="128"/>
    </font>
    <font>
      <sz val="12"/>
      <color theme="1"/>
      <name val="メイリオ"/>
      <family val="3"/>
      <charset val="128"/>
    </font>
    <font>
      <sz val="10"/>
      <color theme="1"/>
      <name val="HG丸ｺﾞｼｯｸM-PRO"/>
      <family val="3"/>
      <charset val="128"/>
    </font>
    <font>
      <sz val="12"/>
      <color theme="1"/>
      <name val="Meiryo UI"/>
      <family val="3"/>
      <charset val="128"/>
    </font>
    <font>
      <sz val="16"/>
      <name val="メイリオ"/>
      <family val="3"/>
      <charset val="128"/>
    </font>
    <font>
      <b/>
      <sz val="14"/>
      <name val="Meiryo UI"/>
      <family val="3"/>
      <charset val="128"/>
    </font>
    <font>
      <b/>
      <sz val="12"/>
      <name val="Meiryo UI"/>
      <family val="3"/>
      <charset val="128"/>
    </font>
    <font>
      <sz val="12"/>
      <color rgb="FF0070C0"/>
      <name val="Meiryo UI"/>
      <family val="3"/>
      <charset val="128"/>
    </font>
    <font>
      <b/>
      <sz val="12"/>
      <color theme="0"/>
      <name val="Meiryo UI"/>
      <family val="3"/>
      <charset val="128"/>
    </font>
    <font>
      <sz val="11"/>
      <color rgb="FFFF0000"/>
      <name val="メイリオ"/>
      <family val="3"/>
      <charset val="128"/>
    </font>
    <font>
      <sz val="9.5"/>
      <name val="HG丸ｺﾞｼｯｸM-PRO"/>
      <family val="3"/>
      <charset val="128"/>
    </font>
    <font>
      <u/>
      <sz val="10"/>
      <color theme="1"/>
      <name val="HG丸ｺﾞｼｯｸM-PRO"/>
      <family val="3"/>
      <charset val="128"/>
    </font>
    <font>
      <u/>
      <sz val="9"/>
      <color theme="1"/>
      <name val="HG丸ｺﾞｼｯｸM-PRO"/>
      <family val="3"/>
      <charset val="128"/>
    </font>
    <font>
      <sz val="9"/>
      <color theme="1"/>
      <name val="HG丸ｺﾞｼｯｸM-PRO"/>
      <family val="3"/>
      <charset val="128"/>
    </font>
    <font>
      <sz val="9"/>
      <color theme="1"/>
      <name val="メイリオ"/>
      <family val="3"/>
      <charset val="128"/>
    </font>
    <font>
      <sz val="10"/>
      <color rgb="FFFF0000"/>
      <name val="Meiryo UI"/>
      <family val="3"/>
      <charset val="128"/>
    </font>
    <font>
      <sz val="10"/>
      <color indexed="10"/>
      <name val="Meiryo UI"/>
      <family val="3"/>
      <charset val="128"/>
    </font>
    <font>
      <sz val="10"/>
      <color indexed="10"/>
      <name val="HG丸ｺﾞｼｯｸM-PRO"/>
      <family val="3"/>
      <charset val="128"/>
    </font>
    <font>
      <sz val="11"/>
      <color rgb="FFFF0000"/>
      <name val="Meiryo UI"/>
      <family val="3"/>
      <charset val="128"/>
    </font>
    <font>
      <sz val="12"/>
      <name val="ＭＳ 明朝"/>
      <family val="1"/>
      <charset val="128"/>
    </font>
    <font>
      <sz val="12"/>
      <color theme="1"/>
      <name val="ＭＳ 明朝"/>
      <family val="1"/>
      <charset val="128"/>
    </font>
    <font>
      <sz val="12"/>
      <color rgb="FF000000"/>
      <name val="ＭＳ 明朝"/>
      <family val="1"/>
      <charset val="128"/>
    </font>
    <font>
      <b/>
      <sz val="12"/>
      <name val="ＭＳ 明朝"/>
      <family val="1"/>
      <charset val="128"/>
    </font>
    <font>
      <sz val="12"/>
      <color rgb="FFFF0000"/>
      <name val="ＭＳ 明朝"/>
      <family val="1"/>
      <charset val="128"/>
    </font>
    <font>
      <sz val="10"/>
      <color theme="1"/>
      <name val="ＭＳ 明朝"/>
      <family val="1"/>
      <charset val="128"/>
    </font>
    <font>
      <sz val="6"/>
      <name val="ＭＳ 明朝"/>
      <family val="1"/>
      <charset val="128"/>
    </font>
    <font>
      <u/>
      <sz val="12"/>
      <color theme="1"/>
      <name val="ＭＳ 明朝"/>
      <family val="1"/>
      <charset val="128"/>
    </font>
    <font>
      <sz val="12"/>
      <color indexed="8"/>
      <name val="ＭＳ 明朝"/>
      <family val="1"/>
      <charset val="128"/>
    </font>
    <font>
      <sz val="11"/>
      <color theme="1"/>
      <name val="ＭＳ 明朝"/>
      <family val="1"/>
      <charset val="128"/>
    </font>
    <font>
      <sz val="11"/>
      <color indexed="8"/>
      <name val="ＭＳ 明朝"/>
      <family val="1"/>
      <charset val="128"/>
    </font>
    <font>
      <sz val="6"/>
      <name val="ＭＳ Ｐゴシック"/>
      <family val="2"/>
      <charset val="128"/>
      <scheme val="minor"/>
    </font>
    <font>
      <sz val="11"/>
      <name val="ＭＳ 明朝"/>
      <family val="1"/>
      <charset val="128"/>
    </font>
    <font>
      <sz val="11"/>
      <color indexed="12"/>
      <name val="ＭＳ 明朝"/>
      <family val="1"/>
      <charset val="128"/>
    </font>
    <font>
      <sz val="11"/>
      <color rgb="FF0000FF"/>
      <name val="ＭＳ 明朝"/>
      <family val="1"/>
      <charset val="128"/>
    </font>
    <font>
      <sz val="10.5"/>
      <name val="ＭＳ 明朝"/>
      <family val="1"/>
      <charset val="128"/>
    </font>
    <font>
      <b/>
      <sz val="14"/>
      <name val="ＭＳ Ｐゴシック"/>
      <family val="3"/>
      <charset val="128"/>
    </font>
    <font>
      <b/>
      <sz val="11"/>
      <color theme="0"/>
      <name val="メイリオ"/>
      <family val="3"/>
      <charset val="128"/>
    </font>
    <font>
      <b/>
      <sz val="10"/>
      <name val="HG丸ｺﾞｼｯｸM-PRO"/>
      <family val="3"/>
      <charset val="128"/>
    </font>
    <font>
      <sz val="16"/>
      <color theme="1"/>
      <name val="ＭＳ Ｐゴシック"/>
      <family val="3"/>
      <charset val="128"/>
      <scheme val="minor"/>
    </font>
    <font>
      <sz val="16"/>
      <color theme="1"/>
      <name val="ＭＳ Ｐゴシック"/>
      <family val="3"/>
      <charset val="128"/>
    </font>
    <font>
      <sz val="14"/>
      <color theme="1"/>
      <name val="ＭＳ Ｐゴシック"/>
      <family val="3"/>
      <charset val="128"/>
    </font>
    <font>
      <sz val="10"/>
      <color theme="1"/>
      <name val="ＭＳ Ｐゴシック"/>
      <family val="3"/>
      <charset val="128"/>
    </font>
    <font>
      <sz val="14"/>
      <color theme="1"/>
      <name val="ＭＳ Ｐゴシック"/>
      <family val="3"/>
      <charset val="128"/>
      <scheme val="minor"/>
    </font>
    <font>
      <sz val="11"/>
      <color theme="1"/>
      <name val="ＭＳ Ｐゴシック"/>
      <family val="3"/>
      <charset val="128"/>
    </font>
    <font>
      <b/>
      <sz val="24"/>
      <color theme="1"/>
      <name val="ＭＳ Ｐゴシック"/>
      <family val="3"/>
      <charset val="128"/>
      <scheme val="minor"/>
    </font>
    <font>
      <sz val="6"/>
      <name val="ＭＳ ゴシック"/>
      <family val="3"/>
      <charset val="128"/>
    </font>
    <font>
      <b/>
      <sz val="11"/>
      <name val="メイリオ"/>
      <family val="3"/>
      <charset val="128"/>
    </font>
    <font>
      <b/>
      <sz val="10"/>
      <name val="メイリオ"/>
      <family val="3"/>
      <charset val="128"/>
    </font>
    <font>
      <b/>
      <sz val="9"/>
      <color theme="0"/>
      <name val="メイリオ"/>
      <family val="3"/>
      <charset val="128"/>
    </font>
    <font>
      <i/>
      <sz val="12"/>
      <name val="メイリオ"/>
      <family val="3"/>
      <charset val="128"/>
    </font>
    <font>
      <i/>
      <sz val="10.5"/>
      <name val="メイリオ"/>
      <family val="3"/>
      <charset val="128"/>
    </font>
    <font>
      <sz val="11"/>
      <color theme="1"/>
      <name val="ＭＳ Ｐゴシック"/>
      <family val="2"/>
      <scheme val="minor"/>
    </font>
    <font>
      <sz val="14"/>
      <name val="Meiryo UI"/>
      <family val="3"/>
      <charset val="128"/>
    </font>
    <font>
      <sz val="6"/>
      <name val="ＭＳ Ｐゴシック"/>
      <family val="3"/>
      <charset val="128"/>
      <scheme val="minor"/>
    </font>
    <font>
      <sz val="20"/>
      <name val="Meiryo UI"/>
      <family val="3"/>
      <charset val="128"/>
    </font>
    <font>
      <b/>
      <sz val="11"/>
      <color theme="1"/>
      <name val="メイリオ"/>
      <family val="3"/>
      <charset val="128"/>
    </font>
    <font>
      <i/>
      <sz val="11"/>
      <color rgb="FF0000FF"/>
      <name val="メイリオ"/>
      <family val="3"/>
      <charset val="128"/>
    </font>
    <font>
      <sz val="11"/>
      <color rgb="FF0000FF"/>
      <name val="メイリオ"/>
      <family val="3"/>
      <charset val="128"/>
    </font>
    <font>
      <sz val="12"/>
      <color rgb="FF0000FF"/>
      <name val="メイリオ"/>
      <family val="3"/>
      <charset val="128"/>
    </font>
    <font>
      <b/>
      <i/>
      <sz val="11"/>
      <name val="メイリオ"/>
      <family val="3"/>
      <charset val="128"/>
    </font>
    <font>
      <sz val="10"/>
      <color indexed="8"/>
      <name val="メイリオ"/>
      <family val="3"/>
      <charset val="128"/>
    </font>
    <font>
      <b/>
      <sz val="12"/>
      <color theme="0"/>
      <name val="メイリオ"/>
      <family val="3"/>
      <charset val="128"/>
    </font>
    <font>
      <i/>
      <sz val="11"/>
      <color rgb="FF00B0F0"/>
      <name val="メイリオ"/>
      <family val="3"/>
      <charset val="128"/>
    </font>
    <font>
      <sz val="10"/>
      <color rgb="FFFF0000"/>
      <name val="ＭＳ 明朝"/>
      <family val="1"/>
      <charset val="128"/>
    </font>
    <font>
      <sz val="16"/>
      <color rgb="FFFF0000"/>
      <name val="ＭＳ Ｐゴシック"/>
      <family val="3"/>
      <charset val="128"/>
    </font>
    <font>
      <sz val="16"/>
      <color rgb="FFFF0000"/>
      <name val="ＭＳ Ｐゴシック"/>
      <family val="3"/>
      <charset val="128"/>
      <scheme val="minor"/>
    </font>
    <font>
      <sz val="12"/>
      <color rgb="FFFF0000"/>
      <name val="Meiryo UI"/>
      <family val="3"/>
      <charset val="128"/>
    </font>
    <font>
      <sz val="11"/>
      <color indexed="8"/>
      <name val="ＭＳ Ｐゴシック"/>
      <family val="3"/>
      <charset val="128"/>
    </font>
  </fonts>
  <fills count="16">
    <fill>
      <patternFill patternType="none"/>
    </fill>
    <fill>
      <patternFill patternType="gray125"/>
    </fill>
    <fill>
      <patternFill patternType="solid">
        <fgColor theme="0" tint="-4.9989318521683403E-2"/>
        <bgColor indexed="64"/>
      </patternFill>
    </fill>
    <fill>
      <patternFill patternType="solid">
        <fgColor theme="7" tint="0.59999389629810485"/>
        <bgColor indexed="64"/>
      </patternFill>
    </fill>
    <fill>
      <patternFill patternType="solid">
        <fgColor theme="0" tint="-0.14999847407452621"/>
        <bgColor indexed="64"/>
      </patternFill>
    </fill>
    <fill>
      <patternFill patternType="solid">
        <fgColor theme="2" tint="-0.749992370372631"/>
        <bgColor indexed="64"/>
      </patternFill>
    </fill>
    <fill>
      <patternFill patternType="solid">
        <fgColor theme="0"/>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1"/>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8" tint="0.59999389629810485"/>
        <bgColor indexed="64"/>
      </patternFill>
    </fill>
    <fill>
      <patternFill patternType="solid">
        <fgColor theme="1" tint="0.249977111117893"/>
        <bgColor indexed="64"/>
      </patternFill>
    </fill>
    <fill>
      <patternFill patternType="solid">
        <fgColor theme="6" tint="0.79998168889431442"/>
        <bgColor indexed="64"/>
      </patternFill>
    </fill>
  </fills>
  <borders count="201">
    <border>
      <left/>
      <right/>
      <top/>
      <bottom/>
      <diagonal/>
    </border>
    <border>
      <left style="thin">
        <color theme="2" tint="-0.499984740745262"/>
      </left>
      <right/>
      <top style="thin">
        <color theme="2" tint="-0.499984740745262"/>
      </top>
      <bottom style="thin">
        <color theme="2" tint="-0.499984740745262"/>
      </bottom>
      <diagonal/>
    </border>
    <border>
      <left/>
      <right/>
      <top style="thin">
        <color theme="2" tint="-0.499984740745262"/>
      </top>
      <bottom style="thin">
        <color theme="2" tint="-0.499984740745262"/>
      </bottom>
      <diagonal/>
    </border>
    <border>
      <left/>
      <right style="thin">
        <color theme="2" tint="-0.499984740745262"/>
      </right>
      <top style="thin">
        <color theme="2" tint="-0.499984740745262"/>
      </top>
      <bottom style="thin">
        <color theme="2" tint="-0.499984740745262"/>
      </bottom>
      <diagonal/>
    </border>
    <border>
      <left/>
      <right/>
      <top/>
      <bottom style="thin">
        <color theme="2" tint="-0.499984740745262"/>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theme="2" tint="-0.499984740745262"/>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style="double">
        <color indexed="64"/>
      </right>
      <top style="thin">
        <color indexed="64"/>
      </top>
      <bottom/>
      <diagonal/>
    </border>
    <border>
      <left style="double">
        <color indexed="64"/>
      </left>
      <right style="thin">
        <color indexed="64"/>
      </right>
      <top style="thin">
        <color indexed="64"/>
      </top>
      <bottom/>
      <diagonal/>
    </border>
    <border>
      <left/>
      <right style="thin">
        <color indexed="64"/>
      </right>
      <top/>
      <bottom/>
      <diagonal/>
    </border>
    <border>
      <left style="thin">
        <color indexed="64"/>
      </left>
      <right style="double">
        <color indexed="64"/>
      </right>
      <top/>
      <bottom style="thin">
        <color indexed="64"/>
      </bottom>
      <diagonal/>
    </border>
    <border>
      <left style="double">
        <color indexed="64"/>
      </left>
      <right style="thin">
        <color indexed="64"/>
      </right>
      <top/>
      <bottom style="thin">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left style="double">
        <color indexed="64"/>
      </left>
      <right style="thin">
        <color indexed="64"/>
      </right>
      <top/>
      <bottom/>
      <diagonal/>
    </border>
    <border>
      <left/>
      <right/>
      <top/>
      <bottom style="thin">
        <color indexed="64"/>
      </bottom>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bottom/>
      <diagonal/>
    </border>
    <border>
      <left style="thin">
        <color indexed="64"/>
      </left>
      <right style="double">
        <color indexed="64"/>
      </right>
      <top/>
      <bottom/>
      <diagonal/>
    </border>
    <border>
      <left/>
      <right style="double">
        <color indexed="64"/>
      </right>
      <top style="thin">
        <color indexed="64"/>
      </top>
      <bottom/>
      <diagonal/>
    </border>
    <border>
      <left/>
      <right style="double">
        <color indexed="64"/>
      </right>
      <top/>
      <bottom style="thin">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right/>
      <top/>
      <bottom style="thin">
        <color indexed="64"/>
      </bottom>
      <diagonal style="thin">
        <color indexed="64"/>
      </diagonal>
    </border>
    <border>
      <left style="thin">
        <color indexed="64"/>
      </left>
      <right style="thin">
        <color indexed="64"/>
      </right>
      <top style="hair">
        <color indexed="64"/>
      </top>
      <bottom/>
      <diagonal/>
    </border>
    <border>
      <left style="thin">
        <color indexed="64"/>
      </left>
      <right style="thin">
        <color theme="2" tint="-0.499984740745262"/>
      </right>
      <top style="thin">
        <color indexed="64"/>
      </top>
      <bottom style="thin">
        <color indexed="64"/>
      </bottom>
      <diagonal/>
    </border>
    <border>
      <left/>
      <right style="thin">
        <color theme="2" tint="-0.499984740745262"/>
      </right>
      <top/>
      <bottom style="thin">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right/>
      <top style="double">
        <color indexed="64"/>
      </top>
      <bottom/>
      <diagonal/>
    </border>
    <border diagonalUp="1">
      <left style="thin">
        <color indexed="64"/>
      </left>
      <right/>
      <top style="double">
        <color indexed="64"/>
      </top>
      <bottom/>
      <diagonal style="thin">
        <color indexed="64"/>
      </diagonal>
    </border>
    <border diagonalUp="1">
      <left/>
      <right/>
      <top style="double">
        <color indexed="64"/>
      </top>
      <bottom/>
      <diagonal style="thin">
        <color indexed="64"/>
      </diagonal>
    </border>
    <border diagonalUp="1">
      <left/>
      <right style="thin">
        <color indexed="64"/>
      </right>
      <top style="double">
        <color indexed="64"/>
      </top>
      <bottom/>
      <diagonal style="thin">
        <color indexed="64"/>
      </diagonal>
    </border>
    <border>
      <left/>
      <right style="thin">
        <color indexed="64"/>
      </right>
      <top style="double">
        <color indexed="64"/>
      </top>
      <bottom/>
      <diagonal/>
    </border>
    <border diagonalUp="1">
      <left style="thin">
        <color indexed="64"/>
      </left>
      <right style="thin">
        <color indexed="64"/>
      </right>
      <top style="thin">
        <color indexed="64"/>
      </top>
      <bottom style="thin">
        <color indexed="64"/>
      </bottom>
      <diagonal style="thin">
        <color indexed="64"/>
      </diagonal>
    </border>
    <border>
      <left style="thin">
        <color auto="1"/>
      </left>
      <right style="thin">
        <color indexed="64"/>
      </right>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theme="1"/>
      </left>
      <right/>
      <top style="thin">
        <color theme="1"/>
      </top>
      <bottom style="thin">
        <color indexed="64"/>
      </bottom>
      <diagonal/>
    </border>
    <border>
      <left/>
      <right/>
      <top style="thin">
        <color theme="1"/>
      </top>
      <bottom style="thin">
        <color indexed="64"/>
      </bottom>
      <diagonal/>
    </border>
    <border>
      <left/>
      <right style="thin">
        <color indexed="64"/>
      </right>
      <top style="thin">
        <color theme="1"/>
      </top>
      <bottom style="thin">
        <color indexed="64"/>
      </bottom>
      <diagonal/>
    </border>
    <border>
      <left style="thin">
        <color indexed="64"/>
      </left>
      <right style="thin">
        <color indexed="64"/>
      </right>
      <top style="thin">
        <color theme="1"/>
      </top>
      <bottom/>
      <diagonal/>
    </border>
    <border>
      <left style="thin">
        <color theme="1"/>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style="thin">
        <color indexed="64"/>
      </left>
      <right style="thin">
        <color indexed="64"/>
      </right>
      <top/>
      <bottom style="hair">
        <color indexed="64"/>
      </bottom>
      <diagonal/>
    </border>
    <border>
      <left style="thin">
        <color theme="1"/>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theme="1"/>
      </right>
      <top style="hair">
        <color indexed="64"/>
      </top>
      <bottom style="hair">
        <color indexed="64"/>
      </bottom>
      <diagonal style="thin">
        <color indexed="64"/>
      </diagonal>
    </border>
    <border>
      <left style="thin">
        <color indexed="64"/>
      </left>
      <right/>
      <top style="hair">
        <color indexed="64"/>
      </top>
      <bottom style="hair">
        <color indexed="64"/>
      </bottom>
      <diagonal/>
    </border>
    <border>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theme="1"/>
      </right>
      <top/>
      <bottom style="hair">
        <color indexed="64"/>
      </bottom>
      <diagonal/>
    </border>
    <border>
      <left style="thin">
        <color indexed="64"/>
      </left>
      <right/>
      <top style="hair">
        <color indexed="64"/>
      </top>
      <bottom style="thin">
        <color indexed="64"/>
      </bottom>
      <diagonal/>
    </border>
    <border>
      <left style="thin">
        <color theme="1"/>
      </left>
      <right style="thin">
        <color theme="1"/>
      </right>
      <top style="thin">
        <color auto="1"/>
      </top>
      <bottom style="thin">
        <color auto="1"/>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style="thin">
        <color theme="1"/>
      </left>
      <right style="thin">
        <color indexed="64"/>
      </right>
      <top style="hair">
        <color indexed="64"/>
      </top>
      <bottom/>
      <diagonal/>
    </border>
    <border>
      <left style="thin">
        <color theme="1"/>
      </left>
      <right style="thin">
        <color theme="1"/>
      </right>
      <top style="hair">
        <color theme="1"/>
      </top>
      <bottom style="hair">
        <color theme="1"/>
      </bottom>
      <diagonal/>
    </border>
    <border>
      <left style="thin">
        <color theme="1"/>
      </left>
      <right style="thin">
        <color theme="1"/>
      </right>
      <top style="hair">
        <color theme="1"/>
      </top>
      <bottom style="thin">
        <color theme="1"/>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thin">
        <color theme="1"/>
      </left>
      <right/>
      <top/>
      <bottom/>
      <diagonal/>
    </border>
    <border>
      <left style="thin">
        <color theme="1"/>
      </left>
      <right style="thin">
        <color theme="1"/>
      </right>
      <top style="thin">
        <color theme="1"/>
      </top>
      <bottom/>
      <diagonal/>
    </border>
    <border>
      <left style="thin">
        <color theme="1"/>
      </left>
      <right style="thin">
        <color theme="1"/>
      </right>
      <top style="thin">
        <color theme="1"/>
      </top>
      <bottom style="thin">
        <color theme="1"/>
      </bottom>
      <diagonal/>
    </border>
    <border>
      <left style="thin">
        <color theme="1"/>
      </left>
      <right style="thin">
        <color theme="1"/>
      </right>
      <top/>
      <bottom style="thin">
        <color theme="1"/>
      </bottom>
      <diagonal/>
    </border>
    <border>
      <left/>
      <right/>
      <top/>
      <bottom style="thin">
        <color theme="1"/>
      </bottom>
      <diagonal/>
    </border>
    <border>
      <left style="thin">
        <color theme="1"/>
      </left>
      <right/>
      <top/>
      <bottom style="thin">
        <color theme="1"/>
      </bottom>
      <diagonal/>
    </border>
    <border>
      <left/>
      <right/>
      <top style="thin">
        <color theme="1"/>
      </top>
      <bottom/>
      <diagonal/>
    </border>
    <border>
      <left style="thin">
        <color theme="1"/>
      </left>
      <right/>
      <top style="thin">
        <color theme="1"/>
      </top>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diagonalUp="1">
      <left style="thin">
        <color indexed="64"/>
      </left>
      <right style="thin">
        <color indexed="64"/>
      </right>
      <top/>
      <bottom style="double">
        <color indexed="64"/>
      </bottom>
      <diagonal style="thin">
        <color indexed="64"/>
      </diagonal>
    </border>
    <border diagonalUp="1">
      <left style="thin">
        <color indexed="64"/>
      </left>
      <right style="thin">
        <color indexed="64"/>
      </right>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style="thin">
        <color theme="1"/>
      </left>
      <right style="thin">
        <color theme="1"/>
      </right>
      <top style="double">
        <color theme="1"/>
      </top>
      <bottom style="thin">
        <color theme="1"/>
      </bottom>
      <diagonal style="thin">
        <color theme="1"/>
      </diagonal>
    </border>
    <border diagonalUp="1">
      <left style="thin">
        <color indexed="64"/>
      </left>
      <right style="thin">
        <color theme="1"/>
      </right>
      <top style="double">
        <color theme="1"/>
      </top>
      <bottom style="thin">
        <color theme="1"/>
      </bottom>
      <diagonal style="thin">
        <color indexed="64"/>
      </diagonal>
    </border>
    <border diagonalUp="1">
      <left style="thin">
        <color indexed="64"/>
      </left>
      <right/>
      <top style="double">
        <color theme="1"/>
      </top>
      <bottom style="thin">
        <color theme="1"/>
      </bottom>
      <diagonal style="thin">
        <color indexed="64"/>
      </diagonal>
    </border>
    <border diagonalUp="1">
      <left style="medium">
        <color indexed="64"/>
      </left>
      <right style="thin">
        <color indexed="64"/>
      </right>
      <top style="double">
        <color theme="1"/>
      </top>
      <bottom style="thin">
        <color theme="1"/>
      </bottom>
      <diagonal style="thin">
        <color indexed="64"/>
      </diagonal>
    </border>
    <border>
      <left style="thin">
        <color indexed="64"/>
      </left>
      <right style="medium">
        <color indexed="64"/>
      </right>
      <top style="double">
        <color theme="1"/>
      </top>
      <bottom style="thin">
        <color theme="1"/>
      </bottom>
      <diagonal/>
    </border>
    <border>
      <left style="thin">
        <color indexed="64"/>
      </left>
      <right style="thin">
        <color indexed="64"/>
      </right>
      <top style="double">
        <color theme="1"/>
      </top>
      <bottom style="thin">
        <color theme="1"/>
      </bottom>
      <diagonal/>
    </border>
    <border>
      <left style="medium">
        <color indexed="64"/>
      </left>
      <right/>
      <top style="double">
        <color theme="1"/>
      </top>
      <bottom style="thin">
        <color theme="1"/>
      </bottom>
      <diagonal/>
    </border>
    <border>
      <left/>
      <right style="medium">
        <color indexed="64"/>
      </right>
      <top style="double">
        <color theme="1"/>
      </top>
      <bottom style="thin">
        <color theme="1"/>
      </bottom>
      <diagonal/>
    </border>
    <border>
      <left/>
      <right/>
      <top style="double">
        <color theme="1"/>
      </top>
      <bottom style="thin">
        <color theme="1"/>
      </bottom>
      <diagonal/>
    </border>
    <border>
      <left style="thin">
        <color theme="1"/>
      </left>
      <right/>
      <top style="double">
        <color theme="1"/>
      </top>
      <bottom style="thin">
        <color theme="1"/>
      </bottom>
      <diagonal/>
    </border>
    <border>
      <left style="thin">
        <color indexed="64"/>
      </left>
      <right style="thin">
        <color theme="1"/>
      </right>
      <top/>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thin">
        <color theme="1"/>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theme="1"/>
      </left>
      <right style="thin">
        <color indexed="64"/>
      </right>
      <top style="thin">
        <color indexed="64"/>
      </top>
      <bottom style="thin">
        <color indexed="64"/>
      </bottom>
      <diagonal/>
    </border>
    <border>
      <left style="thin">
        <color indexed="64"/>
      </left>
      <right/>
      <top style="thin">
        <color theme="1"/>
      </top>
      <bottom style="thin">
        <color indexed="64"/>
      </bottom>
      <diagonal/>
    </border>
    <border>
      <left style="thin">
        <color indexed="64"/>
      </left>
      <right style="thin">
        <color theme="1"/>
      </right>
      <top style="thin">
        <color indexed="64"/>
      </top>
      <bottom style="thin">
        <color theme="1"/>
      </bottom>
      <diagonal/>
    </border>
    <border>
      <left style="thin">
        <color indexed="64"/>
      </left>
      <right style="thin">
        <color indexed="64"/>
      </right>
      <top style="thin">
        <color indexed="64"/>
      </top>
      <bottom style="thin">
        <color theme="1"/>
      </bottom>
      <diagonal/>
    </border>
    <border>
      <left style="medium">
        <color indexed="64"/>
      </left>
      <right style="thin">
        <color indexed="64"/>
      </right>
      <top style="thin">
        <color indexed="64"/>
      </top>
      <bottom style="thin">
        <color theme="1"/>
      </bottom>
      <diagonal/>
    </border>
    <border>
      <left style="thin">
        <color indexed="64"/>
      </left>
      <right style="medium">
        <color indexed="64"/>
      </right>
      <top style="thin">
        <color indexed="64"/>
      </top>
      <bottom style="thin">
        <color theme="1"/>
      </bottom>
      <diagonal/>
    </border>
    <border>
      <left/>
      <right/>
      <top style="thin">
        <color indexed="64"/>
      </top>
      <bottom style="thin">
        <color theme="1"/>
      </bottom>
      <diagonal/>
    </border>
    <border>
      <left style="thin">
        <color indexed="64"/>
      </left>
      <right/>
      <top style="thin">
        <color indexed="64"/>
      </top>
      <bottom style="thin">
        <color theme="1"/>
      </bottom>
      <diagonal/>
    </border>
    <border>
      <left style="thin">
        <color indexed="64"/>
      </left>
      <right style="thin">
        <color indexed="64"/>
      </right>
      <top/>
      <bottom style="thin">
        <color theme="1"/>
      </bottom>
      <diagonal/>
    </border>
    <border>
      <left style="thin">
        <color theme="1"/>
      </left>
      <right style="thin">
        <color indexed="64"/>
      </right>
      <top style="thin">
        <color indexed="64"/>
      </top>
      <bottom style="thin">
        <color theme="1"/>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theme="1"/>
      </left>
      <right style="thin">
        <color indexed="64"/>
      </right>
      <top/>
      <bottom style="thin">
        <color indexed="64"/>
      </bottom>
      <diagonal/>
    </border>
    <border>
      <left style="thin">
        <color indexed="64"/>
      </left>
      <right style="thin">
        <color theme="1"/>
      </right>
      <top style="thin">
        <color theme="1"/>
      </top>
      <bottom style="thin">
        <color theme="1"/>
      </bottom>
      <diagonal/>
    </border>
    <border>
      <left style="thin">
        <color indexed="64"/>
      </left>
      <right style="thin">
        <color indexed="64"/>
      </right>
      <top style="thin">
        <color theme="1"/>
      </top>
      <bottom style="thin">
        <color theme="1"/>
      </bottom>
      <diagonal/>
    </border>
    <border>
      <left style="medium">
        <color indexed="64"/>
      </left>
      <right style="thin">
        <color indexed="64"/>
      </right>
      <top style="thin">
        <color theme="1"/>
      </top>
      <bottom style="thin">
        <color theme="1"/>
      </bottom>
      <diagonal/>
    </border>
    <border>
      <left style="thin">
        <color indexed="64"/>
      </left>
      <right style="medium">
        <color indexed="64"/>
      </right>
      <top style="thin">
        <color theme="1"/>
      </top>
      <bottom style="thin">
        <color theme="1"/>
      </bottom>
      <diagonal/>
    </border>
    <border>
      <left/>
      <right/>
      <top style="thin">
        <color theme="1"/>
      </top>
      <bottom style="thin">
        <color theme="1"/>
      </bottom>
      <diagonal/>
    </border>
    <border>
      <left style="thin">
        <color indexed="64"/>
      </left>
      <right/>
      <top style="thin">
        <color theme="1"/>
      </top>
      <bottom style="thin">
        <color theme="1"/>
      </bottom>
      <diagonal/>
    </border>
    <border>
      <left style="thin">
        <color theme="1"/>
      </left>
      <right style="thin">
        <color indexed="64"/>
      </right>
      <top style="thin">
        <color theme="1"/>
      </top>
      <bottom style="thin">
        <color theme="1"/>
      </bottom>
      <diagonal/>
    </border>
    <border>
      <left style="hair">
        <color indexed="64"/>
      </left>
      <right/>
      <top/>
      <bottom style="thin">
        <color indexed="64"/>
      </bottom>
      <diagonal/>
    </border>
    <border>
      <left style="thin">
        <color indexed="64"/>
      </left>
      <right style="hair">
        <color indexed="64"/>
      </right>
      <top/>
      <bottom style="thin">
        <color indexed="64"/>
      </bottom>
      <diagonal/>
    </border>
    <border>
      <left style="hair">
        <color indexed="64"/>
      </left>
      <right/>
      <top style="thin">
        <color indexed="64"/>
      </top>
      <bottom/>
      <diagonal/>
    </border>
    <border>
      <left style="thin">
        <color indexed="64"/>
      </left>
      <right style="hair">
        <color indexed="64"/>
      </right>
      <top style="thin">
        <color indexed="64"/>
      </top>
      <bottom/>
      <diagonal/>
    </border>
    <border>
      <left/>
      <right style="thin">
        <color theme="1"/>
      </right>
      <top style="thin">
        <color indexed="64"/>
      </top>
      <bottom style="thin">
        <color theme="1"/>
      </bottom>
      <diagonal/>
    </border>
    <border>
      <left/>
      <right style="thin">
        <color indexed="64"/>
      </right>
      <top style="thin">
        <color indexed="64"/>
      </top>
      <bottom style="thin">
        <color theme="1"/>
      </bottom>
      <diagonal/>
    </border>
    <border>
      <left style="thin">
        <color theme="1"/>
      </left>
      <right/>
      <top style="thin">
        <color indexed="64"/>
      </top>
      <bottom style="thin">
        <color theme="1"/>
      </bottom>
      <diagonal/>
    </border>
    <border>
      <left/>
      <right style="thin">
        <color theme="1"/>
      </right>
      <top/>
      <bottom style="thin">
        <color theme="1"/>
      </bottom>
      <diagonal/>
    </border>
    <border>
      <left/>
      <right style="thin">
        <color theme="1"/>
      </right>
      <top style="thin">
        <color theme="1"/>
      </top>
      <bottom style="thin">
        <color indexed="64"/>
      </bottom>
      <diagonal/>
    </border>
    <border>
      <left/>
      <right style="thin">
        <color theme="1"/>
      </right>
      <top/>
      <bottom/>
      <diagonal/>
    </border>
    <border>
      <left style="thin">
        <color indexed="64"/>
      </left>
      <right style="hair">
        <color indexed="64"/>
      </right>
      <top style="thin">
        <color indexed="64"/>
      </top>
      <bottom style="thin">
        <color indexed="64"/>
      </bottom>
      <diagonal/>
    </border>
    <border>
      <left/>
      <right style="thin">
        <color theme="1"/>
      </right>
      <top/>
      <bottom style="thin">
        <color indexed="64"/>
      </bottom>
      <diagonal/>
    </border>
    <border>
      <left style="thin">
        <color theme="1"/>
      </left>
      <right/>
      <top/>
      <bottom style="thin">
        <color indexed="64"/>
      </bottom>
      <diagonal/>
    </border>
    <border>
      <left style="thin">
        <color indexed="64"/>
      </left>
      <right style="hair">
        <color indexed="64"/>
      </right>
      <top style="hair">
        <color indexed="64"/>
      </top>
      <bottom style="thin">
        <color indexed="64"/>
      </bottom>
      <diagonal/>
    </border>
    <border>
      <left/>
      <right style="thin">
        <color indexed="64"/>
      </right>
      <top style="thin">
        <color theme="1"/>
      </top>
      <bottom style="thin">
        <color theme="1"/>
      </bottom>
      <diagonal/>
    </border>
    <border>
      <left/>
      <right style="thin">
        <color theme="1"/>
      </right>
      <top style="thin">
        <color theme="1"/>
      </top>
      <bottom style="thin">
        <color theme="1"/>
      </bottom>
      <diagonal/>
    </border>
    <border>
      <left/>
      <right style="thin">
        <color indexed="64"/>
      </right>
      <top/>
      <bottom style="thin">
        <color theme="1"/>
      </bottom>
      <diagonal/>
    </border>
    <border>
      <left/>
      <right style="thin">
        <color indexed="64"/>
      </right>
      <top style="thin">
        <color theme="1"/>
      </top>
      <bottom/>
      <diagonal/>
    </border>
    <border>
      <left style="thin">
        <color theme="1"/>
      </left>
      <right style="thin">
        <color indexed="64"/>
      </right>
      <top style="thin">
        <color indexed="64"/>
      </top>
      <bottom/>
      <diagonal/>
    </border>
    <border>
      <left/>
      <right style="thin">
        <color theme="1"/>
      </right>
      <top style="thin">
        <color theme="1"/>
      </top>
      <bottom/>
      <diagonal/>
    </border>
    <border>
      <left/>
      <right style="thin">
        <color theme="1"/>
      </right>
      <top style="thin">
        <color indexed="64"/>
      </top>
      <bottom/>
      <diagonal/>
    </border>
    <border>
      <left/>
      <right/>
      <top style="double">
        <color indexed="64"/>
      </top>
      <bottom style="thin">
        <color indexed="64"/>
      </bottom>
      <diagonal/>
    </border>
    <border>
      <left/>
      <right/>
      <top style="thin">
        <color indexed="64"/>
      </top>
      <bottom style="double">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dashed">
        <color indexed="64"/>
      </right>
      <top style="thin">
        <color indexed="64"/>
      </top>
      <bottom style="medium">
        <color indexed="64"/>
      </bottom>
      <diagonal/>
    </border>
    <border>
      <left style="medium">
        <color indexed="64"/>
      </left>
      <right style="dashed">
        <color indexed="64"/>
      </right>
      <top style="thin">
        <color indexed="64"/>
      </top>
      <bottom style="thin">
        <color indexed="64"/>
      </bottom>
      <diagonal/>
    </border>
    <border>
      <left style="medium">
        <color indexed="64"/>
      </left>
      <right style="dashed">
        <color indexed="64"/>
      </right>
      <top style="thin">
        <color indexed="64"/>
      </top>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thin">
        <color theme="1"/>
      </right>
      <top style="thin">
        <color indexed="64"/>
      </top>
      <bottom style="thin">
        <color indexed="64"/>
      </bottom>
      <diagonal/>
    </border>
    <border>
      <left style="thin">
        <color indexed="64"/>
      </left>
      <right style="thin">
        <color theme="1"/>
      </right>
      <top style="thin">
        <color indexed="64"/>
      </top>
      <bottom style="thin">
        <color indexed="64"/>
      </bottom>
      <diagonal/>
    </border>
    <border>
      <left style="thin">
        <color theme="1"/>
      </left>
      <right/>
      <top style="thin">
        <color indexed="64"/>
      </top>
      <bottom style="thin">
        <color indexed="64"/>
      </bottom>
      <diagonal/>
    </border>
    <border>
      <left style="thin">
        <color indexed="64"/>
      </left>
      <right/>
      <top/>
      <bottom style="thin">
        <color theme="1"/>
      </bottom>
      <diagonal/>
    </border>
    <border>
      <left style="thin">
        <color theme="1"/>
      </left>
      <right style="thin">
        <color theme="1"/>
      </right>
      <top/>
      <bottom/>
      <diagonal/>
    </border>
    <border>
      <left style="thin">
        <color theme="1"/>
      </left>
      <right style="thin">
        <color theme="1"/>
      </right>
      <top style="hair">
        <color theme="1"/>
      </top>
      <bottom/>
      <diagonal/>
    </border>
  </borders>
  <cellStyleXfs count="20">
    <xf numFmtId="0" fontId="0" fillId="0" borderId="0">
      <alignment vertical="center"/>
    </xf>
    <xf numFmtId="38" fontId="2" fillId="0" borderId="0" applyFont="0" applyFill="0" applyBorder="0" applyAlignment="0" applyProtection="0">
      <alignment vertical="center"/>
    </xf>
    <xf numFmtId="0" fontId="2" fillId="0" borderId="0"/>
    <xf numFmtId="0" fontId="2" fillId="0" borderId="0">
      <alignment vertical="center"/>
    </xf>
    <xf numFmtId="9" fontId="2" fillId="0" borderId="0" applyFont="0" applyFill="0" applyBorder="0" applyAlignment="0" applyProtection="0">
      <alignment vertical="center"/>
    </xf>
    <xf numFmtId="0" fontId="33" fillId="0" borderId="0">
      <alignment vertical="center"/>
    </xf>
    <xf numFmtId="0" fontId="1" fillId="0" borderId="0">
      <alignment vertical="center"/>
    </xf>
    <xf numFmtId="0" fontId="63" fillId="0" borderId="0">
      <alignment vertical="center"/>
    </xf>
    <xf numFmtId="0" fontId="33" fillId="0" borderId="0">
      <alignment vertical="center"/>
    </xf>
    <xf numFmtId="0" fontId="2" fillId="0" borderId="0">
      <alignment vertical="center"/>
    </xf>
    <xf numFmtId="0" fontId="2" fillId="0" borderId="0"/>
    <xf numFmtId="0" fontId="2" fillId="0" borderId="0"/>
    <xf numFmtId="0" fontId="2" fillId="0" borderId="0"/>
    <xf numFmtId="38" fontId="2" fillId="0" borderId="0" applyFont="0" applyFill="0" applyBorder="0" applyAlignment="0" applyProtection="0"/>
    <xf numFmtId="0" fontId="90" fillId="0" borderId="0"/>
    <xf numFmtId="38" fontId="90" fillId="0" borderId="0" applyFont="0" applyFill="0" applyBorder="0" applyAlignment="0" applyProtection="0">
      <alignment vertical="center"/>
    </xf>
    <xf numFmtId="0" fontId="33" fillId="0" borderId="0"/>
    <xf numFmtId="0" fontId="33" fillId="0" borderId="0">
      <alignment vertical="center"/>
    </xf>
    <xf numFmtId="0" fontId="106" fillId="0" borderId="0"/>
    <xf numFmtId="0" fontId="33" fillId="0" borderId="0">
      <alignment vertical="center"/>
    </xf>
  </cellStyleXfs>
  <cellXfs count="2131">
    <xf numFmtId="0" fontId="0" fillId="0" borderId="0" xfId="0">
      <alignment vertical="center"/>
    </xf>
    <xf numFmtId="0" fontId="3" fillId="0" borderId="0" xfId="0" applyFont="1" applyFill="1" applyAlignment="1">
      <alignment horizontal="left" vertical="center"/>
    </xf>
    <xf numFmtId="0" fontId="5" fillId="0" borderId="0" xfId="0" applyFont="1" applyFill="1" applyAlignment="1">
      <alignment vertical="center"/>
    </xf>
    <xf numFmtId="0" fontId="5" fillId="0" borderId="0" xfId="0" applyFont="1" applyFill="1" applyBorder="1" applyAlignment="1">
      <alignment horizontal="center" vertical="center"/>
    </xf>
    <xf numFmtId="0" fontId="5" fillId="0" borderId="0" xfId="0" applyFont="1" applyFill="1" applyAlignment="1">
      <alignment horizontal="left" vertical="center"/>
    </xf>
    <xf numFmtId="0" fontId="6" fillId="0" borderId="0" xfId="0" applyFont="1" applyFill="1" applyAlignment="1">
      <alignment horizontal="right" vertical="center"/>
    </xf>
    <xf numFmtId="0" fontId="3" fillId="0" borderId="0" xfId="0" applyFont="1" applyFill="1" applyAlignment="1">
      <alignment horizontal="center" vertical="center"/>
    </xf>
    <xf numFmtId="0" fontId="3" fillId="0" borderId="0" xfId="0" applyFont="1" applyFill="1" applyAlignment="1">
      <alignment vertical="center"/>
    </xf>
    <xf numFmtId="0" fontId="6" fillId="0" borderId="0" xfId="0" applyFont="1" applyFill="1" applyAlignment="1">
      <alignment vertical="center"/>
    </xf>
    <xf numFmtId="0" fontId="3" fillId="0" borderId="0" xfId="0" applyFont="1" applyFill="1" applyBorder="1" applyAlignment="1">
      <alignment vertical="center"/>
    </xf>
    <xf numFmtId="0" fontId="3" fillId="0" borderId="4" xfId="0" applyFont="1" applyFill="1" applyBorder="1" applyAlignment="1">
      <alignment horizontal="center" vertical="center"/>
    </xf>
    <xf numFmtId="0" fontId="3" fillId="0" borderId="2" xfId="0" applyFont="1" applyFill="1" applyBorder="1" applyAlignment="1">
      <alignment horizontal="center" vertical="center"/>
    </xf>
    <xf numFmtId="0" fontId="5" fillId="0" borderId="0" xfId="0" applyFont="1" applyFill="1" applyBorder="1" applyAlignment="1">
      <alignment horizontal="center" vertical="center" wrapText="1"/>
    </xf>
    <xf numFmtId="0" fontId="3" fillId="0" borderId="0" xfId="0" applyFont="1" applyFill="1" applyBorder="1" applyAlignment="1">
      <alignment horizontal="left" vertical="center"/>
    </xf>
    <xf numFmtId="0" fontId="5" fillId="0" borderId="0" xfId="0" applyFont="1" applyFill="1" applyBorder="1" applyAlignment="1">
      <alignment vertical="center"/>
    </xf>
    <xf numFmtId="0" fontId="3" fillId="0" borderId="0" xfId="0" applyFont="1" applyFill="1" applyBorder="1" applyAlignment="1">
      <alignment horizontal="left" vertical="center" wrapText="1"/>
    </xf>
    <xf numFmtId="0" fontId="3" fillId="0" borderId="0" xfId="0" applyFont="1" applyFill="1" applyBorder="1" applyAlignment="1">
      <alignment horizontal="center" vertical="center"/>
    </xf>
    <xf numFmtId="0" fontId="8" fillId="0" borderId="5" xfId="0" applyFont="1" applyFill="1" applyBorder="1" applyAlignment="1">
      <alignment horizontal="center" vertical="center"/>
    </xf>
    <xf numFmtId="0" fontId="3" fillId="0" borderId="5" xfId="0" applyFont="1" applyFill="1" applyBorder="1" applyAlignment="1">
      <alignment vertical="center"/>
    </xf>
    <xf numFmtId="0" fontId="7" fillId="0" borderId="5" xfId="0" applyFont="1" applyFill="1" applyBorder="1" applyAlignment="1">
      <alignment horizontal="center" vertical="center"/>
    </xf>
    <xf numFmtId="0" fontId="9" fillId="0" borderId="0" xfId="0" applyFont="1" applyFill="1" applyAlignment="1">
      <alignment vertical="center"/>
    </xf>
    <xf numFmtId="0" fontId="9" fillId="0" borderId="0" xfId="0" applyFont="1" applyFill="1" applyBorder="1" applyAlignment="1">
      <alignment vertical="center"/>
    </xf>
    <xf numFmtId="0" fontId="10" fillId="0" borderId="0" xfId="0" applyFont="1" applyFill="1" applyBorder="1" applyAlignment="1">
      <alignment vertical="center"/>
    </xf>
    <xf numFmtId="0" fontId="10" fillId="0" borderId="9" xfId="0" applyFont="1" applyFill="1" applyBorder="1" applyAlignment="1">
      <alignment vertical="center"/>
    </xf>
    <xf numFmtId="0" fontId="10" fillId="0" borderId="0" xfId="0" applyFont="1" applyFill="1" applyAlignment="1">
      <alignment vertical="center"/>
    </xf>
    <xf numFmtId="0" fontId="11" fillId="0" borderId="0" xfId="0" applyFont="1" applyFill="1" applyBorder="1" applyAlignment="1">
      <alignment vertical="center"/>
    </xf>
    <xf numFmtId="0" fontId="5" fillId="0" borderId="0" xfId="0" applyFont="1" applyFill="1" applyAlignment="1">
      <alignment vertical="center" wrapText="1"/>
    </xf>
    <xf numFmtId="0" fontId="3" fillId="0" borderId="0" xfId="0" applyFont="1" applyFill="1" applyAlignment="1">
      <alignment horizontal="left" vertical="center" indent="1"/>
    </xf>
    <xf numFmtId="0" fontId="3" fillId="0" borderId="0" xfId="0" applyFont="1" applyFill="1" applyBorder="1" applyAlignment="1">
      <alignment vertical="center" wrapText="1"/>
    </xf>
    <xf numFmtId="0" fontId="3" fillId="0" borderId="0" xfId="0" applyFont="1" applyFill="1">
      <alignment vertical="center"/>
    </xf>
    <xf numFmtId="0" fontId="6" fillId="0" borderId="0" xfId="0" applyFont="1" applyFill="1">
      <alignment vertical="center"/>
    </xf>
    <xf numFmtId="0" fontId="6" fillId="0" borderId="0" xfId="0" applyFont="1" applyFill="1" applyBorder="1" applyAlignment="1">
      <alignment vertical="center" wrapText="1"/>
    </xf>
    <xf numFmtId="176" fontId="3" fillId="0" borderId="0" xfId="0" applyNumberFormat="1" applyFont="1" applyFill="1" applyBorder="1" applyAlignment="1">
      <alignment vertical="center"/>
    </xf>
    <xf numFmtId="176" fontId="3" fillId="0" borderId="0" xfId="0" applyNumberFormat="1" applyFont="1" applyFill="1" applyBorder="1" applyAlignment="1">
      <alignment horizontal="center" vertical="center"/>
    </xf>
    <xf numFmtId="0" fontId="3" fillId="0" borderId="0" xfId="0" applyFont="1" applyFill="1" applyBorder="1">
      <alignment vertical="center"/>
    </xf>
    <xf numFmtId="0" fontId="3" fillId="0" borderId="0" xfId="0" applyFont="1" applyFill="1" applyBorder="1" applyAlignment="1">
      <alignment vertical="center" textRotation="255"/>
    </xf>
    <xf numFmtId="0" fontId="13" fillId="4" borderId="5" xfId="0" applyFont="1" applyFill="1" applyBorder="1" applyAlignment="1">
      <alignment horizontal="center" vertical="center" shrinkToFit="1"/>
    </xf>
    <xf numFmtId="177" fontId="12" fillId="0" borderId="13" xfId="0" applyNumberFormat="1" applyFont="1" applyFill="1" applyBorder="1" applyAlignment="1">
      <alignment horizontal="center" vertical="center"/>
    </xf>
    <xf numFmtId="0" fontId="6" fillId="0" borderId="0" xfId="0" applyFont="1" applyFill="1" applyAlignment="1">
      <alignment horizontal="left" vertical="center"/>
    </xf>
    <xf numFmtId="0" fontId="6" fillId="0" borderId="0" xfId="0" applyFont="1" applyFill="1" applyBorder="1" applyAlignment="1">
      <alignment horizontal="left" vertical="center" wrapText="1" shrinkToFit="1"/>
    </xf>
    <xf numFmtId="0" fontId="6" fillId="0" borderId="0" xfId="0" applyFont="1" applyFill="1" applyBorder="1" applyAlignment="1">
      <alignment horizontal="left" vertical="center"/>
    </xf>
    <xf numFmtId="179" fontId="6" fillId="0" borderId="0" xfId="0" applyNumberFormat="1" applyFont="1" applyFill="1" applyBorder="1" applyAlignment="1">
      <alignment horizontal="left" vertical="center"/>
    </xf>
    <xf numFmtId="0" fontId="6" fillId="0" borderId="0" xfId="0" applyFont="1" applyFill="1" applyBorder="1" applyAlignment="1">
      <alignment vertical="center" textRotation="255"/>
    </xf>
    <xf numFmtId="0" fontId="5" fillId="4" borderId="6" xfId="0" applyFont="1" applyFill="1" applyBorder="1" applyAlignment="1">
      <alignment vertical="center"/>
    </xf>
    <xf numFmtId="0" fontId="5" fillId="4" borderId="7" xfId="0" applyFont="1" applyFill="1" applyBorder="1" applyAlignment="1">
      <alignment vertical="center"/>
    </xf>
    <xf numFmtId="0" fontId="5" fillId="4" borderId="17" xfId="0" applyFont="1" applyFill="1" applyBorder="1" applyAlignment="1">
      <alignment vertical="center"/>
    </xf>
    <xf numFmtId="0" fontId="5" fillId="4" borderId="13" xfId="0" applyFont="1" applyFill="1" applyBorder="1" applyAlignment="1">
      <alignment vertical="center" wrapText="1"/>
    </xf>
    <xf numFmtId="182" fontId="16" fillId="3" borderId="18" xfId="1" applyNumberFormat="1" applyFont="1" applyFill="1" applyBorder="1" applyAlignment="1">
      <alignment horizontal="right" vertical="center" shrinkToFit="1"/>
    </xf>
    <xf numFmtId="181" fontId="16" fillId="3" borderId="21" xfId="1" applyNumberFormat="1" applyFont="1" applyFill="1" applyBorder="1" applyAlignment="1">
      <alignment vertical="center" shrinkToFit="1"/>
    </xf>
    <xf numFmtId="180" fontId="16" fillId="0" borderId="10" xfId="1" applyNumberFormat="1" applyFont="1" applyFill="1" applyBorder="1" applyAlignment="1">
      <alignment horizontal="right" vertical="center" shrinkToFit="1"/>
    </xf>
    <xf numFmtId="184" fontId="16" fillId="0" borderId="19" xfId="0" applyNumberFormat="1" applyFont="1" applyFill="1" applyBorder="1" applyAlignment="1">
      <alignment horizontal="right" vertical="center" shrinkToFit="1"/>
    </xf>
    <xf numFmtId="0" fontId="5" fillId="4" borderId="29" xfId="0" applyFont="1" applyFill="1" applyBorder="1" applyAlignment="1">
      <alignment horizontal="center" vertical="center" wrapText="1"/>
    </xf>
    <xf numFmtId="186" fontId="5" fillId="0" borderId="12" xfId="1" applyNumberFormat="1" applyFont="1" applyFill="1" applyBorder="1" applyAlignment="1">
      <alignment vertical="center"/>
    </xf>
    <xf numFmtId="0" fontId="5" fillId="4" borderId="14" xfId="0" applyFont="1" applyFill="1" applyBorder="1" applyAlignment="1">
      <alignment horizontal="center" vertical="center" wrapText="1"/>
    </xf>
    <xf numFmtId="186" fontId="5" fillId="0" borderId="16" xfId="1" applyNumberFormat="1" applyFont="1" applyFill="1" applyBorder="1" applyAlignment="1">
      <alignment vertical="center"/>
    </xf>
    <xf numFmtId="0" fontId="6" fillId="0" borderId="0" xfId="0" applyFont="1" applyFill="1" applyBorder="1">
      <alignment vertical="center"/>
    </xf>
    <xf numFmtId="183" fontId="16" fillId="0" borderId="22" xfId="0" applyNumberFormat="1" applyFont="1" applyFill="1" applyBorder="1" applyAlignment="1">
      <alignment horizontal="right" vertical="center" shrinkToFit="1"/>
    </xf>
    <xf numFmtId="0" fontId="6" fillId="0" borderId="0" xfId="0" applyFont="1" applyFill="1" applyBorder="1" applyAlignment="1">
      <alignment vertical="top" wrapText="1"/>
    </xf>
    <xf numFmtId="0" fontId="5" fillId="0" borderId="0" xfId="0" applyFont="1" applyFill="1" applyBorder="1" applyAlignment="1">
      <alignment vertical="center" textRotation="255"/>
    </xf>
    <xf numFmtId="0" fontId="5" fillId="0" borderId="0" xfId="0" applyFont="1" applyFill="1">
      <alignment vertical="center"/>
    </xf>
    <xf numFmtId="0" fontId="5" fillId="4" borderId="13" xfId="0" applyFont="1" applyFill="1" applyBorder="1" applyAlignment="1">
      <alignment horizontal="center" vertical="center" wrapText="1" shrinkToFit="1"/>
    </xf>
    <xf numFmtId="0" fontId="5" fillId="4" borderId="14" xfId="0" applyFont="1" applyFill="1" applyBorder="1" applyAlignment="1">
      <alignment horizontal="center" vertical="center" wrapText="1" shrinkToFit="1"/>
    </xf>
    <xf numFmtId="0" fontId="3" fillId="0" borderId="0" xfId="0" applyFont="1" applyFill="1" applyAlignment="1">
      <alignment horizontal="left" vertical="top" indent="1"/>
    </xf>
    <xf numFmtId="0" fontId="11" fillId="0" borderId="0" xfId="0" applyFont="1" applyFill="1" applyAlignment="1">
      <alignment horizontal="left" vertical="top" indent="1"/>
    </xf>
    <xf numFmtId="0" fontId="6" fillId="0" borderId="0" xfId="0" applyFont="1" applyFill="1" applyAlignment="1">
      <alignment vertical="top"/>
    </xf>
    <xf numFmtId="0" fontId="11" fillId="0" borderId="0" xfId="0" applyFont="1" applyFill="1" applyAlignment="1">
      <alignment vertical="top"/>
    </xf>
    <xf numFmtId="0" fontId="6" fillId="0" borderId="0" xfId="0" applyFont="1" applyFill="1" applyAlignment="1">
      <alignment vertical="center" wrapText="1"/>
    </xf>
    <xf numFmtId="0" fontId="9" fillId="0" borderId="0" xfId="0" applyFont="1" applyFill="1" applyAlignment="1"/>
    <xf numFmtId="0" fontId="6" fillId="0" borderId="0" xfId="0" applyFont="1" applyFill="1" applyBorder="1" applyAlignment="1">
      <alignment horizontal="center" vertical="center"/>
    </xf>
    <xf numFmtId="0" fontId="6" fillId="0" borderId="0" xfId="0" applyFont="1" applyFill="1" applyBorder="1" applyAlignment="1">
      <alignment vertical="center"/>
    </xf>
    <xf numFmtId="180" fontId="16" fillId="2" borderId="10" xfId="1" applyNumberFormat="1" applyFont="1" applyFill="1" applyBorder="1" applyAlignment="1">
      <alignment vertical="center" shrinkToFit="1"/>
    </xf>
    <xf numFmtId="181" fontId="16" fillId="2" borderId="14" xfId="1" applyNumberFormat="1" applyFont="1" applyFill="1" applyBorder="1" applyAlignment="1">
      <alignment vertical="center" shrinkToFit="1"/>
    </xf>
    <xf numFmtId="0" fontId="20" fillId="0" borderId="0" xfId="0" applyFont="1" applyFill="1" applyBorder="1" applyAlignment="1">
      <alignment horizontal="center" vertical="center"/>
    </xf>
    <xf numFmtId="0" fontId="21" fillId="0" borderId="0" xfId="0" applyFont="1" applyFill="1" applyBorder="1" applyAlignment="1">
      <alignment horizontal="center" vertical="center"/>
    </xf>
    <xf numFmtId="0" fontId="21" fillId="0" borderId="0" xfId="0" applyFont="1" applyFill="1">
      <alignment vertical="center"/>
    </xf>
    <xf numFmtId="0" fontId="3" fillId="0" borderId="0" xfId="0" applyFont="1" applyFill="1" applyAlignment="1">
      <alignment horizontal="right" vertical="center"/>
    </xf>
    <xf numFmtId="0" fontId="22" fillId="0" borderId="0" xfId="2" applyFont="1" applyFill="1" applyAlignment="1">
      <alignment vertical="center"/>
    </xf>
    <xf numFmtId="0" fontId="22" fillId="0" borderId="0" xfId="2" applyFont="1" applyFill="1"/>
    <xf numFmtId="0" fontId="3" fillId="0" borderId="0" xfId="0" applyFont="1" applyFill="1" applyBorder="1" applyAlignment="1">
      <alignment horizontal="left" indent="1"/>
    </xf>
    <xf numFmtId="0" fontId="18" fillId="0" borderId="0" xfId="0" applyFont="1" applyFill="1" applyBorder="1" applyAlignment="1">
      <alignment vertical="center"/>
    </xf>
    <xf numFmtId="0" fontId="18" fillId="0" borderId="0" xfId="0" applyFont="1" applyFill="1" applyBorder="1" applyAlignment="1">
      <alignment horizontal="right" vertical="center"/>
    </xf>
    <xf numFmtId="0" fontId="6" fillId="3" borderId="5" xfId="0" applyFont="1" applyFill="1" applyBorder="1" applyAlignment="1">
      <alignment horizontal="center" vertical="center"/>
    </xf>
    <xf numFmtId="0" fontId="5" fillId="0" borderId="0" xfId="0" applyFont="1" applyFill="1" applyBorder="1" applyAlignment="1">
      <alignment horizontal="left" vertical="center"/>
    </xf>
    <xf numFmtId="0" fontId="3" fillId="0" borderId="0" xfId="0" applyFont="1" applyFill="1" applyBorder="1" applyAlignment="1">
      <alignment horizontal="left" vertical="center" indent="1"/>
    </xf>
    <xf numFmtId="0" fontId="5" fillId="0" borderId="0" xfId="0" applyFont="1" applyFill="1" applyBorder="1">
      <alignment vertical="center"/>
    </xf>
    <xf numFmtId="0" fontId="9" fillId="0" borderId="0" xfId="0" applyFont="1" applyFill="1" applyBorder="1">
      <alignment vertical="center"/>
    </xf>
    <xf numFmtId="0" fontId="6" fillId="0" borderId="0" xfId="0" applyFont="1" applyFill="1" applyBorder="1" applyAlignment="1">
      <alignment horizontal="left" vertical="center" indent="1"/>
    </xf>
    <xf numFmtId="0" fontId="6" fillId="0" borderId="26" xfId="0" applyFont="1" applyFill="1" applyBorder="1" applyAlignment="1">
      <alignment vertical="center"/>
    </xf>
    <xf numFmtId="0" fontId="5" fillId="4" borderId="5"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5" fillId="0" borderId="20" xfId="0" applyFont="1" applyFill="1" applyBorder="1" applyAlignment="1">
      <alignment vertical="center"/>
    </xf>
    <xf numFmtId="193" fontId="17" fillId="0" borderId="11" xfId="1" applyNumberFormat="1" applyFont="1" applyFill="1" applyBorder="1" applyAlignment="1">
      <alignment horizontal="right" vertical="center" shrinkToFit="1"/>
    </xf>
    <xf numFmtId="193" fontId="17" fillId="0" borderId="15" xfId="1" applyNumberFormat="1" applyFont="1" applyFill="1" applyBorder="1" applyAlignment="1">
      <alignment horizontal="right" vertical="center" shrinkToFit="1"/>
    </xf>
    <xf numFmtId="193" fontId="17" fillId="0" borderId="20" xfId="1" applyNumberFormat="1" applyFont="1" applyFill="1" applyBorder="1" applyAlignment="1">
      <alignment horizontal="right" vertical="center" shrinkToFit="1"/>
    </xf>
    <xf numFmtId="0" fontId="9" fillId="0" borderId="0" xfId="0" applyFont="1" applyFill="1" applyAlignment="1">
      <alignment horizontal="left" vertical="center" wrapText="1"/>
    </xf>
    <xf numFmtId="181" fontId="17" fillId="0" borderId="0" xfId="1" applyNumberFormat="1" applyFont="1" applyFill="1" applyBorder="1" applyAlignment="1">
      <alignment horizontal="right" vertical="center" wrapText="1"/>
    </xf>
    <xf numFmtId="0" fontId="5" fillId="0" borderId="0" xfId="0" applyFont="1" applyFill="1" applyBorder="1" applyAlignment="1">
      <alignment vertical="center" wrapText="1"/>
    </xf>
    <xf numFmtId="183" fontId="17" fillId="0" borderId="0" xfId="0" applyNumberFormat="1" applyFont="1" applyFill="1" applyBorder="1" applyAlignment="1">
      <alignment vertical="center" wrapText="1" shrinkToFit="1"/>
    </xf>
    <xf numFmtId="196" fontId="17" fillId="0" borderId="0" xfId="0" applyNumberFormat="1" applyFont="1" applyFill="1" applyBorder="1" applyAlignment="1">
      <alignment vertical="center" wrapText="1" shrinkToFit="1"/>
    </xf>
    <xf numFmtId="0" fontId="9" fillId="0" borderId="0" xfId="0" applyFont="1" applyFill="1" applyBorder="1" applyAlignment="1">
      <alignment vertical="top" wrapText="1"/>
    </xf>
    <xf numFmtId="0" fontId="5" fillId="0" borderId="0" xfId="0" applyFont="1" applyFill="1" applyBorder="1" applyAlignment="1">
      <alignment vertical="top" wrapText="1"/>
    </xf>
    <xf numFmtId="193" fontId="17" fillId="0" borderId="11" xfId="1" applyNumberFormat="1" applyFont="1" applyFill="1" applyBorder="1" applyAlignment="1">
      <alignment horizontal="center" vertical="center" shrinkToFit="1"/>
    </xf>
    <xf numFmtId="193" fontId="17" fillId="0" borderId="15" xfId="1" applyNumberFormat="1" applyFont="1" applyFill="1" applyBorder="1" applyAlignment="1">
      <alignment horizontal="center" vertical="center" shrinkToFit="1"/>
    </xf>
    <xf numFmtId="0" fontId="9" fillId="0" borderId="0" xfId="0" applyFont="1" applyFill="1" applyBorder="1" applyAlignment="1">
      <alignment vertical="center" wrapText="1"/>
    </xf>
    <xf numFmtId="0" fontId="5" fillId="0" borderId="17" xfId="0" applyFont="1" applyFill="1" applyBorder="1">
      <alignment vertical="center"/>
    </xf>
    <xf numFmtId="0" fontId="9" fillId="0" borderId="0" xfId="0" applyFont="1" applyFill="1">
      <alignment vertical="center"/>
    </xf>
    <xf numFmtId="193" fontId="17" fillId="0" borderId="20" xfId="1" applyNumberFormat="1" applyFont="1" applyFill="1" applyBorder="1" applyAlignment="1">
      <alignment horizontal="center" vertical="center" shrinkToFit="1"/>
    </xf>
    <xf numFmtId="0" fontId="9" fillId="0" borderId="0" xfId="0" applyFont="1" applyFill="1" applyAlignment="1">
      <alignment vertical="center" wrapText="1"/>
    </xf>
    <xf numFmtId="198" fontId="17" fillId="0" borderId="0" xfId="1" applyNumberFormat="1" applyFont="1" applyFill="1" applyBorder="1" applyAlignment="1">
      <alignment horizontal="right" vertical="center" wrapText="1" shrinkToFit="1"/>
    </xf>
    <xf numFmtId="183" fontId="17" fillId="0" borderId="17" xfId="0" applyNumberFormat="1" applyFont="1" applyFill="1" applyBorder="1" applyAlignment="1">
      <alignment vertical="center" wrapText="1" shrinkToFit="1"/>
    </xf>
    <xf numFmtId="193" fontId="16" fillId="0" borderId="11" xfId="1" applyNumberFormat="1" applyFont="1" applyFill="1" applyBorder="1" applyAlignment="1">
      <alignment horizontal="right" vertical="center" shrinkToFit="1"/>
    </xf>
    <xf numFmtId="193" fontId="16" fillId="0" borderId="15" xfId="1" applyNumberFormat="1" applyFont="1" applyFill="1" applyBorder="1" applyAlignment="1">
      <alignment horizontal="right" vertical="center" shrinkToFit="1"/>
    </xf>
    <xf numFmtId="193" fontId="16" fillId="0" borderId="20" xfId="1" applyNumberFormat="1" applyFont="1" applyFill="1" applyBorder="1" applyAlignment="1">
      <alignment horizontal="right" vertical="center" shrinkToFit="1"/>
    </xf>
    <xf numFmtId="0" fontId="5" fillId="0" borderId="0" xfId="0" applyFont="1" applyFill="1" applyBorder="1" applyAlignment="1">
      <alignment horizontal="left" vertical="center" wrapText="1"/>
    </xf>
    <xf numFmtId="0" fontId="5" fillId="0" borderId="14" xfId="0" applyFont="1" applyFill="1" applyBorder="1">
      <alignment vertical="center"/>
    </xf>
    <xf numFmtId="0" fontId="5" fillId="0" borderId="26" xfId="0" applyFont="1" applyFill="1" applyBorder="1" applyAlignment="1">
      <alignment vertical="center"/>
    </xf>
    <xf numFmtId="0" fontId="5" fillId="0" borderId="39" xfId="0" applyFont="1" applyFill="1" applyBorder="1">
      <alignment vertical="center"/>
    </xf>
    <xf numFmtId="0" fontId="5" fillId="0" borderId="0" xfId="0" applyFont="1" applyFill="1" applyBorder="1" applyAlignment="1">
      <alignment horizontal="center" vertical="center" shrinkToFit="1"/>
    </xf>
    <xf numFmtId="0" fontId="17" fillId="0" borderId="0" xfId="0" applyFont="1" applyFill="1" applyBorder="1" applyAlignment="1">
      <alignment horizontal="center" vertical="center"/>
    </xf>
    <xf numFmtId="0" fontId="5" fillId="0" borderId="40" xfId="0" applyFont="1" applyFill="1" applyBorder="1" applyAlignment="1">
      <alignment horizontal="left" vertical="center"/>
    </xf>
    <xf numFmtId="181" fontId="17" fillId="0" borderId="41" xfId="1" applyNumberFormat="1" applyFont="1" applyFill="1" applyBorder="1" applyAlignment="1">
      <alignment horizontal="right" vertical="center" wrapText="1"/>
    </xf>
    <xf numFmtId="0" fontId="5" fillId="0" borderId="41" xfId="0" applyFont="1" applyFill="1" applyBorder="1" applyAlignment="1">
      <alignment horizontal="center" vertical="center" wrapText="1"/>
    </xf>
    <xf numFmtId="183" fontId="17" fillId="0" borderId="41" xfId="0" applyNumberFormat="1" applyFont="1" applyFill="1" applyBorder="1" applyAlignment="1">
      <alignment vertical="center" wrapText="1" shrinkToFit="1"/>
    </xf>
    <xf numFmtId="0" fontId="5" fillId="0" borderId="41" xfId="0" applyFont="1" applyFill="1" applyBorder="1">
      <alignment vertical="center"/>
    </xf>
    <xf numFmtId="0" fontId="5" fillId="0" borderId="42" xfId="0" applyFont="1" applyFill="1" applyBorder="1">
      <alignment vertical="center"/>
    </xf>
    <xf numFmtId="0" fontId="5" fillId="0" borderId="43" xfId="0" applyFont="1" applyFill="1" applyBorder="1">
      <alignment vertical="center"/>
    </xf>
    <xf numFmtId="199" fontId="17" fillId="0" borderId="0" xfId="0" applyNumberFormat="1" applyFont="1" applyFill="1" applyBorder="1" applyAlignment="1">
      <alignment horizontal="center" vertical="center"/>
    </xf>
    <xf numFmtId="0" fontId="18" fillId="0" borderId="44" xfId="0" applyFont="1" applyFill="1" applyBorder="1">
      <alignment vertical="center"/>
    </xf>
    <xf numFmtId="0" fontId="18" fillId="0" borderId="0" xfId="0" applyFont="1" applyFill="1" applyBorder="1">
      <alignment vertical="center"/>
    </xf>
    <xf numFmtId="0" fontId="18" fillId="0" borderId="0" xfId="0" applyFont="1" applyFill="1">
      <alignment vertical="center"/>
    </xf>
    <xf numFmtId="199" fontId="17" fillId="0" borderId="7" xfId="0" applyNumberFormat="1" applyFont="1" applyFill="1" applyBorder="1" applyAlignment="1">
      <alignment horizontal="center" vertical="center"/>
    </xf>
    <xf numFmtId="0" fontId="5" fillId="0" borderId="43" xfId="0" applyFont="1" applyFill="1" applyBorder="1" applyAlignment="1">
      <alignment vertical="center"/>
    </xf>
    <xf numFmtId="0" fontId="5" fillId="3" borderId="5" xfId="0" applyFont="1" applyFill="1" applyBorder="1" applyAlignment="1">
      <alignment horizontal="center" vertical="center"/>
    </xf>
    <xf numFmtId="199" fontId="17" fillId="0" borderId="17" xfId="0" applyNumberFormat="1" applyFont="1" applyFill="1" applyBorder="1" applyAlignment="1">
      <alignment horizontal="center" vertical="center"/>
    </xf>
    <xf numFmtId="0" fontId="6" fillId="0" borderId="44" xfId="0" applyFont="1" applyFill="1" applyBorder="1">
      <alignment vertical="center"/>
    </xf>
    <xf numFmtId="0" fontId="18" fillId="0" borderId="43" xfId="0" applyFont="1" applyFill="1" applyBorder="1">
      <alignment vertical="center"/>
    </xf>
    <xf numFmtId="199" fontId="26" fillId="0" borderId="0" xfId="0" applyNumberFormat="1" applyFont="1" applyFill="1" applyBorder="1" applyAlignment="1">
      <alignment horizontal="center" vertical="center"/>
    </xf>
    <xf numFmtId="0" fontId="27" fillId="0" borderId="43" xfId="0" applyFont="1" applyFill="1" applyBorder="1" applyAlignment="1">
      <alignment vertical="center"/>
    </xf>
    <xf numFmtId="0" fontId="18" fillId="0" borderId="45" xfId="0" applyFont="1" applyFill="1" applyBorder="1" applyAlignment="1">
      <alignment vertical="center"/>
    </xf>
    <xf numFmtId="0" fontId="3" fillId="0" borderId="46" xfId="0" applyFont="1" applyFill="1" applyBorder="1" applyAlignment="1">
      <alignment vertical="center"/>
    </xf>
    <xf numFmtId="0" fontId="6" fillId="0" borderId="46" xfId="0" applyFont="1" applyFill="1" applyBorder="1">
      <alignment vertical="center"/>
    </xf>
    <xf numFmtId="0" fontId="18" fillId="0" borderId="46" xfId="0" applyFont="1" applyFill="1" applyBorder="1" applyAlignment="1">
      <alignment horizontal="right" vertical="center"/>
    </xf>
    <xf numFmtId="182" fontId="17" fillId="0" borderId="46" xfId="1" applyNumberFormat="1" applyFont="1" applyFill="1" applyBorder="1" applyAlignment="1">
      <alignment horizontal="right" vertical="center" wrapText="1"/>
    </xf>
    <xf numFmtId="0" fontId="6" fillId="0" borderId="47" xfId="0" applyFont="1" applyFill="1" applyBorder="1">
      <alignment vertical="center"/>
    </xf>
    <xf numFmtId="0" fontId="3" fillId="0" borderId="0" xfId="0" applyFont="1" applyFill="1" applyAlignment="1">
      <alignment horizontal="left" indent="1"/>
    </xf>
    <xf numFmtId="0" fontId="6" fillId="0" borderId="0" xfId="0" applyFont="1" applyFill="1" applyAlignment="1"/>
    <xf numFmtId="0" fontId="5" fillId="4" borderId="8" xfId="0" applyFont="1" applyFill="1" applyBorder="1" applyAlignment="1">
      <alignment horizontal="center" vertical="center" shrinkToFit="1"/>
    </xf>
    <xf numFmtId="0" fontId="5" fillId="4" borderId="5" xfId="0" applyFont="1" applyFill="1" applyBorder="1" applyAlignment="1">
      <alignment horizontal="center" vertical="center" shrinkToFit="1"/>
    </xf>
    <xf numFmtId="0" fontId="5" fillId="4" borderId="5" xfId="0" applyFont="1" applyFill="1" applyBorder="1" applyAlignment="1">
      <alignment horizontal="center" vertical="center"/>
    </xf>
    <xf numFmtId="0" fontId="12" fillId="4" borderId="5" xfId="0" applyFont="1" applyFill="1" applyBorder="1" applyAlignment="1">
      <alignment horizontal="center" vertical="center" textRotation="255" shrinkToFit="1"/>
    </xf>
    <xf numFmtId="0" fontId="5" fillId="0" borderId="0" xfId="0" applyFont="1" applyFill="1" applyAlignment="1"/>
    <xf numFmtId="0" fontId="9" fillId="0" borderId="0" xfId="0" applyFont="1" applyFill="1" applyBorder="1" applyAlignment="1">
      <alignment horizontal="left"/>
    </xf>
    <xf numFmtId="0" fontId="9" fillId="0" borderId="0" xfId="0" applyFont="1" applyFill="1" applyBorder="1" applyAlignment="1">
      <alignment horizontal="center"/>
    </xf>
    <xf numFmtId="0" fontId="5" fillId="0" borderId="0" xfId="0" applyFont="1" applyFill="1" applyBorder="1" applyAlignment="1"/>
    <xf numFmtId="0" fontId="27" fillId="0" borderId="0" xfId="0" applyFont="1" applyFill="1" applyBorder="1">
      <alignment vertical="center"/>
    </xf>
    <xf numFmtId="0" fontId="28" fillId="0" borderId="0" xfId="0" applyFont="1" applyFill="1" applyAlignment="1">
      <alignment vertical="center"/>
    </xf>
    <xf numFmtId="0" fontId="9" fillId="0" borderId="0" xfId="0" applyFont="1" applyFill="1" applyBorder="1" applyAlignment="1">
      <alignment horizontal="left" vertical="center"/>
    </xf>
    <xf numFmtId="0" fontId="9" fillId="0" borderId="0" xfId="0" applyFont="1" applyFill="1" applyBorder="1" applyAlignment="1">
      <alignment horizontal="left" vertical="center" wrapText="1"/>
    </xf>
    <xf numFmtId="0" fontId="27" fillId="0" borderId="0" xfId="0" applyFont="1" applyFill="1" applyBorder="1" applyAlignment="1">
      <alignment horizontal="center" vertical="center" wrapText="1"/>
    </xf>
    <xf numFmtId="0" fontId="27" fillId="0" borderId="0" xfId="0" applyFont="1" applyFill="1">
      <alignment vertical="center"/>
    </xf>
    <xf numFmtId="0" fontId="9" fillId="0" borderId="0" xfId="0" quotePrefix="1" applyFont="1" applyFill="1" applyAlignment="1">
      <alignment horizontal="left" vertical="center"/>
    </xf>
    <xf numFmtId="0" fontId="9" fillId="0" borderId="0" xfId="0" applyFont="1" applyFill="1" applyBorder="1" applyAlignment="1">
      <alignment horizontal="center" vertical="center"/>
    </xf>
    <xf numFmtId="0" fontId="9" fillId="0" borderId="0" xfId="0" applyFont="1" applyFill="1" applyAlignment="1">
      <alignment horizontal="center" vertical="center"/>
    </xf>
    <xf numFmtId="0" fontId="9" fillId="0" borderId="0" xfId="0" applyFont="1" applyFill="1" applyAlignment="1">
      <alignment horizontal="left" vertical="center"/>
    </xf>
    <xf numFmtId="0" fontId="6" fillId="0" borderId="0" xfId="0" applyFont="1" applyFill="1" applyAlignment="1">
      <alignment horizontal="left" vertical="center" indent="1"/>
    </xf>
    <xf numFmtId="0" fontId="5" fillId="0" borderId="0" xfId="0" applyFont="1" applyFill="1" applyAlignment="1">
      <alignment horizontal="left" vertical="center" indent="1"/>
    </xf>
    <xf numFmtId="0" fontId="5" fillId="5" borderId="7" xfId="0" applyFont="1" applyFill="1" applyBorder="1" applyAlignment="1">
      <alignment horizontal="center" vertical="center"/>
    </xf>
    <xf numFmtId="0" fontId="18" fillId="0" borderId="5" xfId="0" applyFont="1" applyFill="1" applyBorder="1" applyAlignment="1">
      <alignment vertical="center" wrapText="1"/>
    </xf>
    <xf numFmtId="0" fontId="5" fillId="0" borderId="5" xfId="0" applyFont="1" applyFill="1" applyBorder="1" applyAlignment="1">
      <alignment vertical="center"/>
    </xf>
    <xf numFmtId="0" fontId="5" fillId="5" borderId="5" xfId="0" applyFont="1" applyFill="1" applyBorder="1" applyAlignment="1">
      <alignment vertical="center"/>
    </xf>
    <xf numFmtId="0" fontId="9" fillId="0" borderId="48" xfId="0" applyFont="1" applyFill="1" applyBorder="1" applyAlignment="1">
      <alignment vertical="center"/>
    </xf>
    <xf numFmtId="0" fontId="9" fillId="0" borderId="49" xfId="0" applyFont="1" applyFill="1" applyBorder="1" applyAlignment="1">
      <alignment vertical="center" wrapText="1"/>
    </xf>
    <xf numFmtId="0" fontId="9" fillId="0" borderId="50" xfId="0" applyFont="1" applyFill="1" applyBorder="1" applyAlignment="1">
      <alignment vertical="center" wrapText="1"/>
    </xf>
    <xf numFmtId="0" fontId="9" fillId="0" borderId="0" xfId="0" applyFont="1" applyFill="1" applyBorder="1" applyAlignment="1">
      <alignment wrapText="1"/>
    </xf>
    <xf numFmtId="0" fontId="5" fillId="0" borderId="0" xfId="3" applyFont="1" applyFill="1" applyBorder="1" applyAlignment="1">
      <alignment vertical="top" shrinkToFit="1"/>
    </xf>
    <xf numFmtId="0" fontId="27" fillId="3" borderId="5" xfId="0" applyFont="1" applyFill="1" applyBorder="1" applyAlignment="1">
      <alignment horizontal="center" vertical="center"/>
    </xf>
    <xf numFmtId="0" fontId="27" fillId="0" borderId="0" xfId="0" applyFont="1" applyFill="1" applyBorder="1" applyAlignment="1">
      <alignment vertical="top"/>
    </xf>
    <xf numFmtId="0" fontId="19" fillId="0" borderId="0" xfId="0" applyFont="1" applyFill="1" applyBorder="1" applyAlignment="1">
      <alignment horizontal="center" vertical="center"/>
    </xf>
    <xf numFmtId="0" fontId="5" fillId="0" borderId="0" xfId="0" applyFont="1" applyFill="1" applyAlignment="1">
      <alignment vertical="top"/>
    </xf>
    <xf numFmtId="0" fontId="27" fillId="0" borderId="52" xfId="0" applyFont="1" applyFill="1" applyBorder="1" applyAlignment="1">
      <alignment vertical="center" wrapText="1"/>
    </xf>
    <xf numFmtId="0" fontId="5" fillId="0" borderId="54" xfId="0" applyFont="1" applyFill="1" applyBorder="1" applyAlignment="1">
      <alignment vertical="top"/>
    </xf>
    <xf numFmtId="0" fontId="19" fillId="0" borderId="55" xfId="0" applyFont="1" applyFill="1" applyBorder="1" applyAlignment="1">
      <alignment vertical="top" wrapText="1"/>
    </xf>
    <xf numFmtId="0" fontId="19" fillId="0" borderId="56" xfId="0" applyFont="1" applyFill="1" applyBorder="1" applyAlignment="1">
      <alignment vertical="top" wrapText="1"/>
    </xf>
    <xf numFmtId="0" fontId="5" fillId="0" borderId="0" xfId="0" applyFont="1" applyFill="1" applyBorder="1" applyAlignment="1">
      <alignment vertical="top"/>
    </xf>
    <xf numFmtId="0" fontId="9" fillId="0" borderId="13" xfId="0" applyFont="1" applyFill="1" applyBorder="1" applyAlignment="1">
      <alignment horizontal="left" vertical="center"/>
    </xf>
    <xf numFmtId="0" fontId="9" fillId="0" borderId="20" xfId="0" applyFont="1" applyFill="1" applyBorder="1" applyAlignment="1">
      <alignment horizontal="left" vertical="center"/>
    </xf>
    <xf numFmtId="0" fontId="29" fillId="0" borderId="0" xfId="0" applyFont="1" applyFill="1" applyAlignment="1"/>
    <xf numFmtId="0" fontId="29" fillId="0" borderId="0" xfId="0" applyFont="1" applyFill="1" applyBorder="1" applyAlignment="1"/>
    <xf numFmtId="0" fontId="9" fillId="0" borderId="0" xfId="0" applyFont="1" applyFill="1" applyAlignment="1">
      <alignment vertical="top" wrapText="1"/>
    </xf>
    <xf numFmtId="0" fontId="5" fillId="3" borderId="15" xfId="0" applyFont="1" applyFill="1" applyBorder="1" applyAlignment="1">
      <alignment horizontal="center" vertical="center" shrinkToFit="1"/>
    </xf>
    <xf numFmtId="0" fontId="5" fillId="3" borderId="8" xfId="0" applyFont="1" applyFill="1" applyBorder="1" applyAlignment="1">
      <alignment horizontal="center" vertical="center" shrinkToFit="1"/>
    </xf>
    <xf numFmtId="0" fontId="5" fillId="5" borderId="8" xfId="0" applyFont="1" applyFill="1" applyBorder="1">
      <alignment vertical="center"/>
    </xf>
    <xf numFmtId="0" fontId="23" fillId="0" borderId="0" xfId="0" applyFont="1" applyFill="1" applyBorder="1" applyAlignment="1">
      <alignment horizontal="left" vertical="center"/>
    </xf>
    <xf numFmtId="0" fontId="12" fillId="3" borderId="5" xfId="0" applyFont="1" applyFill="1" applyBorder="1" applyAlignment="1">
      <alignment horizontal="center" vertical="center"/>
    </xf>
    <xf numFmtId="0" fontId="12" fillId="0" borderId="0" xfId="0" applyFont="1" applyFill="1">
      <alignment vertical="center"/>
    </xf>
    <xf numFmtId="0" fontId="12" fillId="0" borderId="0" xfId="0" applyFont="1" applyFill="1" applyBorder="1" applyAlignment="1">
      <alignment horizontal="center" vertical="center"/>
    </xf>
    <xf numFmtId="0" fontId="12" fillId="0" borderId="0" xfId="0" applyFont="1" applyFill="1" applyBorder="1" applyAlignment="1">
      <alignment horizontal="center" vertical="center" wrapText="1"/>
    </xf>
    <xf numFmtId="0" fontId="27" fillId="0" borderId="0" xfId="0" applyFont="1" applyFill="1" applyAlignment="1">
      <alignment vertical="center" wrapText="1"/>
    </xf>
    <xf numFmtId="0" fontId="30" fillId="0" borderId="0" xfId="0" applyFont="1">
      <alignment vertical="center"/>
    </xf>
    <xf numFmtId="0" fontId="27" fillId="0" borderId="0" xfId="0" applyFont="1" applyFill="1" applyBorder="1" applyAlignment="1">
      <alignment vertical="top" wrapText="1"/>
    </xf>
    <xf numFmtId="0" fontId="31" fillId="0" borderId="0" xfId="0" applyFont="1" applyFill="1" applyBorder="1">
      <alignment vertical="center"/>
    </xf>
    <xf numFmtId="0" fontId="19" fillId="0" borderId="0" xfId="0" applyFont="1" applyFill="1" applyBorder="1" applyAlignment="1">
      <alignment vertical="center" wrapText="1"/>
    </xf>
    <xf numFmtId="0" fontId="19" fillId="0" borderId="0" xfId="0" applyFont="1" applyFill="1" applyBorder="1">
      <alignment vertical="center"/>
    </xf>
    <xf numFmtId="193" fontId="17" fillId="0" borderId="15" xfId="1" applyNumberFormat="1" applyFont="1" applyFill="1" applyBorder="1" applyAlignment="1">
      <alignment horizontal="left" vertical="center" shrinkToFit="1"/>
    </xf>
    <xf numFmtId="0" fontId="19" fillId="0" borderId="0" xfId="0" applyFont="1" applyFill="1" applyBorder="1" applyAlignment="1">
      <alignment horizontal="left" vertical="center" wrapText="1"/>
    </xf>
    <xf numFmtId="193" fontId="16" fillId="0" borderId="20" xfId="1" applyNumberFormat="1" applyFont="1" applyFill="1" applyBorder="1" applyAlignment="1">
      <alignment horizontal="left" vertical="center" shrinkToFit="1"/>
    </xf>
    <xf numFmtId="195" fontId="17" fillId="0" borderId="0" xfId="1" applyNumberFormat="1" applyFont="1" applyFill="1" applyBorder="1" applyAlignment="1">
      <alignment horizontal="right" vertical="center" wrapText="1"/>
    </xf>
    <xf numFmtId="0" fontId="27" fillId="0" borderId="0" xfId="0" applyFont="1" applyFill="1" applyBorder="1" applyAlignment="1">
      <alignment horizontal="left" vertical="center" wrapText="1"/>
    </xf>
    <xf numFmtId="0" fontId="32" fillId="0" borderId="0" xfId="0" applyFont="1" applyFill="1">
      <alignment vertical="center"/>
    </xf>
    <xf numFmtId="0" fontId="11" fillId="0" borderId="0" xfId="0" applyFont="1" applyFill="1">
      <alignment vertical="center"/>
    </xf>
    <xf numFmtId="0" fontId="5" fillId="0" borderId="0" xfId="0" applyFont="1" applyFill="1" applyBorder="1" applyAlignment="1">
      <alignment horizontal="left" vertical="center" indent="1"/>
    </xf>
    <xf numFmtId="0" fontId="5" fillId="0" borderId="0" xfId="0" applyFont="1" applyFill="1" applyAlignment="1">
      <alignment horizontal="right" vertical="center"/>
    </xf>
    <xf numFmtId="0" fontId="5" fillId="0" borderId="0" xfId="0" quotePrefix="1" applyFont="1" applyFill="1">
      <alignment vertical="center"/>
    </xf>
    <xf numFmtId="202" fontId="6" fillId="0" borderId="0" xfId="0" applyNumberFormat="1" applyFont="1" applyFill="1" applyBorder="1" applyAlignment="1">
      <alignment horizontal="center" vertical="center"/>
    </xf>
    <xf numFmtId="203" fontId="6" fillId="0" borderId="0" xfId="0" applyNumberFormat="1" applyFont="1" applyFill="1" applyBorder="1" applyAlignment="1">
      <alignment horizontal="center" vertical="center"/>
    </xf>
    <xf numFmtId="202" fontId="5" fillId="0" borderId="0" xfId="0" applyNumberFormat="1" applyFont="1" applyFill="1" applyBorder="1" applyAlignment="1">
      <alignment horizontal="center" vertical="center"/>
    </xf>
    <xf numFmtId="203" fontId="5" fillId="0" borderId="0" xfId="0" applyNumberFormat="1" applyFont="1" applyFill="1" applyBorder="1" applyAlignment="1">
      <alignment horizontal="center" vertical="center"/>
    </xf>
    <xf numFmtId="205" fontId="5" fillId="0" borderId="0" xfId="0" applyNumberFormat="1" applyFont="1" applyFill="1">
      <alignment vertical="center"/>
    </xf>
    <xf numFmtId="0" fontId="5" fillId="0" borderId="0" xfId="0" quotePrefix="1" applyFont="1" applyFill="1" applyAlignment="1">
      <alignment horizontal="right" vertical="center"/>
    </xf>
    <xf numFmtId="0" fontId="9" fillId="0" borderId="0" xfId="0" quotePrefix="1" applyFont="1" applyFill="1" applyAlignment="1">
      <alignment vertical="center"/>
    </xf>
    <xf numFmtId="193" fontId="16" fillId="0" borderId="76" xfId="1" applyNumberFormat="1" applyFont="1" applyFill="1" applyBorder="1" applyAlignment="1">
      <alignment horizontal="left" vertical="center" shrinkToFit="1"/>
    </xf>
    <xf numFmtId="0" fontId="0" fillId="0" borderId="0" xfId="0" applyBorder="1">
      <alignment vertical="center"/>
    </xf>
    <xf numFmtId="0" fontId="35" fillId="0" borderId="0" xfId="0" applyFont="1" applyFill="1">
      <alignment vertical="center"/>
    </xf>
    <xf numFmtId="0" fontId="7" fillId="0" borderId="0" xfId="0" applyFont="1" applyFill="1">
      <alignment vertical="center"/>
    </xf>
    <xf numFmtId="0" fontId="7" fillId="0" borderId="0" xfId="0" applyFont="1" applyFill="1" applyBorder="1" applyAlignment="1">
      <alignment vertical="center"/>
    </xf>
    <xf numFmtId="0" fontId="36" fillId="0" borderId="17" xfId="0" applyFont="1" applyFill="1" applyBorder="1" applyAlignment="1">
      <alignment horizontal="center" vertical="center"/>
    </xf>
    <xf numFmtId="0" fontId="36" fillId="0" borderId="0" xfId="0" applyFont="1" applyFill="1" applyAlignment="1">
      <alignment horizontal="center" vertical="center"/>
    </xf>
    <xf numFmtId="207" fontId="36" fillId="0" borderId="17" xfId="0" applyNumberFormat="1" applyFont="1" applyFill="1" applyBorder="1" applyAlignment="1">
      <alignment horizontal="center" vertical="center"/>
    </xf>
    <xf numFmtId="207" fontId="7" fillId="0" borderId="0" xfId="0" applyNumberFormat="1" applyFont="1" applyFill="1" applyBorder="1" applyAlignment="1">
      <alignment horizontal="left" vertical="center"/>
    </xf>
    <xf numFmtId="0" fontId="6" fillId="0" borderId="0" xfId="0" applyFont="1" applyFill="1" applyAlignment="1">
      <alignment horizontal="center" vertical="center"/>
    </xf>
    <xf numFmtId="0" fontId="6" fillId="0" borderId="20" xfId="0" applyFont="1" applyFill="1" applyBorder="1" applyAlignment="1">
      <alignment vertical="center"/>
    </xf>
    <xf numFmtId="0" fontId="6" fillId="0" borderId="10" xfId="0" applyFont="1" applyFill="1" applyBorder="1" applyAlignment="1">
      <alignment vertical="center"/>
    </xf>
    <xf numFmtId="0" fontId="6" fillId="0" borderId="17" xfId="0" applyFont="1" applyFill="1" applyBorder="1" applyAlignment="1">
      <alignment vertical="center"/>
    </xf>
    <xf numFmtId="0" fontId="6" fillId="0" borderId="11" xfId="0" applyFont="1" applyFill="1" applyBorder="1" applyAlignment="1">
      <alignment vertical="center"/>
    </xf>
    <xf numFmtId="0" fontId="6" fillId="0" borderId="13" xfId="0" applyFont="1" applyFill="1" applyBorder="1" applyAlignment="1">
      <alignment vertical="center"/>
    </xf>
    <xf numFmtId="0" fontId="6" fillId="0" borderId="14" xfId="0" applyFont="1" applyFill="1" applyBorder="1" applyAlignment="1">
      <alignment vertical="center"/>
    </xf>
    <xf numFmtId="0" fontId="6" fillId="0" borderId="15" xfId="0" applyFont="1" applyFill="1" applyBorder="1" applyAlignment="1">
      <alignment vertical="center"/>
    </xf>
    <xf numFmtId="0" fontId="44" fillId="3" borderId="10" xfId="0" applyFont="1" applyFill="1" applyBorder="1">
      <alignment vertical="center"/>
    </xf>
    <xf numFmtId="0" fontId="30" fillId="3" borderId="17" xfId="0" applyFont="1" applyFill="1" applyBorder="1">
      <alignment vertical="center"/>
    </xf>
    <xf numFmtId="0" fontId="30" fillId="3" borderId="11" xfId="0" applyFont="1" applyFill="1" applyBorder="1">
      <alignment vertical="center"/>
    </xf>
    <xf numFmtId="0" fontId="30" fillId="9" borderId="5" xfId="0" applyFont="1" applyFill="1" applyBorder="1" applyAlignment="1">
      <alignment vertical="center" wrapText="1"/>
    </xf>
    <xf numFmtId="0" fontId="30" fillId="9" borderId="6" xfId="0" applyFont="1" applyFill="1" applyBorder="1" applyAlignment="1">
      <alignment vertical="center" wrapText="1"/>
    </xf>
    <xf numFmtId="0" fontId="30" fillId="9" borderId="5" xfId="0" applyFont="1" applyFill="1" applyBorder="1" applyAlignment="1">
      <alignment horizontal="center" vertical="center" wrapText="1"/>
    </xf>
    <xf numFmtId="0" fontId="30" fillId="9" borderId="7" xfId="0" applyFont="1" applyFill="1" applyBorder="1" applyAlignment="1">
      <alignment vertical="center" wrapText="1" shrinkToFit="1"/>
    </xf>
    <xf numFmtId="0" fontId="42" fillId="9" borderId="81" xfId="5" applyFont="1" applyFill="1" applyBorder="1" applyAlignment="1">
      <alignment horizontal="center" vertical="center"/>
    </xf>
    <xf numFmtId="0" fontId="42" fillId="9" borderId="82" xfId="5" applyFont="1" applyFill="1" applyBorder="1" applyAlignment="1">
      <alignment horizontal="center" vertical="center"/>
    </xf>
    <xf numFmtId="0" fontId="30" fillId="0" borderId="82" xfId="0" applyFont="1" applyBorder="1">
      <alignment vertical="center"/>
    </xf>
    <xf numFmtId="0" fontId="30" fillId="0" borderId="83" xfId="0" applyFont="1" applyBorder="1">
      <alignment vertical="center"/>
    </xf>
    <xf numFmtId="0" fontId="30" fillId="0" borderId="12" xfId="0" applyFont="1" applyBorder="1">
      <alignment vertical="center"/>
    </xf>
    <xf numFmtId="0" fontId="42" fillId="0" borderId="17" xfId="0" applyFont="1" applyBorder="1" applyAlignment="1">
      <alignment vertical="center" wrapText="1"/>
    </xf>
    <xf numFmtId="0" fontId="42" fillId="0" borderId="86" xfId="5" applyFont="1" applyBorder="1">
      <alignment vertical="center"/>
    </xf>
    <xf numFmtId="0" fontId="42" fillId="0" borderId="87" xfId="5" applyFont="1" applyBorder="1">
      <alignment vertical="center"/>
    </xf>
    <xf numFmtId="0" fontId="12" fillId="0" borderId="88" xfId="0" applyFont="1" applyFill="1" applyBorder="1" applyAlignment="1">
      <alignment vertical="center" wrapText="1"/>
    </xf>
    <xf numFmtId="0" fontId="30" fillId="0" borderId="0" xfId="0" applyFont="1" applyBorder="1">
      <alignment vertical="center"/>
    </xf>
    <xf numFmtId="0" fontId="30" fillId="0" borderId="16" xfId="0" applyFont="1" applyBorder="1">
      <alignment vertical="center"/>
    </xf>
    <xf numFmtId="0" fontId="30" fillId="0" borderId="14" xfId="0" applyFont="1" applyBorder="1">
      <alignment vertical="center"/>
    </xf>
    <xf numFmtId="0" fontId="30" fillId="0" borderId="87" xfId="0" applyFont="1" applyBorder="1">
      <alignment vertical="center"/>
    </xf>
    <xf numFmtId="0" fontId="30" fillId="0" borderId="89" xfId="0" applyFont="1" applyBorder="1">
      <alignment vertical="center"/>
    </xf>
    <xf numFmtId="0" fontId="30" fillId="0" borderId="37" xfId="0" applyFont="1" applyBorder="1">
      <alignment vertical="center"/>
    </xf>
    <xf numFmtId="0" fontId="42" fillId="0" borderId="90" xfId="0" applyFont="1" applyBorder="1">
      <alignment vertical="center"/>
    </xf>
    <xf numFmtId="0" fontId="30" fillId="0" borderId="91" xfId="0" applyFont="1" applyBorder="1">
      <alignment vertical="center"/>
    </xf>
    <xf numFmtId="0" fontId="30" fillId="0" borderId="11" xfId="0" applyFont="1" applyBorder="1">
      <alignment vertical="center"/>
    </xf>
    <xf numFmtId="0" fontId="30" fillId="0" borderId="10" xfId="0" applyFont="1" applyBorder="1">
      <alignment vertical="center"/>
    </xf>
    <xf numFmtId="0" fontId="30" fillId="0" borderId="20" xfId="0" applyFont="1" applyBorder="1">
      <alignment vertical="center"/>
    </xf>
    <xf numFmtId="0" fontId="30" fillId="0" borderId="92" xfId="0" applyFont="1" applyBorder="1">
      <alignment vertical="center"/>
    </xf>
    <xf numFmtId="0" fontId="30" fillId="0" borderId="13" xfId="0" applyFont="1" applyBorder="1">
      <alignment vertical="center"/>
    </xf>
    <xf numFmtId="0" fontId="30" fillId="0" borderId="0" xfId="0" applyFont="1" applyFill="1" applyAlignment="1">
      <alignment vertical="center"/>
    </xf>
    <xf numFmtId="0" fontId="30" fillId="0" borderId="93" xfId="0" applyFont="1" applyBorder="1">
      <alignment vertical="center"/>
    </xf>
    <xf numFmtId="0" fontId="46" fillId="0" borderId="13" xfId="0" applyFont="1" applyBorder="1" applyAlignment="1">
      <alignment horizontal="left" vertical="center" indent="2"/>
    </xf>
    <xf numFmtId="0" fontId="46" fillId="0" borderId="0" xfId="0" applyFont="1" applyBorder="1" applyAlignment="1">
      <alignment horizontal="left" vertical="center" indent="2"/>
    </xf>
    <xf numFmtId="0" fontId="46" fillId="0" borderId="20" xfId="0" applyFont="1" applyBorder="1" applyAlignment="1">
      <alignment horizontal="left" vertical="center" indent="2"/>
    </xf>
    <xf numFmtId="0" fontId="30" fillId="0" borderId="13" xfId="0" applyFont="1" applyBorder="1" applyAlignment="1">
      <alignment horizontal="left" vertical="center" indent="2"/>
    </xf>
    <xf numFmtId="0" fontId="30" fillId="0" borderId="0" xfId="0" applyFont="1" applyBorder="1" applyAlignment="1">
      <alignment horizontal="left" vertical="center" indent="2"/>
    </xf>
    <xf numFmtId="0" fontId="30" fillId="0" borderId="20" xfId="0" applyFont="1" applyBorder="1" applyAlignment="1">
      <alignment horizontal="left" vertical="center" indent="2"/>
    </xf>
    <xf numFmtId="0" fontId="30" fillId="0" borderId="13" xfId="0" applyFont="1" applyBorder="1" applyAlignment="1">
      <alignment horizontal="left" vertical="center" indent="1"/>
    </xf>
    <xf numFmtId="0" fontId="30" fillId="0" borderId="0" xfId="0" applyFont="1" applyBorder="1" applyAlignment="1">
      <alignment horizontal="left" vertical="center" indent="1"/>
    </xf>
    <xf numFmtId="0" fontId="30" fillId="0" borderId="20" xfId="0" applyFont="1" applyBorder="1" applyAlignment="1">
      <alignment horizontal="left" vertical="center" indent="1"/>
    </xf>
    <xf numFmtId="0" fontId="30" fillId="0" borderId="0" xfId="0" applyFont="1" applyAlignment="1">
      <alignment vertical="center"/>
    </xf>
    <xf numFmtId="0" fontId="30" fillId="0" borderId="14" xfId="0" applyFont="1" applyBorder="1" applyAlignment="1">
      <alignment horizontal="left" vertical="center" indent="2"/>
    </xf>
    <xf numFmtId="0" fontId="30" fillId="0" borderId="26" xfId="0" applyFont="1" applyBorder="1" applyAlignment="1">
      <alignment horizontal="left" vertical="center" indent="1"/>
    </xf>
    <xf numFmtId="0" fontId="30" fillId="0" borderId="15" xfId="0" applyFont="1" applyBorder="1" applyAlignment="1">
      <alignment horizontal="left" vertical="center" indent="1"/>
    </xf>
    <xf numFmtId="0" fontId="30" fillId="8" borderId="94" xfId="0" applyFont="1" applyFill="1" applyBorder="1" applyAlignment="1">
      <alignment horizontal="center" vertical="center" shrinkToFit="1"/>
    </xf>
    <xf numFmtId="0" fontId="42" fillId="0" borderId="37" xfId="5" applyFont="1" applyBorder="1">
      <alignment vertical="center"/>
    </xf>
    <xf numFmtId="0" fontId="42" fillId="9" borderId="84" xfId="5" applyFont="1" applyFill="1" applyBorder="1" applyAlignment="1">
      <alignment horizontal="center" vertical="center"/>
    </xf>
    <xf numFmtId="0" fontId="30" fillId="0" borderId="0" xfId="0" applyFont="1" applyFill="1" applyBorder="1" applyAlignment="1">
      <alignment horizontal="center" vertical="center"/>
    </xf>
    <xf numFmtId="0" fontId="42" fillId="0" borderId="87" xfId="5" applyFont="1" applyBorder="1" applyAlignment="1">
      <alignment vertical="center" shrinkToFit="1"/>
    </xf>
    <xf numFmtId="0" fontId="42" fillId="0" borderId="95" xfId="5" applyFont="1" applyBorder="1" applyAlignment="1">
      <alignment vertical="center" shrinkToFit="1"/>
    </xf>
    <xf numFmtId="0" fontId="42" fillId="0" borderId="0" xfId="5" applyFont="1" applyBorder="1">
      <alignment vertical="center"/>
    </xf>
    <xf numFmtId="0" fontId="30" fillId="8" borderId="5" xfId="0" applyFont="1" applyFill="1" applyBorder="1" applyAlignment="1">
      <alignment horizontal="center" vertical="center" shrinkToFit="1"/>
    </xf>
    <xf numFmtId="0" fontId="42" fillId="0" borderId="85" xfId="5" applyFont="1" applyBorder="1">
      <alignment vertical="center"/>
    </xf>
    <xf numFmtId="0" fontId="30" fillId="3" borderId="96" xfId="0" applyFont="1" applyFill="1" applyBorder="1">
      <alignment vertical="center"/>
    </xf>
    <xf numFmtId="0" fontId="30" fillId="0" borderId="13" xfId="0" applyFont="1" applyFill="1" applyBorder="1" applyAlignment="1">
      <alignment horizontal="center" vertical="center"/>
    </xf>
    <xf numFmtId="0" fontId="30" fillId="0" borderId="97" xfId="0" applyFont="1" applyBorder="1" applyAlignment="1">
      <alignment vertical="center" shrinkToFit="1"/>
    </xf>
    <xf numFmtId="0" fontId="30" fillId="0" borderId="13" xfId="0" applyFont="1" applyFill="1" applyBorder="1" applyAlignment="1">
      <alignment vertical="center" shrinkToFit="1"/>
    </xf>
    <xf numFmtId="0" fontId="30" fillId="0" borderId="0" xfId="0" applyFont="1" applyFill="1" applyBorder="1" applyAlignment="1">
      <alignment vertical="center" shrinkToFit="1"/>
    </xf>
    <xf numFmtId="0" fontId="30" fillId="0" borderId="89" xfId="0" applyFont="1" applyBorder="1" applyAlignment="1">
      <alignment vertical="center" shrinkToFit="1"/>
    </xf>
    <xf numFmtId="0" fontId="30" fillId="0" borderId="93" xfId="0" applyFont="1" applyBorder="1" applyAlignment="1">
      <alignment vertical="center" shrinkToFit="1"/>
    </xf>
    <xf numFmtId="0" fontId="30" fillId="3" borderId="0" xfId="0" applyFont="1" applyFill="1">
      <alignment vertical="center"/>
    </xf>
    <xf numFmtId="0" fontId="42" fillId="0" borderId="98" xfId="5" applyFont="1" applyBorder="1">
      <alignment vertical="center"/>
    </xf>
    <xf numFmtId="0" fontId="30" fillId="3" borderId="99" xfId="0" applyFont="1" applyFill="1" applyBorder="1">
      <alignment vertical="center"/>
    </xf>
    <xf numFmtId="0" fontId="30" fillId="3" borderId="100" xfId="0" applyFont="1" applyFill="1" applyBorder="1">
      <alignment vertical="center"/>
    </xf>
    <xf numFmtId="0" fontId="47" fillId="10" borderId="0" xfId="5" applyFont="1" applyFill="1">
      <alignment vertical="center"/>
    </xf>
    <xf numFmtId="0" fontId="47" fillId="10" borderId="0" xfId="0" applyFont="1" applyFill="1">
      <alignment vertical="center"/>
    </xf>
    <xf numFmtId="0" fontId="42" fillId="0" borderId="0" xfId="5" applyFont="1">
      <alignment vertical="center"/>
    </xf>
    <xf numFmtId="0" fontId="9" fillId="0" borderId="0" xfId="0" applyFont="1" applyFill="1" applyAlignment="1">
      <alignment vertical="center" wrapText="1"/>
    </xf>
    <xf numFmtId="0" fontId="9" fillId="0" borderId="0" xfId="0" applyFont="1" applyFill="1" applyAlignment="1">
      <alignment horizontal="left" vertical="center" wrapText="1"/>
    </xf>
    <xf numFmtId="0" fontId="14" fillId="0" borderId="12" xfId="0" applyNumberFormat="1" applyFont="1" applyFill="1" applyBorder="1" applyAlignment="1">
      <alignment horizontal="center" vertical="center" shrinkToFit="1"/>
    </xf>
    <xf numFmtId="0" fontId="29" fillId="0" borderId="0" xfId="0" applyFont="1" applyFill="1">
      <alignment vertical="center"/>
    </xf>
    <xf numFmtId="0" fontId="29" fillId="0" borderId="0" xfId="0" applyFont="1" applyFill="1" applyBorder="1" applyAlignment="1">
      <alignment vertical="top" wrapText="1"/>
    </xf>
    <xf numFmtId="0" fontId="5" fillId="0" borderId="0" xfId="0" applyFont="1">
      <alignment vertical="center"/>
    </xf>
    <xf numFmtId="0" fontId="14" fillId="0" borderId="14" xfId="0" applyNumberFormat="1" applyFont="1" applyFill="1" applyBorder="1" applyAlignment="1">
      <alignment horizontal="center" vertical="center" shrinkToFit="1"/>
    </xf>
    <xf numFmtId="0" fontId="12" fillId="6" borderId="0" xfId="0" applyFont="1" applyFill="1" applyBorder="1" applyAlignment="1">
      <alignment horizontal="center" vertical="center" wrapText="1"/>
    </xf>
    <xf numFmtId="180" fontId="5" fillId="6" borderId="0" xfId="0" applyNumberFormat="1" applyFont="1" applyFill="1" applyBorder="1" applyAlignment="1">
      <alignment horizontal="right" vertical="center" wrapText="1"/>
    </xf>
    <xf numFmtId="191" fontId="16" fillId="6" borderId="0" xfId="1" applyNumberFormat="1" applyFont="1" applyFill="1" applyBorder="1" applyAlignment="1">
      <alignment horizontal="right" vertical="center" shrinkToFit="1"/>
    </xf>
    <xf numFmtId="0" fontId="9" fillId="0" borderId="0" xfId="0" applyFont="1" applyFill="1" applyAlignment="1">
      <alignment vertical="center" wrapText="1"/>
    </xf>
    <xf numFmtId="0" fontId="9" fillId="0" borderId="0" xfId="0" applyFont="1" applyFill="1" applyAlignment="1">
      <alignment horizontal="left" vertical="center"/>
    </xf>
    <xf numFmtId="0" fontId="9" fillId="0" borderId="0" xfId="0" applyFont="1" applyFill="1" applyAlignment="1">
      <alignment horizontal="left" vertical="center" wrapText="1"/>
    </xf>
    <xf numFmtId="0" fontId="5" fillId="0" borderId="26" xfId="0" applyFont="1" applyFill="1" applyBorder="1" applyAlignment="1">
      <alignment horizontal="center" vertical="center" shrinkToFit="1"/>
    </xf>
    <xf numFmtId="0" fontId="17" fillId="3" borderId="26" xfId="0" applyFont="1" applyFill="1" applyBorder="1" applyAlignment="1">
      <alignment horizontal="center" vertical="center"/>
    </xf>
    <xf numFmtId="0" fontId="5" fillId="3" borderId="8" xfId="0" applyFont="1" applyFill="1" applyBorder="1" applyAlignment="1">
      <alignment horizontal="center" vertical="center"/>
    </xf>
    <xf numFmtId="0" fontId="5" fillId="3" borderId="16" xfId="0" applyFont="1" applyFill="1" applyBorder="1" applyAlignment="1">
      <alignment horizontal="center" vertical="center"/>
    </xf>
    <xf numFmtId="0" fontId="5" fillId="3" borderId="15" xfId="0" applyFont="1" applyFill="1" applyBorder="1" applyAlignment="1">
      <alignment horizontal="center" vertical="center"/>
    </xf>
    <xf numFmtId="202" fontId="6" fillId="3" borderId="5" xfId="0" applyNumberFormat="1" applyFont="1" applyFill="1" applyBorder="1" applyAlignment="1">
      <alignment vertical="center" shrinkToFit="1"/>
    </xf>
    <xf numFmtId="0" fontId="48" fillId="3" borderId="5" xfId="0" applyFont="1" applyFill="1" applyBorder="1" applyAlignment="1">
      <alignment horizontal="center" vertical="center"/>
    </xf>
    <xf numFmtId="0" fontId="9" fillId="0" borderId="0" xfId="0" applyFont="1" applyFill="1" applyAlignment="1">
      <alignment vertical="center" wrapText="1"/>
    </xf>
    <xf numFmtId="0" fontId="31" fillId="0" borderId="0" xfId="0" applyFont="1" applyFill="1" applyBorder="1" applyAlignment="1">
      <alignment vertical="center" wrapText="1"/>
    </xf>
    <xf numFmtId="0" fontId="19" fillId="0" borderId="0" xfId="0" applyFont="1" applyFill="1" applyBorder="1" applyAlignment="1">
      <alignment vertical="center" wrapText="1"/>
    </xf>
    <xf numFmtId="0" fontId="19" fillId="0" borderId="0" xfId="0" applyFont="1" applyFill="1" applyBorder="1" applyAlignment="1">
      <alignment horizontal="left" vertical="center" wrapText="1"/>
    </xf>
    <xf numFmtId="0" fontId="9" fillId="0" borderId="0" xfId="0" applyFont="1" applyFill="1" applyAlignment="1">
      <alignment vertical="center" wrapText="1"/>
    </xf>
    <xf numFmtId="0" fontId="19" fillId="0" borderId="0" xfId="0" applyFont="1" applyFill="1" applyBorder="1" applyAlignment="1">
      <alignment horizontal="left" vertical="center" wrapText="1"/>
    </xf>
    <xf numFmtId="0" fontId="31" fillId="0" borderId="0" xfId="0" applyFont="1" applyFill="1" applyBorder="1" applyAlignment="1">
      <alignment vertical="center" wrapText="1"/>
    </xf>
    <xf numFmtId="0" fontId="5" fillId="0" borderId="0" xfId="0" applyFont="1" applyFill="1" applyAlignment="1">
      <alignment horizontal="left" vertical="top" wrapText="1"/>
    </xf>
    <xf numFmtId="0" fontId="32" fillId="0" borderId="0" xfId="0" applyFont="1" applyFill="1" applyAlignment="1">
      <alignment horizontal="left" vertical="top" wrapText="1"/>
    </xf>
    <xf numFmtId="0" fontId="9" fillId="0" borderId="0" xfId="0" applyFont="1" applyFill="1" applyAlignment="1">
      <alignment vertical="center" wrapText="1"/>
    </xf>
    <xf numFmtId="0" fontId="5" fillId="0" borderId="8" xfId="0" applyFont="1" applyFill="1" applyBorder="1" applyAlignment="1">
      <alignment horizontal="left" vertical="center" wrapText="1"/>
    </xf>
    <xf numFmtId="0" fontId="5" fillId="0" borderId="0" xfId="0" applyFont="1" applyFill="1" applyAlignment="1">
      <alignment horizontal="left" vertical="top"/>
    </xf>
    <xf numFmtId="0" fontId="32" fillId="0" borderId="0" xfId="0" applyFont="1" applyFill="1" applyAlignment="1">
      <alignment horizontal="left" vertical="center" wrapText="1"/>
    </xf>
    <xf numFmtId="0" fontId="6" fillId="0" borderId="0" xfId="0" applyFont="1">
      <alignment vertical="center"/>
    </xf>
    <xf numFmtId="0" fontId="6" fillId="0" borderId="15" xfId="0" applyFont="1" applyBorder="1">
      <alignment vertical="center"/>
    </xf>
    <xf numFmtId="0" fontId="6" fillId="0" borderId="26" xfId="0" applyFont="1" applyBorder="1">
      <alignment vertical="center"/>
    </xf>
    <xf numFmtId="0" fontId="6" fillId="0" borderId="14" xfId="0" applyFont="1" applyBorder="1">
      <alignment vertical="center"/>
    </xf>
    <xf numFmtId="0" fontId="6" fillId="0" borderId="20" xfId="0" applyFont="1" applyBorder="1">
      <alignment vertical="center"/>
    </xf>
    <xf numFmtId="0" fontId="6" fillId="0" borderId="13" xfId="0" applyFont="1" applyBorder="1">
      <alignment vertical="center"/>
    </xf>
    <xf numFmtId="0" fontId="6" fillId="0" borderId="11" xfId="0" applyFont="1" applyBorder="1">
      <alignment vertical="center"/>
    </xf>
    <xf numFmtId="0" fontId="6" fillId="0" borderId="17" xfId="0" applyFont="1" applyBorder="1">
      <alignment vertical="center"/>
    </xf>
    <xf numFmtId="0" fontId="6" fillId="0" borderId="10" xfId="0" applyFont="1" applyBorder="1">
      <alignment vertical="center"/>
    </xf>
    <xf numFmtId="0" fontId="6" fillId="0" borderId="0" xfId="0" applyFont="1" applyAlignment="1">
      <alignment horizontal="center" vertical="center"/>
    </xf>
    <xf numFmtId="207" fontId="7" fillId="0" borderId="0" xfId="0" applyNumberFormat="1" applyFont="1" applyAlignment="1">
      <alignment horizontal="left" vertical="center"/>
    </xf>
    <xf numFmtId="0" fontId="36" fillId="0" borderId="0" xfId="0" applyFont="1" applyAlignment="1">
      <alignment horizontal="center" vertical="center"/>
    </xf>
    <xf numFmtId="0" fontId="7" fillId="0" borderId="0" xfId="0" applyFont="1">
      <alignment vertical="center"/>
    </xf>
    <xf numFmtId="0" fontId="3" fillId="0" borderId="0" xfId="0" applyFont="1" applyAlignment="1">
      <alignment horizontal="left" vertical="center"/>
    </xf>
    <xf numFmtId="0" fontId="35" fillId="0" borderId="0" xfId="0" applyFont="1">
      <alignment vertical="center"/>
    </xf>
    <xf numFmtId="207" fontId="36" fillId="0" borderId="0" xfId="0" applyNumberFormat="1" applyFont="1" applyBorder="1" applyAlignment="1">
      <alignment horizontal="center" vertical="center"/>
    </xf>
    <xf numFmtId="0" fontId="3" fillId="0" borderId="0" xfId="0" applyFont="1" applyBorder="1" applyAlignment="1">
      <alignment horizontal="left" vertical="center"/>
    </xf>
    <xf numFmtId="0" fontId="9" fillId="0" borderId="0" xfId="0" applyFont="1" applyFill="1" applyAlignment="1">
      <alignment vertical="center" wrapText="1"/>
    </xf>
    <xf numFmtId="0" fontId="32" fillId="0" borderId="0" xfId="0" applyFont="1" applyFill="1" applyAlignment="1">
      <alignment horizontal="left" vertical="top" wrapText="1"/>
    </xf>
    <xf numFmtId="0" fontId="50" fillId="0" borderId="0" xfId="0" applyFont="1" applyFill="1" applyAlignment="1">
      <alignment horizontal="left" vertical="center"/>
    </xf>
    <xf numFmtId="0" fontId="30" fillId="0" borderId="87" xfId="5" applyFont="1" applyBorder="1">
      <alignment vertical="center"/>
    </xf>
    <xf numFmtId="0" fontId="34" fillId="0" borderId="0" xfId="0" applyFont="1" applyFill="1">
      <alignment vertical="center"/>
    </xf>
    <xf numFmtId="0" fontId="39" fillId="0" borderId="0" xfId="0" applyFont="1" applyFill="1">
      <alignment vertical="center"/>
    </xf>
    <xf numFmtId="0" fontId="19" fillId="0" borderId="0" xfId="0" applyFont="1" applyFill="1" applyBorder="1" applyAlignment="1">
      <alignment horizontal="left" vertical="center" wrapText="1"/>
    </xf>
    <xf numFmtId="0" fontId="31" fillId="0" borderId="0" xfId="0" applyFont="1" applyFill="1" applyBorder="1" applyAlignment="1">
      <alignment vertical="center" wrapText="1"/>
    </xf>
    <xf numFmtId="0" fontId="3" fillId="0" borderId="0" xfId="0" applyFont="1" applyFill="1" applyBorder="1" applyAlignment="1">
      <alignment horizontal="center" vertical="center" shrinkToFit="1"/>
    </xf>
    <xf numFmtId="0" fontId="5" fillId="4" borderId="5" xfId="0" applyFont="1" applyFill="1" applyBorder="1" applyAlignment="1">
      <alignment horizontal="center" vertical="center"/>
    </xf>
    <xf numFmtId="0" fontId="5" fillId="3" borderId="8" xfId="0" applyFont="1" applyFill="1" applyBorder="1" applyAlignment="1">
      <alignment horizontal="center" vertical="center"/>
    </xf>
    <xf numFmtId="0" fontId="5" fillId="4" borderId="10" xfId="0" applyFont="1" applyFill="1" applyBorder="1" applyAlignment="1">
      <alignment horizontal="center" vertical="center" wrapText="1"/>
    </xf>
    <xf numFmtId="0" fontId="5" fillId="3" borderId="6" xfId="0" applyFont="1" applyFill="1" applyBorder="1" applyAlignment="1">
      <alignment horizontal="center" vertical="center"/>
    </xf>
    <xf numFmtId="0" fontId="9" fillId="0" borderId="0" xfId="0" applyFont="1" applyAlignment="1">
      <alignment vertical="center" wrapText="1"/>
    </xf>
    <xf numFmtId="0" fontId="12" fillId="0" borderId="5" xfId="0" applyFont="1" applyBorder="1">
      <alignment vertical="center"/>
    </xf>
    <xf numFmtId="0" fontId="12" fillId="0" borderId="72" xfId="0" applyFont="1" applyBorder="1" applyAlignment="1">
      <alignment horizontal="center" vertical="center"/>
    </xf>
    <xf numFmtId="0" fontId="12" fillId="0" borderId="5" xfId="0" applyFont="1" applyBorder="1" applyAlignment="1">
      <alignment vertical="center" wrapText="1"/>
    </xf>
    <xf numFmtId="0" fontId="6" fillId="4" borderId="5" xfId="0" applyFont="1" applyFill="1" applyBorder="1" applyAlignment="1">
      <alignment horizontal="center" vertical="center"/>
    </xf>
    <xf numFmtId="0" fontId="54" fillId="0" borderId="5" xfId="0" applyFont="1" applyBorder="1">
      <alignment vertical="center"/>
    </xf>
    <xf numFmtId="0" fontId="12" fillId="0" borderId="5" xfId="0" applyFont="1" applyBorder="1" applyAlignment="1">
      <alignment horizontal="left" vertical="center" shrinkToFit="1"/>
    </xf>
    <xf numFmtId="0" fontId="12" fillId="0" borderId="16" xfId="0" applyFont="1" applyBorder="1" applyAlignment="1">
      <alignment horizontal="left" vertical="center"/>
    </xf>
    <xf numFmtId="0" fontId="12" fillId="0" borderId="5" xfId="0" applyFont="1" applyBorder="1" applyAlignment="1">
      <alignment horizontal="left" vertical="center"/>
    </xf>
    <xf numFmtId="0" fontId="12" fillId="0" borderId="12" xfId="0" applyFont="1" applyBorder="1" applyAlignment="1">
      <alignment horizontal="left" vertical="center"/>
    </xf>
    <xf numFmtId="0" fontId="15" fillId="0" borderId="5" xfId="0" applyFont="1" applyBorder="1" applyAlignment="1">
      <alignment vertical="center" wrapText="1"/>
    </xf>
    <xf numFmtId="0" fontId="12" fillId="11" borderId="5" xfId="0" applyFont="1" applyFill="1" applyBorder="1" applyAlignment="1">
      <alignment vertical="center" wrapText="1"/>
    </xf>
    <xf numFmtId="0" fontId="12" fillId="11" borderId="5" xfId="0" applyFont="1" applyFill="1" applyBorder="1">
      <alignment vertical="center"/>
    </xf>
    <xf numFmtId="0" fontId="12" fillId="11" borderId="5" xfId="0" applyFont="1" applyFill="1" applyBorder="1" applyAlignment="1">
      <alignment horizontal="left" vertical="center"/>
    </xf>
    <xf numFmtId="0" fontId="6" fillId="0" borderId="20" xfId="0" applyFont="1" applyBorder="1" applyAlignment="1">
      <alignment horizontal="left" vertical="center"/>
    </xf>
    <xf numFmtId="0" fontId="12" fillId="0" borderId="12" xfId="0" applyFont="1" applyBorder="1">
      <alignment vertical="center"/>
    </xf>
    <xf numFmtId="0" fontId="12" fillId="0" borderId="29" xfId="0" applyFont="1" applyBorder="1" applyAlignment="1">
      <alignment horizontal="left" vertical="center"/>
    </xf>
    <xf numFmtId="0" fontId="12" fillId="0" borderId="91" xfId="0" applyFont="1" applyBorder="1" applyAlignment="1">
      <alignment vertical="center" wrapText="1"/>
    </xf>
    <xf numFmtId="0" fontId="12" fillId="0" borderId="91" xfId="0" applyFont="1" applyBorder="1">
      <alignment vertical="center"/>
    </xf>
    <xf numFmtId="0" fontId="12" fillId="0" borderId="91" xfId="0" applyFont="1" applyBorder="1" applyAlignment="1">
      <alignment horizontal="left" vertical="center"/>
    </xf>
    <xf numFmtId="0" fontId="12" fillId="0" borderId="12" xfId="0" applyFont="1" applyBorder="1" applyAlignment="1">
      <alignment vertical="center" shrinkToFit="1"/>
    </xf>
    <xf numFmtId="0" fontId="12" fillId="0" borderId="5" xfId="0" applyFont="1" applyBorder="1" applyAlignment="1">
      <alignment vertical="center" shrinkToFit="1"/>
    </xf>
    <xf numFmtId="0" fontId="6" fillId="12" borderId="0" xfId="0" applyFont="1" applyFill="1">
      <alignment vertical="center"/>
    </xf>
    <xf numFmtId="0" fontId="3" fillId="12" borderId="0" xfId="0" applyFont="1" applyFill="1">
      <alignment vertical="center"/>
    </xf>
    <xf numFmtId="0" fontId="6" fillId="0" borderId="101" xfId="0" applyFont="1" applyBorder="1">
      <alignment vertical="center"/>
    </xf>
    <xf numFmtId="0" fontId="6" fillId="0" borderId="102" xfId="0" applyFont="1" applyBorder="1">
      <alignment vertical="center"/>
    </xf>
    <xf numFmtId="0" fontId="6" fillId="0" borderId="52" xfId="0" applyFont="1" applyBorder="1">
      <alignment vertical="center"/>
    </xf>
    <xf numFmtId="0" fontId="6" fillId="0" borderId="7" xfId="0" applyFont="1" applyBorder="1">
      <alignment vertical="center"/>
    </xf>
    <xf numFmtId="0" fontId="6" fillId="0" borderId="103" xfId="0" applyFont="1" applyBorder="1">
      <alignment vertical="center"/>
    </xf>
    <xf numFmtId="0" fontId="9" fillId="0" borderId="52" xfId="0" applyFont="1" applyBorder="1">
      <alignment vertical="center"/>
    </xf>
    <xf numFmtId="0" fontId="6" fillId="3" borderId="7" xfId="0" applyFont="1" applyFill="1" applyBorder="1">
      <alignment vertical="center"/>
    </xf>
    <xf numFmtId="0" fontId="9" fillId="0" borderId="50" xfId="0" applyFont="1" applyBorder="1">
      <alignment vertical="center"/>
    </xf>
    <xf numFmtId="0" fontId="6" fillId="3" borderId="49" xfId="0" applyFont="1" applyFill="1" applyBorder="1">
      <alignment vertical="center"/>
    </xf>
    <xf numFmtId="0" fontId="6" fillId="0" borderId="105" xfId="0" applyFont="1" applyBorder="1">
      <alignment vertical="center"/>
    </xf>
    <xf numFmtId="0" fontId="6" fillId="0" borderId="106" xfId="0" applyFont="1" applyBorder="1">
      <alignment vertical="center"/>
    </xf>
    <xf numFmtId="0" fontId="14" fillId="0" borderId="5" xfId="0" applyFont="1" applyBorder="1">
      <alignment vertical="center"/>
    </xf>
    <xf numFmtId="0" fontId="14" fillId="0" borderId="72" xfId="0" applyFont="1" applyBorder="1" applyAlignment="1">
      <alignment horizontal="center" vertical="center"/>
    </xf>
    <xf numFmtId="0" fontId="3" fillId="4" borderId="5" xfId="0" applyFont="1" applyFill="1" applyBorder="1" applyAlignment="1">
      <alignment horizontal="center" vertical="center"/>
    </xf>
    <xf numFmtId="0" fontId="3" fillId="0" borderId="0" xfId="0" applyFont="1">
      <alignment vertical="center"/>
    </xf>
    <xf numFmtId="0" fontId="14" fillId="0" borderId="5" xfId="0" applyFont="1" applyBorder="1" applyAlignment="1">
      <alignment horizontal="left" vertical="center"/>
    </xf>
    <xf numFmtId="0" fontId="14" fillId="0" borderId="12" xfId="0" applyFont="1" applyBorder="1" applyAlignment="1">
      <alignment horizontal="left" vertical="center"/>
    </xf>
    <xf numFmtId="0" fontId="14" fillId="0" borderId="5" xfId="0" applyFont="1" applyBorder="1" applyAlignment="1">
      <alignment vertical="center" wrapText="1"/>
    </xf>
    <xf numFmtId="0" fontId="14" fillId="11" borderId="5" xfId="0" applyFont="1" applyFill="1" applyBorder="1" applyAlignment="1">
      <alignment vertical="center" shrinkToFit="1"/>
    </xf>
    <xf numFmtId="0" fontId="14" fillId="11" borderId="5" xfId="0" applyFont="1" applyFill="1" applyBorder="1">
      <alignment vertical="center"/>
    </xf>
    <xf numFmtId="0" fontId="14" fillId="11" borderId="5" xfId="0" applyFont="1" applyFill="1" applyBorder="1" applyAlignment="1">
      <alignment vertical="center" wrapText="1"/>
    </xf>
    <xf numFmtId="0" fontId="14" fillId="11" borderId="5" xfId="0" applyFont="1" applyFill="1" applyBorder="1" applyAlignment="1">
      <alignment horizontal="left" vertical="center"/>
    </xf>
    <xf numFmtId="0" fontId="14" fillId="0" borderId="16" xfId="0" applyFont="1" applyBorder="1" applyAlignment="1">
      <alignment horizontal="left" vertical="center"/>
    </xf>
    <xf numFmtId="0" fontId="14" fillId="0" borderId="29" xfId="0" applyFont="1" applyBorder="1" applyAlignment="1">
      <alignment horizontal="left" vertical="center"/>
    </xf>
    <xf numFmtId="0" fontId="14" fillId="0" borderId="91" xfId="0" applyFont="1" applyBorder="1" applyAlignment="1">
      <alignment vertical="center" wrapText="1"/>
    </xf>
    <xf numFmtId="0" fontId="14" fillId="0" borderId="91" xfId="0" applyFont="1" applyBorder="1">
      <alignment vertical="center"/>
    </xf>
    <xf numFmtId="0" fontId="14" fillId="0" borderId="91" xfId="0" applyFont="1" applyBorder="1" applyAlignment="1">
      <alignment horizontal="left" vertical="center"/>
    </xf>
    <xf numFmtId="0" fontId="14" fillId="0" borderId="12" xfId="0" applyFont="1" applyBorder="1" applyAlignment="1">
      <alignment vertical="center" wrapText="1"/>
    </xf>
    <xf numFmtId="0" fontId="14" fillId="0" borderId="12" xfId="0" applyFont="1" applyBorder="1">
      <alignment vertical="center"/>
    </xf>
    <xf numFmtId="0" fontId="7" fillId="12" borderId="0" xfId="0" applyFont="1" applyFill="1">
      <alignment vertical="center"/>
    </xf>
    <xf numFmtId="0" fontId="58" fillId="0" borderId="0" xfId="0" applyFont="1">
      <alignment vertical="center"/>
    </xf>
    <xf numFmtId="0" fontId="59" fillId="0" borderId="0" xfId="0" applyFont="1">
      <alignment vertical="center"/>
    </xf>
    <xf numFmtId="0" fontId="59" fillId="0" borderId="0" xfId="0" applyFont="1" applyAlignment="1">
      <alignment horizontal="center" vertical="center"/>
    </xf>
    <xf numFmtId="0" fontId="60" fillId="0" borderId="0" xfId="0" applyFont="1" applyAlignment="1">
      <alignment horizontal="justify" vertical="center"/>
    </xf>
    <xf numFmtId="0" fontId="60" fillId="0" borderId="0" xfId="0" applyFont="1" applyAlignment="1">
      <alignment horizontal="center" vertical="center"/>
    </xf>
    <xf numFmtId="0" fontId="58" fillId="0" borderId="0" xfId="2" applyFont="1"/>
    <xf numFmtId="0" fontId="58" fillId="0" borderId="0" xfId="0" applyFont="1" applyAlignment="1">
      <alignment vertical="center" wrapText="1"/>
    </xf>
    <xf numFmtId="0" fontId="58" fillId="0" borderId="0" xfId="0" applyFont="1" applyAlignment="1">
      <alignment horizontal="center" vertical="center"/>
    </xf>
    <xf numFmtId="0" fontId="58" fillId="0" borderId="0" xfId="2" applyFont="1" applyAlignment="1">
      <alignment vertical="center"/>
    </xf>
    <xf numFmtId="0" fontId="60" fillId="0" borderId="0" xfId="0" applyFont="1">
      <alignment vertical="center"/>
    </xf>
    <xf numFmtId="0" fontId="61" fillId="0" borderId="0" xfId="0" applyFont="1" applyAlignment="1">
      <alignment horizontal="center" vertical="center"/>
    </xf>
    <xf numFmtId="0" fontId="62" fillId="0" borderId="0" xfId="0" applyFont="1">
      <alignment vertical="center"/>
    </xf>
    <xf numFmtId="0" fontId="58" fillId="0" borderId="0" xfId="0" applyFont="1" applyAlignment="1">
      <alignment horizontal="left" vertical="center"/>
    </xf>
    <xf numFmtId="0" fontId="58" fillId="0" borderId="0" xfId="2" applyFont="1" applyAlignment="1">
      <alignment horizontal="center" vertical="center"/>
    </xf>
    <xf numFmtId="0" fontId="58" fillId="0" borderId="0" xfId="2" applyFont="1" applyAlignment="1">
      <alignment horizontal="left"/>
    </xf>
    <xf numFmtId="0" fontId="58" fillId="0" borderId="0" xfId="0" applyFont="1" applyAlignment="1">
      <alignment horizontal="right" vertical="center"/>
    </xf>
    <xf numFmtId="0" fontId="59" fillId="0" borderId="0" xfId="7" applyFont="1">
      <alignment vertical="center"/>
    </xf>
    <xf numFmtId="0" fontId="59" fillId="0" borderId="0" xfId="7" applyFont="1" applyAlignment="1">
      <alignment vertical="center" wrapText="1"/>
    </xf>
    <xf numFmtId="0" fontId="65" fillId="0" borderId="0" xfId="7" applyFont="1">
      <alignment vertical="center"/>
    </xf>
    <xf numFmtId="0" fontId="59" fillId="0" borderId="0" xfId="7" applyFont="1" applyAlignment="1">
      <alignment horizontal="center" vertical="center"/>
    </xf>
    <xf numFmtId="0" fontId="59" fillId="0" borderId="13" xfId="7" applyFont="1" applyBorder="1">
      <alignment vertical="center"/>
    </xf>
    <xf numFmtId="0" fontId="59" fillId="0" borderId="0" xfId="7" applyFont="1" applyAlignment="1">
      <alignment horizontal="right" vertical="center"/>
    </xf>
    <xf numFmtId="0" fontId="5" fillId="0" borderId="0" xfId="8" applyFont="1">
      <alignment vertical="center"/>
    </xf>
    <xf numFmtId="0" fontId="5" fillId="0" borderId="15" xfId="8" applyFont="1" applyBorder="1">
      <alignment vertical="center"/>
    </xf>
    <xf numFmtId="0" fontId="5" fillId="0" borderId="26" xfId="8" applyFont="1" applyBorder="1">
      <alignment vertical="center"/>
    </xf>
    <xf numFmtId="0" fontId="5" fillId="0" borderId="14" xfId="8" applyFont="1" applyBorder="1">
      <alignment vertical="center"/>
    </xf>
    <xf numFmtId="0" fontId="5" fillId="0" borderId="20" xfId="8" applyFont="1" applyBorder="1">
      <alignment vertical="center"/>
    </xf>
    <xf numFmtId="0" fontId="5" fillId="0" borderId="13" xfId="8" applyFont="1" applyBorder="1">
      <alignment vertical="center"/>
    </xf>
    <xf numFmtId="0" fontId="5" fillId="0" borderId="11" xfId="8" applyFont="1" applyBorder="1">
      <alignment vertical="center"/>
    </xf>
    <xf numFmtId="0" fontId="5" fillId="0" borderId="17" xfId="8" applyFont="1" applyBorder="1">
      <alignment vertical="center"/>
    </xf>
    <xf numFmtId="0" fontId="5" fillId="0" borderId="10" xfId="8" applyFont="1" applyBorder="1">
      <alignment vertical="center"/>
    </xf>
    <xf numFmtId="0" fontId="9" fillId="0" borderId="0" xfId="8" applyFont="1">
      <alignment vertical="center"/>
    </xf>
    <xf numFmtId="0" fontId="5" fillId="3" borderId="8" xfId="8" applyFont="1" applyFill="1" applyBorder="1" applyAlignment="1">
      <alignment horizontal="center" vertical="center" wrapText="1"/>
    </xf>
    <xf numFmtId="0" fontId="5" fillId="3" borderId="5" xfId="8" applyFont="1" applyFill="1" applyBorder="1" applyAlignment="1">
      <alignment horizontal="left" vertical="top"/>
    </xf>
    <xf numFmtId="0" fontId="5" fillId="3" borderId="5" xfId="8" applyFont="1" applyFill="1" applyBorder="1" applyAlignment="1">
      <alignment horizontal="center" vertical="center"/>
    </xf>
    <xf numFmtId="0" fontId="5" fillId="0" borderId="5" xfId="8" applyFont="1" applyBorder="1" applyAlignment="1">
      <alignment horizontal="center" vertical="center" wrapText="1"/>
    </xf>
    <xf numFmtId="0" fontId="5" fillId="3" borderId="5" xfId="8" applyFont="1" applyFill="1" applyBorder="1" applyAlignment="1">
      <alignment horizontal="right" vertical="center" wrapText="1"/>
    </xf>
    <xf numFmtId="0" fontId="5" fillId="3" borderId="5" xfId="8" applyFont="1" applyFill="1" applyBorder="1" applyAlignment="1">
      <alignment horizontal="right" vertical="center"/>
    </xf>
    <xf numFmtId="0" fontId="5" fillId="3" borderId="5" xfId="8" applyFont="1" applyFill="1" applyBorder="1" applyAlignment="1">
      <alignment horizontal="left" vertical="center" wrapText="1"/>
    </xf>
    <xf numFmtId="0" fontId="5" fillId="3" borderId="5" xfId="8" applyFont="1" applyFill="1" applyBorder="1" applyAlignment="1">
      <alignment horizontal="center" vertical="center" wrapText="1"/>
    </xf>
    <xf numFmtId="0" fontId="5" fillId="3" borderId="5" xfId="8" applyFont="1" applyFill="1" applyBorder="1" applyAlignment="1">
      <alignment horizontal="left" vertical="center"/>
    </xf>
    <xf numFmtId="0" fontId="5" fillId="0" borderId="12" xfId="8" applyFont="1" applyBorder="1" applyAlignment="1">
      <alignment horizontal="center" vertical="center" wrapText="1"/>
    </xf>
    <xf numFmtId="0" fontId="5" fillId="4" borderId="8" xfId="8" applyFont="1" applyFill="1" applyBorder="1" applyAlignment="1">
      <alignment horizontal="center" vertical="center" wrapText="1"/>
    </xf>
    <xf numFmtId="0" fontId="5" fillId="4" borderId="12" xfId="8" applyFont="1" applyFill="1" applyBorder="1" applyAlignment="1">
      <alignment horizontal="center" vertical="center" wrapText="1"/>
    </xf>
    <xf numFmtId="0" fontId="5" fillId="4" borderId="6" xfId="8" applyFont="1" applyFill="1" applyBorder="1" applyAlignment="1">
      <alignment horizontal="center" vertical="center" wrapText="1"/>
    </xf>
    <xf numFmtId="0" fontId="9" fillId="0" borderId="42" xfId="8" applyFont="1" applyBorder="1" applyAlignment="1">
      <alignment horizontal="center" vertical="center"/>
    </xf>
    <xf numFmtId="0" fontId="9" fillId="0" borderId="41" xfId="8" applyFont="1" applyBorder="1" applyAlignment="1">
      <alignment horizontal="center" vertical="center"/>
    </xf>
    <xf numFmtId="0" fontId="9" fillId="0" borderId="40" xfId="8" applyFont="1" applyBorder="1" applyAlignment="1">
      <alignment horizontal="left" vertical="center"/>
    </xf>
    <xf numFmtId="0" fontId="6" fillId="0" borderId="0" xfId="9" applyFont="1" applyAlignment="1">
      <alignment horizontal="right" vertical="center"/>
    </xf>
    <xf numFmtId="0" fontId="6" fillId="0" borderId="0" xfId="8" applyFont="1" applyAlignment="1">
      <alignment vertical="top"/>
    </xf>
    <xf numFmtId="0" fontId="67" fillId="0" borderId="0" xfId="5" applyFont="1">
      <alignment vertical="center"/>
    </xf>
    <xf numFmtId="0" fontId="70" fillId="3" borderId="0" xfId="5" applyFont="1" applyFill="1" applyAlignment="1">
      <alignment horizontal="left" vertical="center"/>
    </xf>
    <xf numFmtId="0" fontId="72" fillId="3" borderId="0" xfId="5" applyFont="1" applyFill="1" applyAlignment="1">
      <alignment horizontal="left" vertical="center"/>
    </xf>
    <xf numFmtId="0" fontId="70" fillId="0" borderId="0" xfId="5" applyFont="1" applyAlignment="1">
      <alignment horizontal="left" vertical="center"/>
    </xf>
    <xf numFmtId="0" fontId="6" fillId="0" borderId="0" xfId="9" applyFont="1">
      <alignment vertical="center"/>
    </xf>
    <xf numFmtId="0" fontId="6" fillId="0" borderId="0" xfId="9" applyFont="1">
      <alignment vertical="center"/>
    </xf>
    <xf numFmtId="0" fontId="6" fillId="0" borderId="0" xfId="9" applyFont="1" applyAlignment="1">
      <alignment vertical="center" wrapText="1"/>
    </xf>
    <xf numFmtId="210" fontId="6" fillId="0" borderId="0" xfId="9" applyNumberFormat="1" applyFont="1" applyAlignment="1">
      <alignment horizontal="right" vertical="center" wrapText="1"/>
    </xf>
    <xf numFmtId="210" fontId="6" fillId="0" borderId="0" xfId="9" applyNumberFormat="1" applyFont="1" applyAlignment="1">
      <alignment horizontal="center" vertical="center" wrapText="1"/>
    </xf>
    <xf numFmtId="210" fontId="27" fillId="0" borderId="0" xfId="9" applyNumberFormat="1" applyFont="1" applyAlignment="1">
      <alignment horizontal="left" vertical="center" wrapText="1" shrinkToFit="1"/>
    </xf>
    <xf numFmtId="210" fontId="5" fillId="0" borderId="0" xfId="9" applyNumberFormat="1" applyFont="1" applyAlignment="1">
      <alignment horizontal="left" vertical="center" wrapText="1" shrinkToFit="1"/>
    </xf>
    <xf numFmtId="210" fontId="6" fillId="0" borderId="0" xfId="9" applyNumberFormat="1" applyFont="1" applyAlignment="1">
      <alignment horizontal="left" vertical="center" shrinkToFit="1"/>
    </xf>
    <xf numFmtId="0" fontId="6" fillId="0" borderId="0" xfId="9" applyFont="1" applyAlignment="1">
      <alignment horizontal="center" vertical="center" wrapText="1"/>
    </xf>
    <xf numFmtId="213" fontId="6" fillId="0" borderId="0" xfId="9" applyNumberFormat="1" applyFont="1" applyAlignment="1">
      <alignment horizontal="center" vertical="center" wrapText="1"/>
    </xf>
    <xf numFmtId="214" fontId="6" fillId="0" borderId="0" xfId="9" applyNumberFormat="1" applyFont="1" applyAlignment="1">
      <alignment horizontal="center" vertical="center" wrapText="1"/>
    </xf>
    <xf numFmtId="215" fontId="6" fillId="0" borderId="0" xfId="9" applyNumberFormat="1" applyFont="1" applyAlignment="1">
      <alignment horizontal="center" vertical="center" wrapText="1"/>
    </xf>
    <xf numFmtId="216" fontId="6" fillId="0" borderId="0" xfId="9" applyNumberFormat="1" applyFont="1" applyAlignment="1">
      <alignment horizontal="center" vertical="center" shrinkToFit="1"/>
    </xf>
    <xf numFmtId="217" fontId="6" fillId="0" borderId="0" xfId="9" applyNumberFormat="1" applyFont="1" applyAlignment="1">
      <alignment horizontal="center" vertical="center" wrapText="1"/>
    </xf>
    <xf numFmtId="213" fontId="6" fillId="2" borderId="5" xfId="9" applyNumberFormat="1" applyFont="1" applyFill="1" applyBorder="1" applyAlignment="1">
      <alignment horizontal="center" vertical="center" wrapText="1"/>
    </xf>
    <xf numFmtId="218" fontId="6" fillId="2" borderId="5" xfId="9" applyNumberFormat="1" applyFont="1" applyFill="1" applyBorder="1" applyAlignment="1">
      <alignment horizontal="center" vertical="center" wrapText="1"/>
    </xf>
    <xf numFmtId="213" fontId="6" fillId="0" borderId="5" xfId="9" applyNumberFormat="1" applyFont="1" applyBorder="1" applyAlignment="1">
      <alignment horizontal="center" vertical="center" wrapText="1"/>
    </xf>
    <xf numFmtId="0" fontId="5" fillId="0" borderId="5" xfId="9" applyFont="1" applyBorder="1" applyAlignment="1">
      <alignment horizontal="center" vertical="center" wrapText="1"/>
    </xf>
    <xf numFmtId="0" fontId="5" fillId="0" borderId="5" xfId="9" applyFont="1" applyBorder="1" applyAlignment="1">
      <alignment horizontal="center" vertical="center" shrinkToFit="1"/>
    </xf>
    <xf numFmtId="0" fontId="6" fillId="0" borderId="0" xfId="9" applyFont="1" applyAlignment="1">
      <alignment horizontal="center" vertical="center"/>
    </xf>
    <xf numFmtId="0" fontId="6" fillId="0" borderId="107" xfId="9" applyFont="1" applyBorder="1" applyAlignment="1">
      <alignment horizontal="center" vertical="center"/>
    </xf>
    <xf numFmtId="0" fontId="9" fillId="5" borderId="108" xfId="9" applyFont="1" applyFill="1" applyBorder="1" applyAlignment="1">
      <alignment vertical="center" wrapText="1"/>
    </xf>
    <xf numFmtId="210" fontId="5" fillId="5" borderId="109" xfId="9" applyNumberFormat="1" applyFont="1" applyFill="1" applyBorder="1" applyAlignment="1">
      <alignment horizontal="left" vertical="center" wrapText="1" shrinkToFit="1"/>
    </xf>
    <xf numFmtId="0" fontId="6" fillId="5" borderId="108" xfId="9" applyFont="1" applyFill="1" applyBorder="1" applyAlignment="1">
      <alignment horizontal="center" vertical="center" wrapText="1"/>
    </xf>
    <xf numFmtId="213" fontId="6" fillId="5" borderId="108" xfId="9" applyNumberFormat="1" applyFont="1" applyFill="1" applyBorder="1" applyAlignment="1">
      <alignment horizontal="center" vertical="center" wrapText="1"/>
    </xf>
    <xf numFmtId="215" fontId="75" fillId="5" borderId="108" xfId="9" applyNumberFormat="1" applyFont="1" applyFill="1" applyBorder="1" applyAlignment="1">
      <alignment horizontal="center" vertical="center"/>
    </xf>
    <xf numFmtId="214" fontId="6" fillId="5" borderId="109" xfId="9" applyNumberFormat="1" applyFont="1" applyFill="1" applyBorder="1" applyAlignment="1">
      <alignment horizontal="center" vertical="center" wrapText="1"/>
    </xf>
    <xf numFmtId="0" fontId="6" fillId="5" borderId="0" xfId="9" applyFont="1" applyFill="1">
      <alignment vertical="center"/>
    </xf>
    <xf numFmtId="216" fontId="6" fillId="5" borderId="108" xfId="9" applyNumberFormat="1" applyFont="1" applyFill="1" applyBorder="1" applyAlignment="1">
      <alignment horizontal="center" vertical="center" shrinkToFit="1"/>
    </xf>
    <xf numFmtId="217" fontId="6" fillId="5" borderId="108" xfId="9" applyNumberFormat="1" applyFont="1" applyFill="1" applyBorder="1" applyAlignment="1">
      <alignment horizontal="center" vertical="center" wrapText="1"/>
    </xf>
    <xf numFmtId="0" fontId="9" fillId="3" borderId="108" xfId="9" applyFont="1" applyFill="1" applyBorder="1" applyAlignment="1">
      <alignment vertical="center" wrapText="1"/>
    </xf>
    <xf numFmtId="210" fontId="27" fillId="2" borderId="109" xfId="9" applyNumberFormat="1" applyFont="1" applyFill="1" applyBorder="1" applyAlignment="1">
      <alignment horizontal="left" vertical="center" wrapText="1" shrinkToFit="1"/>
    </xf>
    <xf numFmtId="0" fontId="6" fillId="3" borderId="108" xfId="9" applyFont="1" applyFill="1" applyBorder="1" applyAlignment="1">
      <alignment horizontal="center" vertical="center" wrapText="1"/>
    </xf>
    <xf numFmtId="213" fontId="6" fillId="2" borderId="109" xfId="9" applyNumberFormat="1" applyFont="1" applyFill="1" applyBorder="1" applyAlignment="1">
      <alignment horizontal="center" vertical="center" shrinkToFit="1"/>
    </xf>
    <xf numFmtId="218" fontId="6" fillId="3" borderId="108" xfId="9" applyNumberFormat="1" applyFont="1" applyFill="1" applyBorder="1" applyAlignment="1">
      <alignment horizontal="center" vertical="center" shrinkToFit="1"/>
    </xf>
    <xf numFmtId="218" fontId="6" fillId="3" borderId="109" xfId="9" applyNumberFormat="1" applyFont="1" applyFill="1" applyBorder="1" applyAlignment="1">
      <alignment horizontal="center" vertical="center" shrinkToFit="1"/>
    </xf>
    <xf numFmtId="215" fontId="6" fillId="3" borderId="109" xfId="9" applyNumberFormat="1" applyFont="1" applyFill="1" applyBorder="1" applyAlignment="1">
      <alignment horizontal="center" vertical="center" shrinkToFit="1"/>
    </xf>
    <xf numFmtId="216" fontId="6" fillId="3" borderId="108" xfId="9" applyNumberFormat="1" applyFont="1" applyFill="1" applyBorder="1" applyAlignment="1">
      <alignment horizontal="center" vertical="center" shrinkToFit="1"/>
    </xf>
    <xf numFmtId="217" fontId="6" fillId="3" borderId="108" xfId="9" applyNumberFormat="1" applyFont="1" applyFill="1" applyBorder="1" applyAlignment="1">
      <alignment horizontal="center" vertical="center" wrapText="1"/>
    </xf>
    <xf numFmtId="0" fontId="9" fillId="3" borderId="109" xfId="9" applyFont="1" applyFill="1" applyBorder="1" applyAlignment="1">
      <alignment vertical="center" wrapText="1"/>
    </xf>
    <xf numFmtId="0" fontId="6" fillId="3" borderId="109" xfId="9" applyFont="1" applyFill="1" applyBorder="1" applyAlignment="1">
      <alignment horizontal="center" vertical="center" wrapText="1"/>
    </xf>
    <xf numFmtId="216" fontId="6" fillId="3" borderId="109" xfId="9" applyNumberFormat="1" applyFont="1" applyFill="1" applyBorder="1" applyAlignment="1">
      <alignment horizontal="center" vertical="center" shrinkToFit="1"/>
    </xf>
    <xf numFmtId="217" fontId="6" fillId="3" borderId="109" xfId="9" applyNumberFormat="1" applyFont="1" applyFill="1" applyBorder="1" applyAlignment="1">
      <alignment horizontal="center" vertical="center" wrapText="1"/>
    </xf>
    <xf numFmtId="0" fontId="9" fillId="3" borderId="110" xfId="9" applyFont="1" applyFill="1" applyBorder="1" applyAlignment="1">
      <alignment vertical="center" wrapText="1"/>
    </xf>
    <xf numFmtId="0" fontId="6" fillId="3" borderId="110" xfId="9" applyFont="1" applyFill="1" applyBorder="1" applyAlignment="1">
      <alignment horizontal="center" vertical="center" wrapText="1"/>
    </xf>
    <xf numFmtId="213" fontId="6" fillId="2" borderId="110" xfId="9" applyNumberFormat="1" applyFont="1" applyFill="1" applyBorder="1" applyAlignment="1">
      <alignment horizontal="center" vertical="center" shrinkToFit="1"/>
    </xf>
    <xf numFmtId="218" fontId="6" fillId="3" borderId="110" xfId="9" applyNumberFormat="1" applyFont="1" applyFill="1" applyBorder="1" applyAlignment="1">
      <alignment horizontal="center" vertical="center" shrinkToFit="1"/>
    </xf>
    <xf numFmtId="215" fontId="6" fillId="3" borderId="110" xfId="9" applyNumberFormat="1" applyFont="1" applyFill="1" applyBorder="1" applyAlignment="1">
      <alignment horizontal="center" vertical="center" shrinkToFit="1"/>
    </xf>
    <xf numFmtId="216" fontId="6" fillId="3" borderId="110" xfId="9" applyNumberFormat="1" applyFont="1" applyFill="1" applyBorder="1" applyAlignment="1">
      <alignment horizontal="center" vertical="center" shrinkToFit="1"/>
    </xf>
    <xf numFmtId="217" fontId="6" fillId="3" borderId="110" xfId="9" applyNumberFormat="1" applyFont="1" applyFill="1" applyBorder="1" applyAlignment="1">
      <alignment horizontal="center" vertical="center" wrapText="1"/>
    </xf>
    <xf numFmtId="0" fontId="5" fillId="4" borderId="109" xfId="9" applyFont="1" applyFill="1" applyBorder="1" applyAlignment="1">
      <alignment horizontal="center" vertical="center" shrinkToFit="1"/>
    </xf>
    <xf numFmtId="0" fontId="76" fillId="0" borderId="0" xfId="9" applyFont="1" applyAlignment="1">
      <alignment horizontal="center" vertical="center"/>
    </xf>
    <xf numFmtId="0" fontId="9" fillId="0" borderId="0" xfId="9" applyFont="1">
      <alignment vertical="center"/>
    </xf>
    <xf numFmtId="0" fontId="35" fillId="0" borderId="0" xfId="9" applyFont="1" applyAlignment="1">
      <alignment horizontal="center" vertical="center"/>
    </xf>
    <xf numFmtId="0" fontId="35" fillId="0" borderId="0" xfId="9" applyFont="1" applyAlignment="1">
      <alignment horizontal="left" vertical="center"/>
    </xf>
    <xf numFmtId="0" fontId="35" fillId="0" borderId="0" xfId="9" applyFont="1" applyAlignment="1">
      <alignment horizontal="right" vertical="center"/>
    </xf>
    <xf numFmtId="0" fontId="6" fillId="0" borderId="0" xfId="9" applyFont="1" applyAlignment="1">
      <alignment horizontal="left" vertical="center"/>
    </xf>
    <xf numFmtId="0" fontId="39" fillId="0" borderId="0" xfId="9" applyFont="1">
      <alignment vertical="center"/>
    </xf>
    <xf numFmtId="0" fontId="40" fillId="0" borderId="0" xfId="9" applyFont="1">
      <alignment vertical="center"/>
    </xf>
    <xf numFmtId="0" fontId="33" fillId="0" borderId="0" xfId="5">
      <alignment vertical="center"/>
    </xf>
    <xf numFmtId="0" fontId="33" fillId="0" borderId="0" xfId="5" applyAlignment="1">
      <alignment vertical="center" wrapText="1"/>
    </xf>
    <xf numFmtId="0" fontId="77" fillId="0" borderId="0" xfId="5" applyFont="1">
      <alignment vertical="center"/>
    </xf>
    <xf numFmtId="0" fontId="77" fillId="0" borderId="91" xfId="5" applyFont="1" applyBorder="1">
      <alignment vertical="center"/>
    </xf>
    <xf numFmtId="0" fontId="77" fillId="0" borderId="82" xfId="5" applyFont="1" applyBorder="1">
      <alignment vertical="center"/>
    </xf>
    <xf numFmtId="0" fontId="77" fillId="0" borderId="87" xfId="5" applyFont="1" applyBorder="1">
      <alignment vertical="center"/>
    </xf>
    <xf numFmtId="0" fontId="77" fillId="0" borderId="37" xfId="5" applyFont="1" applyBorder="1">
      <alignment vertical="center"/>
    </xf>
    <xf numFmtId="0" fontId="77" fillId="0" borderId="12" xfId="5" applyFont="1" applyBorder="1">
      <alignment vertical="center"/>
    </xf>
    <xf numFmtId="0" fontId="77" fillId="0" borderId="16" xfId="5" applyFont="1" applyBorder="1">
      <alignment vertical="center"/>
    </xf>
    <xf numFmtId="0" fontId="77" fillId="0" borderId="85" xfId="5" applyFont="1" applyBorder="1">
      <alignment vertical="center"/>
    </xf>
    <xf numFmtId="0" fontId="78" fillId="0" borderId="5" xfId="5" applyFont="1" applyBorder="1" applyAlignment="1">
      <alignment horizontal="center" vertical="center" wrapText="1"/>
    </xf>
    <xf numFmtId="0" fontId="78" fillId="0" borderId="16" xfId="5" applyFont="1" applyBorder="1" applyAlignment="1">
      <alignment vertical="center" wrapText="1"/>
    </xf>
    <xf numFmtId="0" fontId="80" fillId="0" borderId="0" xfId="5" applyFont="1" applyAlignment="1">
      <alignment horizontal="center" vertical="center"/>
    </xf>
    <xf numFmtId="0" fontId="80" fillId="0" borderId="0" xfId="5" applyFont="1" applyAlignment="1">
      <alignment vertical="center" wrapText="1"/>
    </xf>
    <xf numFmtId="0" fontId="80" fillId="0" borderId="0" xfId="5" applyFont="1">
      <alignment vertical="center"/>
    </xf>
    <xf numFmtId="0" fontId="78" fillId="0" borderId="0" xfId="5" applyFont="1" applyAlignment="1">
      <alignment horizontal="left" vertical="center"/>
    </xf>
    <xf numFmtId="0" fontId="77" fillId="0" borderId="5" xfId="5" applyFont="1" applyBorder="1">
      <alignment vertical="center"/>
    </xf>
    <xf numFmtId="0" fontId="78" fillId="13" borderId="5" xfId="5" applyFont="1" applyFill="1" applyBorder="1" applyAlignment="1">
      <alignment horizontal="center" vertical="center" wrapText="1"/>
    </xf>
    <xf numFmtId="0" fontId="78" fillId="0" borderId="5" xfId="5" applyFont="1" applyBorder="1" applyAlignment="1">
      <alignment vertical="center" wrapText="1"/>
    </xf>
    <xf numFmtId="0" fontId="77" fillId="0" borderId="5" xfId="5" applyFont="1" applyBorder="1" applyAlignment="1">
      <alignment horizontal="center" vertical="center"/>
    </xf>
    <xf numFmtId="0" fontId="79" fillId="13" borderId="6" xfId="5" applyFont="1" applyFill="1" applyBorder="1" applyAlignment="1">
      <alignment horizontal="center" vertical="center" wrapText="1"/>
    </xf>
    <xf numFmtId="0" fontId="80" fillId="0" borderId="0" xfId="5" applyFont="1" applyAlignment="1">
      <alignment horizontal="left" vertical="center" indent="1"/>
    </xf>
    <xf numFmtId="0" fontId="78" fillId="0" borderId="0" xfId="5" applyFont="1">
      <alignment vertical="center"/>
    </xf>
    <xf numFmtId="0" fontId="78" fillId="0" borderId="5" xfId="5" applyFont="1" applyBorder="1" applyAlignment="1">
      <alignment horizontal="left" vertical="center" wrapText="1"/>
    </xf>
    <xf numFmtId="0" fontId="78" fillId="0" borderId="5" xfId="5" applyFont="1" applyBorder="1" applyAlignment="1">
      <alignment vertical="top" wrapText="1"/>
    </xf>
    <xf numFmtId="0" fontId="77" fillId="0" borderId="5" xfId="5" applyFont="1" applyBorder="1" applyAlignment="1">
      <alignment vertical="center" wrapText="1"/>
    </xf>
    <xf numFmtId="0" fontId="80" fillId="0" borderId="0" xfId="5" applyFont="1" applyAlignment="1">
      <alignment horizontal="left" vertical="center" wrapText="1"/>
    </xf>
    <xf numFmtId="0" fontId="77" fillId="0" borderId="91" xfId="5" applyFont="1" applyBorder="1" applyAlignment="1">
      <alignment vertical="center" wrapText="1"/>
    </xf>
    <xf numFmtId="0" fontId="77" fillId="0" borderId="85" xfId="5" applyFont="1" applyBorder="1" applyAlignment="1">
      <alignment vertical="center" wrapText="1"/>
    </xf>
    <xf numFmtId="0" fontId="77" fillId="0" borderId="87" xfId="5" applyFont="1" applyBorder="1" applyAlignment="1">
      <alignment vertical="center" wrapText="1"/>
    </xf>
    <xf numFmtId="0" fontId="77" fillId="0" borderId="82" xfId="5" applyFont="1" applyBorder="1" applyAlignment="1">
      <alignment vertical="center" wrapText="1"/>
    </xf>
    <xf numFmtId="0" fontId="78" fillId="0" borderId="8" xfId="5" applyFont="1" applyBorder="1" applyAlignment="1">
      <alignment horizontal="left" vertical="center" wrapText="1"/>
    </xf>
    <xf numFmtId="0" fontId="77" fillId="0" borderId="29" xfId="5" applyFont="1" applyBorder="1" applyAlignment="1">
      <alignment vertical="center" wrapText="1"/>
    </xf>
    <xf numFmtId="0" fontId="77" fillId="0" borderId="5" xfId="5" applyFont="1" applyBorder="1" applyAlignment="1">
      <alignment horizontal="center" vertical="center" wrapText="1"/>
    </xf>
    <xf numFmtId="0" fontId="78" fillId="0" borderId="5" xfId="5" applyFont="1" applyBorder="1" applyAlignment="1">
      <alignment vertical="center" wrapText="1" shrinkToFit="1"/>
    </xf>
    <xf numFmtId="0" fontId="81" fillId="0" borderId="5" xfId="5" applyFont="1" applyBorder="1" applyAlignment="1">
      <alignment vertical="center" wrapText="1"/>
    </xf>
    <xf numFmtId="0" fontId="78" fillId="0" borderId="0" xfId="5" applyFont="1" applyAlignment="1">
      <alignment horizontal="center" vertical="center"/>
    </xf>
    <xf numFmtId="0" fontId="78" fillId="0" borderId="0" xfId="5" applyFont="1" applyAlignment="1">
      <alignment vertical="center" wrapText="1"/>
    </xf>
    <xf numFmtId="0" fontId="78" fillId="0" borderId="0" xfId="5" applyFont="1" applyAlignment="1">
      <alignment horizontal="left" vertical="center" indent="1"/>
    </xf>
    <xf numFmtId="0" fontId="82" fillId="0" borderId="0" xfId="5" applyFont="1" applyAlignment="1">
      <alignment horizontal="center" vertical="center"/>
    </xf>
    <xf numFmtId="0" fontId="82" fillId="0" borderId="0" xfId="5" applyFont="1" applyAlignment="1">
      <alignment vertical="center" wrapText="1"/>
    </xf>
    <xf numFmtId="0" fontId="82" fillId="0" borderId="0" xfId="5" applyFont="1">
      <alignment vertical="center"/>
    </xf>
    <xf numFmtId="0" fontId="77" fillId="0" borderId="37" xfId="5" applyFont="1" applyBorder="1" applyAlignment="1">
      <alignment vertical="center" wrapText="1"/>
    </xf>
    <xf numFmtId="0" fontId="78" fillId="13" borderId="6" xfId="5" applyFont="1" applyFill="1" applyBorder="1" applyAlignment="1">
      <alignment horizontal="center" vertical="center"/>
    </xf>
    <xf numFmtId="0" fontId="78" fillId="0" borderId="5" xfId="5" applyFont="1" applyBorder="1" applyAlignment="1">
      <alignment horizontal="left" vertical="top"/>
    </xf>
    <xf numFmtId="0" fontId="78" fillId="0" borderId="5" xfId="5" applyFont="1" applyBorder="1" applyAlignment="1">
      <alignment vertical="top"/>
    </xf>
    <xf numFmtId="0" fontId="77" fillId="0" borderId="29" xfId="5" applyFont="1" applyBorder="1">
      <alignment vertical="center"/>
    </xf>
    <xf numFmtId="0" fontId="78" fillId="13" borderId="5" xfId="5" applyFont="1" applyFill="1" applyBorder="1" applyAlignment="1">
      <alignment horizontal="center" vertical="center"/>
    </xf>
    <xf numFmtId="0" fontId="79" fillId="0" borderId="0" xfId="5" applyFont="1" applyAlignment="1">
      <alignment horizontal="left" vertical="center"/>
    </xf>
    <xf numFmtId="0" fontId="79" fillId="13" borderId="5" xfId="5" applyFont="1" applyFill="1" applyBorder="1" applyAlignment="1">
      <alignment horizontal="center" vertical="center" wrapText="1"/>
    </xf>
    <xf numFmtId="0" fontId="5" fillId="0" borderId="0" xfId="10" applyFont="1"/>
    <xf numFmtId="0" fontId="5" fillId="0" borderId="0" xfId="10" applyFont="1" applyAlignment="1">
      <alignment wrapText="1"/>
    </xf>
    <xf numFmtId="0" fontId="6" fillId="0" borderId="0" xfId="11" applyFont="1"/>
    <xf numFmtId="0" fontId="9" fillId="0" borderId="16" xfId="11" applyFont="1" applyBorder="1" applyAlignment="1">
      <alignment horizontal="center" vertical="center" wrapText="1" shrinkToFit="1"/>
    </xf>
    <xf numFmtId="0" fontId="9" fillId="0" borderId="5" xfId="11" applyFont="1" applyBorder="1" applyAlignment="1">
      <alignment horizontal="center" vertical="center" wrapText="1" shrinkToFit="1"/>
    </xf>
    <xf numFmtId="0" fontId="9" fillId="0" borderId="5" xfId="11" applyFont="1" applyBorder="1" applyAlignment="1">
      <alignment horizontal="center" vertical="center" shrinkToFit="1"/>
    </xf>
    <xf numFmtId="0" fontId="5" fillId="0" borderId="0" xfId="11" applyFont="1"/>
    <xf numFmtId="0" fontId="5" fillId="0" borderId="0" xfId="11" applyFont="1" applyAlignment="1">
      <alignment vertical="center"/>
    </xf>
    <xf numFmtId="0" fontId="5" fillId="0" borderId="0" xfId="11" applyFont="1" applyAlignment="1">
      <alignment vertical="center" wrapText="1"/>
    </xf>
    <xf numFmtId="0" fontId="6" fillId="0" borderId="0" xfId="10" applyFont="1"/>
    <xf numFmtId="0" fontId="6" fillId="0" borderId="0" xfId="10" applyFont="1" applyAlignment="1">
      <alignment horizontal="left" vertical="center"/>
    </xf>
    <xf numFmtId="0" fontId="6" fillId="0" borderId="0" xfId="12" applyFont="1"/>
    <xf numFmtId="0" fontId="6" fillId="0" borderId="0" xfId="11" applyFont="1" applyAlignment="1">
      <alignment horizontal="left" vertical="center" wrapText="1"/>
    </xf>
    <xf numFmtId="38" fontId="6" fillId="0" borderId="0" xfId="1" applyFont="1" applyFill="1" applyBorder="1" applyAlignment="1">
      <alignment horizontal="right" vertical="center" shrinkToFit="1" readingOrder="1"/>
    </xf>
    <xf numFmtId="38" fontId="6" fillId="0" borderId="0" xfId="1" applyFont="1" applyFill="1" applyBorder="1" applyAlignment="1">
      <alignment horizontal="right" vertical="center" wrapText="1"/>
    </xf>
    <xf numFmtId="0" fontId="6" fillId="0" borderId="0" xfId="12" applyFont="1" applyAlignment="1">
      <alignment horizontal="center" vertical="center" shrinkToFit="1"/>
    </xf>
    <xf numFmtId="0" fontId="6" fillId="0" borderId="0" xfId="12" applyFont="1" applyAlignment="1">
      <alignment vertical="center" wrapText="1" shrinkToFit="1" readingOrder="1"/>
    </xf>
    <xf numFmtId="186" fontId="6" fillId="0" borderId="0" xfId="12" applyNumberFormat="1" applyFont="1" applyAlignment="1">
      <alignment horizontal="center" vertical="center" shrinkToFit="1" readingOrder="1"/>
    </xf>
    <xf numFmtId="0" fontId="6" fillId="0" borderId="0" xfId="12" applyFont="1" applyAlignment="1">
      <alignment horizontal="center" vertical="center" wrapText="1"/>
    </xf>
    <xf numFmtId="0" fontId="6" fillId="0" borderId="0" xfId="12" applyFont="1" applyAlignment="1">
      <alignment horizontal="center" vertical="center"/>
    </xf>
    <xf numFmtId="38" fontId="5" fillId="2" borderId="116" xfId="1" applyFont="1" applyFill="1" applyBorder="1" applyAlignment="1">
      <alignment horizontal="right" vertical="center" shrinkToFit="1" readingOrder="1"/>
    </xf>
    <xf numFmtId="0" fontId="5" fillId="0" borderId="0" xfId="12" applyFont="1" applyAlignment="1">
      <alignment horizontal="center" vertical="center" shrinkToFit="1"/>
    </xf>
    <xf numFmtId="38" fontId="5" fillId="2" borderId="117" xfId="1" applyFont="1" applyFill="1" applyBorder="1" applyAlignment="1">
      <alignment horizontal="right" vertical="center" shrinkToFit="1" readingOrder="1"/>
    </xf>
    <xf numFmtId="38" fontId="5" fillId="2" borderId="120" xfId="1" applyFont="1" applyFill="1" applyBorder="1" applyAlignment="1">
      <alignment horizontal="right" vertical="center" shrinkToFit="1" readingOrder="1"/>
    </xf>
    <xf numFmtId="38" fontId="5" fillId="2" borderId="121" xfId="1" applyFont="1" applyFill="1" applyBorder="1" applyAlignment="1">
      <alignment horizontal="right" vertical="center" shrinkToFit="1" readingOrder="1"/>
    </xf>
    <xf numFmtId="38" fontId="5" fillId="2" borderId="5" xfId="1" applyFont="1" applyFill="1" applyBorder="1" applyAlignment="1">
      <alignment horizontal="right" vertical="center" wrapText="1" shrinkToFit="1" readingOrder="1"/>
    </xf>
    <xf numFmtId="38" fontId="5" fillId="2" borderId="72" xfId="1" applyFont="1" applyFill="1" applyBorder="1" applyAlignment="1">
      <alignment horizontal="right" vertical="center" shrinkToFit="1" readingOrder="1"/>
    </xf>
    <xf numFmtId="38" fontId="5" fillId="2" borderId="6" xfId="1" applyFont="1" applyFill="1" applyBorder="1" applyAlignment="1">
      <alignment horizontal="right" vertical="center" wrapText="1" shrinkToFit="1" readingOrder="1"/>
    </xf>
    <xf numFmtId="38" fontId="5" fillId="2" borderId="72" xfId="1" applyFont="1" applyFill="1" applyBorder="1" applyAlignment="1">
      <alignment horizontal="right" vertical="center" wrapText="1"/>
    </xf>
    <xf numFmtId="38" fontId="5" fillId="2" borderId="14" xfId="1" applyFont="1" applyFill="1" applyBorder="1" applyAlignment="1">
      <alignment horizontal="right" vertical="center" wrapText="1" shrinkToFit="1" readingOrder="1"/>
    </xf>
    <xf numFmtId="0" fontId="5" fillId="4" borderId="6" xfId="12" applyFont="1" applyFill="1" applyBorder="1" applyAlignment="1">
      <alignment horizontal="center" vertical="center" wrapText="1" shrinkToFit="1" readingOrder="1"/>
    </xf>
    <xf numFmtId="0" fontId="5" fillId="4" borderId="5" xfId="11" applyFont="1" applyFill="1" applyBorder="1" applyAlignment="1">
      <alignment horizontal="center" vertical="center" wrapText="1"/>
    </xf>
    <xf numFmtId="0" fontId="5" fillId="0" borderId="0" xfId="12" applyFont="1" applyAlignment="1">
      <alignment horizontal="right"/>
    </xf>
    <xf numFmtId="212" fontId="85" fillId="0" borderId="0" xfId="12" applyNumberFormat="1" applyFont="1" applyAlignment="1">
      <alignment horizontal="left"/>
    </xf>
    <xf numFmtId="0" fontId="85" fillId="0" borderId="0" xfId="12" applyFont="1" applyAlignment="1">
      <alignment horizontal="right" vertical="center"/>
    </xf>
    <xf numFmtId="212" fontId="86" fillId="0" borderId="0" xfId="12" applyNumberFormat="1" applyFont="1" applyAlignment="1">
      <alignment horizontal="left" vertical="center"/>
    </xf>
    <xf numFmtId="0" fontId="85" fillId="0" borderId="26" xfId="10" applyFont="1" applyBorder="1" applyAlignment="1">
      <alignment horizontal="right" vertical="center" wrapText="1" shrinkToFit="1"/>
    </xf>
    <xf numFmtId="212" fontId="86" fillId="0" borderId="26" xfId="12" applyNumberFormat="1" applyFont="1" applyBorder="1" applyAlignment="1">
      <alignment horizontal="left" vertical="center"/>
    </xf>
    <xf numFmtId="0" fontId="9" fillId="0" borderId="0" xfId="10" applyFont="1" applyAlignment="1">
      <alignment horizontal="left" vertical="center" wrapText="1"/>
    </xf>
    <xf numFmtId="0" fontId="5" fillId="0" borderId="0" xfId="10" applyFont="1" applyAlignment="1">
      <alignment vertical="center"/>
    </xf>
    <xf numFmtId="38" fontId="5" fillId="0" borderId="0" xfId="13" applyFont="1" applyFill="1" applyBorder="1" applyAlignment="1">
      <alignment vertical="center"/>
    </xf>
    <xf numFmtId="38" fontId="17" fillId="0" borderId="0" xfId="13" applyFont="1" applyFill="1" applyBorder="1" applyAlignment="1">
      <alignment vertical="center"/>
    </xf>
    <xf numFmtId="0" fontId="5" fillId="0" borderId="0" xfId="10" applyFont="1" applyAlignment="1">
      <alignment horizontal="center" vertical="center"/>
    </xf>
    <xf numFmtId="0" fontId="5" fillId="0" borderId="0" xfId="10" applyFont="1" applyAlignment="1">
      <alignment horizontal="left" vertical="center" wrapText="1"/>
    </xf>
    <xf numFmtId="0" fontId="9" fillId="0" borderId="0" xfId="10" applyFont="1" applyAlignment="1">
      <alignment horizontal="left" vertical="center"/>
    </xf>
    <xf numFmtId="0" fontId="5" fillId="0" borderId="124" xfId="10" applyFont="1" applyBorder="1"/>
    <xf numFmtId="0" fontId="6" fillId="0" borderId="125" xfId="10" applyFont="1" applyBorder="1" applyAlignment="1">
      <alignment vertical="center"/>
    </xf>
    <xf numFmtId="217" fontId="6" fillId="0" borderId="126" xfId="10" applyNumberFormat="1" applyFont="1" applyBorder="1" applyAlignment="1">
      <alignment vertical="center"/>
    </xf>
    <xf numFmtId="0" fontId="6" fillId="0" borderId="127" xfId="10" applyFont="1" applyBorder="1" applyAlignment="1">
      <alignment vertical="center"/>
    </xf>
    <xf numFmtId="38" fontId="6" fillId="2" borderId="128" xfId="1" applyFont="1" applyFill="1" applyBorder="1" applyAlignment="1">
      <alignment horizontal="right" vertical="center" shrinkToFit="1"/>
    </xf>
    <xf numFmtId="38" fontId="6" fillId="2" borderId="129" xfId="1" applyFont="1" applyFill="1" applyBorder="1" applyAlignment="1">
      <alignment horizontal="right" vertical="center" shrinkToFit="1"/>
    </xf>
    <xf numFmtId="38" fontId="6" fillId="2" borderId="130" xfId="1" applyFont="1" applyFill="1" applyBorder="1" applyAlignment="1">
      <alignment horizontal="right" vertical="center" shrinkToFit="1"/>
    </xf>
    <xf numFmtId="0" fontId="5" fillId="3" borderId="109" xfId="10" applyFont="1" applyFill="1" applyBorder="1" applyAlignment="1">
      <alignment horizontal="center" vertical="center"/>
    </xf>
    <xf numFmtId="0" fontId="5" fillId="3" borderId="137" xfId="10" applyFont="1" applyFill="1" applyBorder="1" applyAlignment="1">
      <alignment horizontal="center" vertical="center"/>
    </xf>
    <xf numFmtId="217" fontId="6" fillId="3" borderId="12" xfId="10" applyNumberFormat="1" applyFont="1" applyFill="1" applyBorder="1" applyAlignment="1">
      <alignment horizontal="center" vertical="center" shrinkToFit="1"/>
    </xf>
    <xf numFmtId="210" fontId="6" fillId="3" borderId="138" xfId="10" applyNumberFormat="1" applyFont="1" applyFill="1" applyBorder="1" applyAlignment="1">
      <alignment horizontal="center" vertical="center"/>
    </xf>
    <xf numFmtId="38" fontId="6" fillId="2" borderId="139" xfId="1" applyFont="1" applyFill="1" applyBorder="1" applyAlignment="1">
      <alignment horizontal="right" vertical="center" shrinkToFit="1"/>
    </xf>
    <xf numFmtId="219" fontId="6" fillId="3" borderId="5" xfId="1" applyNumberFormat="1" applyFont="1" applyFill="1" applyBorder="1" applyAlignment="1">
      <alignment horizontal="right" vertical="center" shrinkToFit="1"/>
    </xf>
    <xf numFmtId="219" fontId="6" fillId="3" borderId="140" xfId="1" applyNumberFormat="1" applyFont="1" applyFill="1" applyBorder="1" applyAlignment="1">
      <alignment horizontal="right" vertical="center" shrinkToFit="1"/>
    </xf>
    <xf numFmtId="0" fontId="14" fillId="3" borderId="141" xfId="10" applyFont="1" applyFill="1" applyBorder="1" applyAlignment="1">
      <alignment horizontal="center" vertical="center" wrapText="1" shrinkToFit="1"/>
    </xf>
    <xf numFmtId="0" fontId="6" fillId="3" borderId="16" xfId="10" applyFont="1" applyFill="1" applyBorder="1" applyAlignment="1">
      <alignment vertical="center" shrinkToFit="1"/>
    </xf>
    <xf numFmtId="217" fontId="6" fillId="3" borderId="142" xfId="10" applyNumberFormat="1" applyFont="1" applyFill="1" applyBorder="1" applyAlignment="1">
      <alignment horizontal="center" vertical="center" shrinkToFit="1"/>
    </xf>
    <xf numFmtId="0" fontId="5" fillId="3" borderId="144" xfId="10" applyFont="1" applyFill="1" applyBorder="1" applyAlignment="1">
      <alignment horizontal="center" vertical="center"/>
    </xf>
    <xf numFmtId="217" fontId="6" fillId="3" borderId="145" xfId="10" applyNumberFormat="1" applyFont="1" applyFill="1" applyBorder="1" applyAlignment="1">
      <alignment horizontal="center" vertical="center" shrinkToFit="1"/>
    </xf>
    <xf numFmtId="210" fontId="6" fillId="3" borderId="146" xfId="10" applyNumberFormat="1" applyFont="1" applyFill="1" applyBorder="1" applyAlignment="1">
      <alignment horizontal="center" vertical="center"/>
    </xf>
    <xf numFmtId="38" fontId="6" fillId="2" borderId="147" xfId="1" applyFont="1" applyFill="1" applyBorder="1" applyAlignment="1">
      <alignment horizontal="right" vertical="center" shrinkToFit="1"/>
    </xf>
    <xf numFmtId="219" fontId="6" fillId="3" borderId="145" xfId="1" applyNumberFormat="1" applyFont="1" applyFill="1" applyBorder="1" applyAlignment="1">
      <alignment horizontal="right" vertical="center" shrinkToFit="1"/>
    </xf>
    <xf numFmtId="219" fontId="6" fillId="3" borderId="146" xfId="1" applyNumberFormat="1" applyFont="1" applyFill="1" applyBorder="1" applyAlignment="1">
      <alignment horizontal="right" vertical="center" shrinkToFit="1"/>
    </xf>
    <xf numFmtId="0" fontId="14" fillId="3" borderId="147" xfId="10" applyFont="1" applyFill="1" applyBorder="1" applyAlignment="1">
      <alignment horizontal="center" vertical="center" wrapText="1" shrinkToFit="1"/>
    </xf>
    <xf numFmtId="0" fontId="6" fillId="3" borderId="150" xfId="10" applyFont="1" applyFill="1" applyBorder="1" applyAlignment="1">
      <alignment vertical="center" shrinkToFit="1"/>
    </xf>
    <xf numFmtId="217" fontId="6" fillId="3" borderId="151" xfId="10" applyNumberFormat="1" applyFont="1" applyFill="1" applyBorder="1" applyAlignment="1">
      <alignment horizontal="center" vertical="center" shrinkToFit="1"/>
    </xf>
    <xf numFmtId="219" fontId="6" fillId="3" borderId="16" xfId="1" applyNumberFormat="1" applyFont="1" applyFill="1" applyBorder="1" applyAlignment="1">
      <alignment horizontal="right" vertical="center" shrinkToFit="1"/>
    </xf>
    <xf numFmtId="219" fontId="6" fillId="3" borderId="152" xfId="1" applyNumberFormat="1" applyFont="1" applyFill="1" applyBorder="1" applyAlignment="1">
      <alignment horizontal="right" vertical="center" shrinkToFit="1"/>
    </xf>
    <xf numFmtId="38" fontId="6" fillId="2" borderId="141" xfId="1" applyFont="1" applyFill="1" applyBorder="1" applyAlignment="1">
      <alignment horizontal="right" vertical="center" shrinkToFit="1"/>
    </xf>
    <xf numFmtId="0" fontId="14" fillId="3" borderId="153" xfId="10" applyFont="1" applyFill="1" applyBorder="1" applyAlignment="1">
      <alignment horizontal="center" vertical="center" wrapText="1" shrinkToFit="1"/>
    </xf>
    <xf numFmtId="217" fontId="6" fillId="3" borderId="154" xfId="10" applyNumberFormat="1" applyFont="1" applyFill="1" applyBorder="1" applyAlignment="1">
      <alignment horizontal="center" vertical="center" shrinkToFit="1"/>
    </xf>
    <xf numFmtId="0" fontId="5" fillId="3" borderId="134" xfId="10" applyFont="1" applyFill="1" applyBorder="1" applyAlignment="1">
      <alignment horizontal="center" vertical="center"/>
    </xf>
    <xf numFmtId="217" fontId="6" fillId="3" borderId="29" xfId="10" applyNumberFormat="1" applyFont="1" applyFill="1" applyBorder="1" applyAlignment="1">
      <alignment horizontal="center" vertical="center" shrinkToFit="1"/>
    </xf>
    <xf numFmtId="210" fontId="6" fillId="3" borderId="135" xfId="10" applyNumberFormat="1" applyFont="1" applyFill="1" applyBorder="1" applyAlignment="1">
      <alignment horizontal="center" vertical="center"/>
    </xf>
    <xf numFmtId="0" fontId="14" fillId="3" borderId="136" xfId="10" applyFont="1" applyFill="1" applyBorder="1" applyAlignment="1">
      <alignment horizontal="center" vertical="center" wrapText="1" shrinkToFit="1"/>
    </xf>
    <xf numFmtId="0" fontId="5" fillId="4" borderId="109" xfId="10" applyFont="1" applyFill="1" applyBorder="1" applyAlignment="1">
      <alignment horizontal="center" vertical="center" wrapText="1"/>
    </xf>
    <xf numFmtId="0" fontId="5" fillId="4" borderId="155" xfId="10" applyFont="1" applyFill="1" applyBorder="1" applyAlignment="1">
      <alignment horizontal="center" vertical="center" wrapText="1"/>
    </xf>
    <xf numFmtId="0" fontId="5" fillId="4" borderId="156" xfId="10" applyFont="1" applyFill="1" applyBorder="1" applyAlignment="1">
      <alignment horizontal="center" vertical="center" wrapText="1"/>
    </xf>
    <xf numFmtId="0" fontId="5" fillId="4" borderId="157" xfId="10" applyFont="1" applyFill="1" applyBorder="1" applyAlignment="1">
      <alignment horizontal="center" vertical="center" wrapText="1"/>
    </xf>
    <xf numFmtId="0" fontId="6" fillId="4" borderId="158" xfId="10" applyFont="1" applyFill="1" applyBorder="1" applyAlignment="1">
      <alignment horizontal="center" vertical="center" wrapText="1"/>
    </xf>
    <xf numFmtId="0" fontId="6" fillId="4" borderId="156" xfId="10" applyFont="1" applyFill="1" applyBorder="1" applyAlignment="1">
      <alignment horizontal="center" vertical="center" wrapText="1"/>
    </xf>
    <xf numFmtId="0" fontId="6" fillId="4" borderId="157" xfId="10" applyFont="1" applyFill="1" applyBorder="1" applyAlignment="1">
      <alignment horizontal="center" vertical="center" wrapText="1"/>
    </xf>
    <xf numFmtId="0" fontId="6" fillId="4" borderId="158" xfId="10" applyFont="1" applyFill="1" applyBorder="1" applyAlignment="1">
      <alignment horizontal="center" vertical="center" wrapText="1" shrinkToFit="1"/>
    </xf>
    <xf numFmtId="0" fontId="6" fillId="4" borderId="161" xfId="10" applyFont="1" applyFill="1" applyBorder="1" applyAlignment="1">
      <alignment horizontal="center" vertical="center"/>
    </xf>
    <xf numFmtId="0" fontId="3" fillId="0" borderId="0" xfId="9" applyFont="1">
      <alignment vertical="center"/>
    </xf>
    <xf numFmtId="0" fontId="40" fillId="0" borderId="0" xfId="10" applyFont="1"/>
    <xf numFmtId="0" fontId="18" fillId="0" borderId="0" xfId="0" applyFont="1">
      <alignment vertical="center"/>
    </xf>
    <xf numFmtId="0" fontId="18" fillId="0" borderId="47" xfId="0" applyFont="1" applyBorder="1">
      <alignment vertical="center"/>
    </xf>
    <xf numFmtId="0" fontId="18" fillId="0" borderId="46" xfId="0" applyFont="1" applyBorder="1">
      <alignment vertical="center"/>
    </xf>
    <xf numFmtId="0" fontId="6" fillId="0" borderId="46" xfId="0" applyFont="1" applyBorder="1">
      <alignment vertical="center"/>
    </xf>
    <xf numFmtId="0" fontId="6" fillId="0" borderId="45" xfId="0" applyFont="1" applyBorder="1">
      <alignment vertical="center"/>
    </xf>
    <xf numFmtId="0" fontId="18" fillId="0" borderId="44" xfId="0" applyFont="1" applyBorder="1">
      <alignment vertical="center"/>
    </xf>
    <xf numFmtId="199" fontId="16" fillId="0" borderId="7" xfId="0" applyNumberFormat="1" applyFont="1" applyBorder="1" applyAlignment="1">
      <alignment horizontal="center" vertical="center"/>
    </xf>
    <xf numFmtId="0" fontId="6" fillId="0" borderId="43" xfId="0" applyFont="1" applyBorder="1">
      <alignment vertical="center"/>
    </xf>
    <xf numFmtId="0" fontId="5" fillId="0" borderId="42" xfId="0" applyFont="1" applyBorder="1">
      <alignment vertical="center"/>
    </xf>
    <xf numFmtId="0" fontId="5" fillId="0" borderId="41" xfId="0" applyFont="1" applyBorder="1">
      <alignment vertical="center"/>
    </xf>
    <xf numFmtId="183" fontId="17" fillId="0" borderId="41" xfId="0" applyNumberFormat="1" applyFont="1" applyBorder="1" applyAlignment="1">
      <alignment vertical="center" wrapText="1" shrinkToFit="1"/>
    </xf>
    <xf numFmtId="0" fontId="5" fillId="0" borderId="41" xfId="0" applyFont="1" applyBorder="1" applyAlignment="1">
      <alignment horizontal="center" vertical="center" wrapText="1"/>
    </xf>
    <xf numFmtId="0" fontId="5" fillId="0" borderId="40" xfId="0" applyFont="1" applyBorder="1" applyAlignment="1">
      <alignment horizontal="left" vertical="center"/>
    </xf>
    <xf numFmtId="207" fontId="5" fillId="0" borderId="0" xfId="0" applyNumberFormat="1" applyFont="1">
      <alignment vertical="center"/>
    </xf>
    <xf numFmtId="0" fontId="75" fillId="0" borderId="0" xfId="0" applyFont="1">
      <alignment vertical="center"/>
    </xf>
    <xf numFmtId="0" fontId="6" fillId="5" borderId="5" xfId="0" applyFont="1" applyFill="1" applyBorder="1">
      <alignment vertical="center"/>
    </xf>
    <xf numFmtId="0" fontId="6" fillId="5" borderId="8" xfId="0" applyFont="1" applyFill="1" applyBorder="1" applyAlignment="1">
      <alignment vertical="center" shrinkToFit="1"/>
    </xf>
    <xf numFmtId="0" fontId="6" fillId="5" borderId="6" xfId="0" applyFont="1" applyFill="1" applyBorder="1" applyAlignment="1">
      <alignment horizontal="right" vertical="center" shrinkToFit="1"/>
    </xf>
    <xf numFmtId="0" fontId="75" fillId="5" borderId="8" xfId="0" applyFont="1" applyFill="1" applyBorder="1">
      <alignment vertical="center"/>
    </xf>
    <xf numFmtId="0" fontId="75" fillId="5" borderId="6" xfId="0" applyFont="1" applyFill="1" applyBorder="1" applyAlignment="1">
      <alignment horizontal="right" vertical="center"/>
    </xf>
    <xf numFmtId="0" fontId="87" fillId="5" borderId="5" xfId="0" applyFont="1" applyFill="1" applyBorder="1">
      <alignment vertical="center"/>
    </xf>
    <xf numFmtId="0" fontId="75" fillId="5" borderId="5" xfId="0" applyFont="1" applyFill="1" applyBorder="1">
      <alignment vertical="center"/>
    </xf>
    <xf numFmtId="220" fontId="5" fillId="2" borderId="15" xfId="0" applyNumberFormat="1" applyFont="1" applyFill="1" applyBorder="1" applyAlignment="1">
      <alignment horizontal="right" vertical="center" shrinkToFit="1"/>
    </xf>
    <xf numFmtId="221" fontId="5" fillId="2" borderId="6" xfId="0" applyNumberFormat="1" applyFont="1" applyFill="1" applyBorder="1" applyAlignment="1">
      <alignment horizontal="right" vertical="center" shrinkToFit="1"/>
    </xf>
    <xf numFmtId="220" fontId="5" fillId="2" borderId="8" xfId="0" applyNumberFormat="1" applyFont="1" applyFill="1" applyBorder="1" applyAlignment="1">
      <alignment horizontal="right" vertical="center" shrinkToFit="1"/>
    </xf>
    <xf numFmtId="222" fontId="5" fillId="3" borderId="6" xfId="0" applyNumberFormat="1" applyFont="1" applyFill="1" applyBorder="1" applyAlignment="1">
      <alignment horizontal="right" vertical="center" shrinkToFit="1"/>
    </xf>
    <xf numFmtId="222" fontId="5" fillId="3" borderId="10" xfId="0" applyNumberFormat="1" applyFont="1" applyFill="1" applyBorder="1" applyAlignment="1">
      <alignment horizontal="right" vertical="center" shrinkToFit="1"/>
    </xf>
    <xf numFmtId="0" fontId="6" fillId="0" borderId="0" xfId="2" applyFont="1"/>
    <xf numFmtId="0" fontId="6" fillId="0" borderId="0" xfId="2" applyFont="1" applyAlignment="1">
      <alignment horizontal="left" vertical="center"/>
    </xf>
    <xf numFmtId="0" fontId="27" fillId="0" borderId="0" xfId="0" applyFont="1" applyAlignment="1">
      <alignment vertical="center" wrapText="1"/>
    </xf>
    <xf numFmtId="0" fontId="5" fillId="0" borderId="0" xfId="0" applyFont="1" applyAlignment="1">
      <alignment vertical="center" wrapText="1"/>
    </xf>
    <xf numFmtId="0" fontId="5" fillId="0" borderId="17" xfId="0" applyFont="1" applyBorder="1" applyAlignment="1">
      <alignment vertical="center" wrapText="1"/>
    </xf>
    <xf numFmtId="0" fontId="6" fillId="0" borderId="17" xfId="0" applyFont="1" applyBorder="1" applyAlignment="1">
      <alignment horizontal="center" vertical="center"/>
    </xf>
    <xf numFmtId="0" fontId="34" fillId="0" borderId="17" xfId="0" applyFont="1" applyBorder="1">
      <alignment vertical="center"/>
    </xf>
    <xf numFmtId="0" fontId="12" fillId="0" borderId="0" xfId="2" applyFont="1" applyAlignment="1">
      <alignment horizontal="center" vertical="center" textRotation="255" wrapText="1"/>
    </xf>
    <xf numFmtId="0" fontId="12" fillId="0" borderId="17" xfId="2" applyFont="1" applyBorder="1" applyAlignment="1">
      <alignment horizontal="center" vertical="center" textRotation="255" wrapText="1"/>
    </xf>
    <xf numFmtId="217" fontId="27" fillId="3" borderId="163" xfId="0" applyNumberFormat="1" applyFont="1" applyFill="1" applyBorder="1" applyAlignment="1">
      <alignment vertical="center" wrapText="1"/>
    </xf>
    <xf numFmtId="0" fontId="5" fillId="0" borderId="10" xfId="0" applyFont="1" applyBorder="1" applyAlignment="1">
      <alignment vertical="center" wrapText="1"/>
    </xf>
    <xf numFmtId="0" fontId="5" fillId="0" borderId="26" xfId="0" applyFont="1" applyBorder="1" applyAlignment="1">
      <alignment vertical="center" wrapText="1"/>
    </xf>
    <xf numFmtId="0" fontId="6" fillId="0" borderId="26" xfId="0" applyFont="1" applyBorder="1" applyAlignment="1">
      <alignment horizontal="center" vertical="center"/>
    </xf>
    <xf numFmtId="0" fontId="5" fillId="0" borderId="26" xfId="0" applyFont="1" applyBorder="1">
      <alignment vertical="center"/>
    </xf>
    <xf numFmtId="0" fontId="34" fillId="0" borderId="26" xfId="5" applyFont="1" applyBorder="1">
      <alignment vertical="center"/>
    </xf>
    <xf numFmtId="0" fontId="5" fillId="0" borderId="26" xfId="0" applyFont="1" applyBorder="1" applyAlignment="1">
      <alignment horizontal="center" vertical="center" textRotation="255"/>
    </xf>
    <xf numFmtId="217" fontId="5" fillId="3" borderId="163" xfId="0" applyNumberFormat="1" applyFont="1" applyFill="1" applyBorder="1">
      <alignment vertical="center"/>
    </xf>
    <xf numFmtId="0" fontId="5" fillId="0" borderId="165" xfId="0" applyFont="1" applyBorder="1">
      <alignment vertical="center"/>
    </xf>
    <xf numFmtId="217" fontId="5" fillId="3" borderId="14" xfId="0" applyNumberFormat="1" applyFont="1" applyFill="1" applyBorder="1">
      <alignment vertical="center"/>
    </xf>
    <xf numFmtId="0" fontId="5" fillId="0" borderId="10" xfId="0" applyFont="1" applyBorder="1">
      <alignment vertical="center"/>
    </xf>
    <xf numFmtId="0" fontId="9" fillId="0" borderId="0" xfId="0" applyFont="1">
      <alignment vertical="center"/>
    </xf>
    <xf numFmtId="217" fontId="5" fillId="3" borderId="163" xfId="0" applyNumberFormat="1" applyFont="1" applyFill="1" applyBorder="1" applyAlignment="1">
      <alignment vertical="center" wrapText="1"/>
    </xf>
    <xf numFmtId="0" fontId="5" fillId="0" borderId="0" xfId="0" applyFont="1" applyAlignment="1">
      <alignment horizontal="left" vertical="center" wrapText="1"/>
    </xf>
    <xf numFmtId="0" fontId="27" fillId="0" borderId="0" xfId="0" applyFont="1">
      <alignment vertical="center"/>
    </xf>
    <xf numFmtId="0" fontId="27" fillId="0" borderId="0" xfId="0" applyFont="1" applyAlignment="1">
      <alignment horizontal="center" vertical="center" wrapText="1"/>
    </xf>
    <xf numFmtId="217" fontId="5" fillId="3" borderId="172" xfId="0" applyNumberFormat="1" applyFont="1" applyFill="1" applyBorder="1" applyAlignment="1">
      <alignment vertical="center" wrapText="1"/>
    </xf>
    <xf numFmtId="0" fontId="5" fillId="4" borderId="175" xfId="0" applyFont="1" applyFill="1" applyBorder="1" applyAlignment="1">
      <alignment horizontal="center" vertical="center" shrinkToFit="1"/>
    </xf>
    <xf numFmtId="0" fontId="5" fillId="0" borderId="17" xfId="0" applyFont="1" applyBorder="1">
      <alignment vertical="center"/>
    </xf>
    <xf numFmtId="0" fontId="34" fillId="0" borderId="17" xfId="5" applyFont="1" applyBorder="1">
      <alignment vertical="center"/>
    </xf>
    <xf numFmtId="0" fontId="5" fillId="0" borderId="17" xfId="0" applyFont="1" applyBorder="1" applyAlignment="1">
      <alignment horizontal="center" vertical="center" textRotation="255"/>
    </xf>
    <xf numFmtId="0" fontId="3" fillId="0" borderId="0" xfId="2" applyFont="1"/>
    <xf numFmtId="0" fontId="5" fillId="0" borderId="13" xfId="0" applyFont="1" applyBorder="1">
      <alignment vertical="center"/>
    </xf>
    <xf numFmtId="0" fontId="5" fillId="0" borderId="13" xfId="0" applyFont="1" applyBorder="1" applyAlignment="1">
      <alignment horizontal="center" vertical="center"/>
    </xf>
    <xf numFmtId="0" fontId="5" fillId="0" borderId="0" xfId="0" applyFont="1" applyAlignment="1">
      <alignment horizontal="center" vertical="center"/>
    </xf>
    <xf numFmtId="0" fontId="27" fillId="0" borderId="0" xfId="0" applyFont="1" applyAlignment="1">
      <alignment horizontal="center" vertical="center" textRotation="255"/>
    </xf>
    <xf numFmtId="0" fontId="9" fillId="0" borderId="0" xfId="2" applyFont="1" applyAlignment="1">
      <alignment horizontal="left" vertical="center"/>
    </xf>
    <xf numFmtId="0" fontId="3" fillId="0" borderId="0" xfId="0" applyFont="1" applyAlignment="1">
      <alignment horizontal="left" vertical="center" indent="1"/>
    </xf>
    <xf numFmtId="0" fontId="6" fillId="0" borderId="0" xfId="0" applyFont="1" applyAlignment="1"/>
    <xf numFmtId="0" fontId="19" fillId="0" borderId="0" xfId="0" applyFont="1">
      <alignment vertical="center"/>
    </xf>
    <xf numFmtId="176" fontId="3" fillId="0" borderId="0" xfId="0" applyNumberFormat="1" applyFont="1" applyAlignment="1">
      <alignment horizontal="center"/>
    </xf>
    <xf numFmtId="0" fontId="3" fillId="0" borderId="0" xfId="0" applyFont="1" applyAlignment="1">
      <alignment horizontal="center"/>
    </xf>
    <xf numFmtId="0" fontId="3" fillId="0" borderId="0" xfId="0" applyFont="1" applyAlignment="1">
      <alignment horizontal="left"/>
    </xf>
    <xf numFmtId="0" fontId="43" fillId="0" borderId="0" xfId="0" applyFont="1">
      <alignment vertical="center"/>
    </xf>
    <xf numFmtId="0" fontId="19" fillId="0" borderId="0" xfId="0" applyFont="1" applyAlignment="1">
      <alignment vertical="center" wrapText="1"/>
    </xf>
    <xf numFmtId="0" fontId="43" fillId="0" borderId="0" xfId="0" applyFont="1" applyAlignment="1">
      <alignment horizontal="left" vertical="center"/>
    </xf>
    <xf numFmtId="0" fontId="88" fillId="0" borderId="0" xfId="0" applyFont="1">
      <alignment vertical="center"/>
    </xf>
    <xf numFmtId="0" fontId="5" fillId="0" borderId="0" xfId="2" applyFont="1"/>
    <xf numFmtId="38" fontId="5" fillId="0" borderId="0" xfId="1" applyFont="1" applyFill="1" applyBorder="1" applyAlignment="1">
      <alignment horizontal="center" vertical="center"/>
    </xf>
    <xf numFmtId="38" fontId="5" fillId="0" borderId="0" xfId="1" applyFont="1" applyFill="1" applyBorder="1" applyAlignment="1">
      <alignment vertical="center"/>
    </xf>
    <xf numFmtId="0" fontId="5" fillId="0" borderId="0" xfId="0" applyFont="1" applyAlignment="1">
      <alignment vertical="center" textRotation="255"/>
    </xf>
    <xf numFmtId="0" fontId="5" fillId="0" borderId="6" xfId="2" quotePrefix="1" applyFont="1" applyBorder="1" applyAlignment="1">
      <alignment vertical="center"/>
    </xf>
    <xf numFmtId="0" fontId="5" fillId="0" borderId="16" xfId="2" quotePrefix="1" applyFont="1" applyBorder="1" applyAlignment="1">
      <alignment vertical="center"/>
    </xf>
    <xf numFmtId="0" fontId="5" fillId="0" borderId="29" xfId="2" quotePrefix="1" applyFont="1" applyBorder="1" applyAlignment="1">
      <alignment vertical="center"/>
    </xf>
    <xf numFmtId="0" fontId="5" fillId="0" borderId="10" xfId="2" quotePrefix="1" applyFont="1" applyBorder="1" applyAlignment="1">
      <alignment vertical="center"/>
    </xf>
    <xf numFmtId="0" fontId="5" fillId="0" borderId="13" xfId="2" quotePrefix="1" applyFont="1" applyBorder="1" applyAlignment="1">
      <alignment vertical="center"/>
    </xf>
    <xf numFmtId="224" fontId="5" fillId="0" borderId="0" xfId="0" applyNumberFormat="1" applyFont="1">
      <alignment vertical="center"/>
    </xf>
    <xf numFmtId="0" fontId="5" fillId="0" borderId="0" xfId="0" applyFont="1" applyAlignment="1">
      <alignment horizontal="left" vertical="center"/>
    </xf>
    <xf numFmtId="0" fontId="5" fillId="0" borderId="14" xfId="2" quotePrefix="1" applyFont="1" applyBorder="1" applyAlignment="1">
      <alignment vertical="center"/>
    </xf>
    <xf numFmtId="0" fontId="17" fillId="0" borderId="0" xfId="0" applyFont="1" applyAlignment="1">
      <alignment horizontal="center" vertical="center"/>
    </xf>
    <xf numFmtId="0" fontId="17" fillId="0" borderId="0" xfId="0" applyFont="1" applyAlignment="1">
      <alignment horizontal="left" vertical="center"/>
    </xf>
    <xf numFmtId="0" fontId="5" fillId="0" borderId="0" xfId="2" applyFont="1" applyAlignment="1">
      <alignment vertical="center"/>
    </xf>
    <xf numFmtId="0" fontId="3" fillId="0" borderId="0" xfId="0" applyFont="1" applyAlignment="1">
      <alignment horizontal="center" vertical="center"/>
    </xf>
    <xf numFmtId="0" fontId="7" fillId="0" borderId="0" xfId="0" applyFont="1" applyAlignment="1">
      <alignment horizontal="right" vertical="center"/>
    </xf>
    <xf numFmtId="0" fontId="43" fillId="0" borderId="0" xfId="0" applyFont="1" applyAlignment="1">
      <alignment horizontal="right" vertical="center"/>
    </xf>
    <xf numFmtId="0" fontId="3" fillId="0" borderId="0" xfId="0" applyFont="1" applyAlignment="1">
      <alignment horizontal="right" vertical="center"/>
    </xf>
    <xf numFmtId="0" fontId="6" fillId="0" borderId="0" xfId="0" applyFont="1" applyAlignment="1">
      <alignment horizontal="left" vertical="center"/>
    </xf>
    <xf numFmtId="199" fontId="17" fillId="0" borderId="0" xfId="0" applyNumberFormat="1" applyFont="1" applyAlignment="1">
      <alignment horizontal="center" vertical="center"/>
    </xf>
    <xf numFmtId="0" fontId="91" fillId="0" borderId="0" xfId="14" applyFont="1"/>
    <xf numFmtId="0" fontId="91" fillId="0" borderId="0" xfId="14" applyFont="1" applyAlignment="1">
      <alignment vertical="center"/>
    </xf>
    <xf numFmtId="0" fontId="30" fillId="0" borderId="0" xfId="14" applyFont="1" applyAlignment="1">
      <alignment vertical="center"/>
    </xf>
    <xf numFmtId="0" fontId="30" fillId="0" borderId="117" xfId="14" applyFont="1" applyBorder="1" applyAlignment="1">
      <alignment vertical="center"/>
    </xf>
    <xf numFmtId="38" fontId="30" fillId="2" borderId="117" xfId="15" applyFont="1" applyFill="1" applyBorder="1">
      <alignment vertical="center"/>
    </xf>
    <xf numFmtId="0" fontId="30" fillId="3" borderId="12" xfId="14" applyFont="1" applyFill="1" applyBorder="1" applyAlignment="1">
      <alignment vertical="center"/>
    </xf>
    <xf numFmtId="0" fontId="30" fillId="0" borderId="12" xfId="14" applyFont="1" applyBorder="1" applyAlignment="1">
      <alignment vertical="center"/>
    </xf>
    <xf numFmtId="38" fontId="30" fillId="3" borderId="12" xfId="15" applyFont="1" applyFill="1" applyBorder="1">
      <alignment vertical="center"/>
    </xf>
    <xf numFmtId="0" fontId="30" fillId="3" borderId="12" xfId="14" applyFont="1" applyFill="1" applyBorder="1" applyAlignment="1">
      <alignment vertical="center" wrapText="1"/>
    </xf>
    <xf numFmtId="0" fontId="30" fillId="3" borderId="5" xfId="14" applyFont="1" applyFill="1" applyBorder="1" applyAlignment="1">
      <alignment vertical="center"/>
    </xf>
    <xf numFmtId="0" fontId="30" fillId="0" borderId="5" xfId="14" applyFont="1" applyBorder="1" applyAlignment="1">
      <alignment vertical="center"/>
    </xf>
    <xf numFmtId="38" fontId="30" fillId="3" borderId="5" xfId="15" applyFont="1" applyFill="1" applyBorder="1">
      <alignment vertical="center"/>
    </xf>
    <xf numFmtId="0" fontId="30" fillId="3" borderId="5" xfId="14" applyFont="1" applyFill="1" applyBorder="1" applyAlignment="1">
      <alignment vertical="center" wrapText="1"/>
    </xf>
    <xf numFmtId="0" fontId="91" fillId="0" borderId="0" xfId="14" applyFont="1" applyAlignment="1">
      <alignment horizontal="center"/>
    </xf>
    <xf numFmtId="0" fontId="91" fillId="4" borderId="5" xfId="14" applyFont="1" applyFill="1" applyBorder="1" applyAlignment="1">
      <alignment horizontal="center"/>
    </xf>
    <xf numFmtId="0" fontId="30" fillId="0" borderId="0" xfId="14" applyFont="1"/>
    <xf numFmtId="0" fontId="39" fillId="0" borderId="0" xfId="5" applyFont="1">
      <alignment vertical="center"/>
    </xf>
    <xf numFmtId="0" fontId="39" fillId="0" borderId="0" xfId="5" applyFont="1" applyAlignment="1">
      <alignment vertical="center" wrapText="1"/>
    </xf>
    <xf numFmtId="0" fontId="39" fillId="13" borderId="5" xfId="5" applyFont="1" applyFill="1" applyBorder="1" applyAlignment="1">
      <alignment horizontal="center" vertical="center"/>
    </xf>
    <xf numFmtId="0" fontId="39" fillId="0" borderId="5" xfId="5" applyFont="1" applyBorder="1" applyAlignment="1">
      <alignment vertical="center" wrapText="1"/>
    </xf>
    <xf numFmtId="0" fontId="39" fillId="0" borderId="12" xfId="5" applyFont="1" applyBorder="1" applyAlignment="1">
      <alignment vertical="center" wrapText="1"/>
    </xf>
    <xf numFmtId="0" fontId="39" fillId="0" borderId="12" xfId="5" applyFont="1" applyBorder="1" applyAlignment="1">
      <alignment vertical="top" wrapText="1"/>
    </xf>
    <xf numFmtId="0" fontId="39" fillId="0" borderId="5" xfId="5" applyFont="1" applyBorder="1" applyAlignment="1">
      <alignment vertical="top" wrapText="1"/>
    </xf>
    <xf numFmtId="0" fontId="39" fillId="0" borderId="5" xfId="5" applyFont="1" applyBorder="1" applyAlignment="1">
      <alignment horizontal="center" vertical="center" wrapText="1"/>
    </xf>
    <xf numFmtId="0" fontId="39" fillId="0" borderId="14" xfId="5" applyFont="1" applyBorder="1" applyAlignment="1">
      <alignment horizontal="center" vertical="center" wrapText="1"/>
    </xf>
    <xf numFmtId="0" fontId="34" fillId="0" borderId="0" xfId="5" applyFont="1" applyAlignment="1">
      <alignment horizontal="center" vertical="center"/>
    </xf>
    <xf numFmtId="0" fontId="34" fillId="0" borderId="0" xfId="5" applyFont="1" applyAlignment="1">
      <alignment vertical="center" wrapText="1"/>
    </xf>
    <xf numFmtId="0" fontId="34" fillId="0" borderId="0" xfId="5" applyFont="1">
      <alignment vertical="center"/>
    </xf>
    <xf numFmtId="0" fontId="38" fillId="0" borderId="0" xfId="5" applyFont="1" applyAlignment="1">
      <alignment horizontal="left" vertical="center"/>
    </xf>
    <xf numFmtId="0" fontId="39" fillId="13" borderId="5" xfId="5" applyFont="1" applyFill="1" applyBorder="1" applyAlignment="1">
      <alignment horizontal="center" vertical="center" wrapText="1"/>
    </xf>
    <xf numFmtId="0" fontId="39" fillId="0" borderId="6" xfId="5" applyFont="1" applyBorder="1" applyAlignment="1">
      <alignment horizontal="center" vertical="center" wrapText="1"/>
    </xf>
    <xf numFmtId="0" fontId="34" fillId="0" borderId="0" xfId="5" applyFont="1" applyAlignment="1">
      <alignment horizontal="left" vertical="center" indent="1"/>
    </xf>
    <xf numFmtId="0" fontId="40" fillId="0" borderId="0" xfId="5" applyFont="1">
      <alignment vertical="center"/>
    </xf>
    <xf numFmtId="0" fontId="39" fillId="0" borderId="5" xfId="5" applyFont="1" applyBorder="1" applyAlignment="1">
      <alignment horizontal="left" vertical="center" wrapText="1"/>
    </xf>
    <xf numFmtId="0" fontId="34" fillId="0" borderId="12" xfId="5" applyFont="1" applyBorder="1" applyAlignment="1">
      <alignment horizontal="left" vertical="top" wrapText="1"/>
    </xf>
    <xf numFmtId="0" fontId="34" fillId="0" borderId="5" xfId="5" applyFont="1" applyBorder="1" applyAlignment="1">
      <alignment vertical="center" wrapText="1"/>
    </xf>
    <xf numFmtId="0" fontId="39" fillId="0" borderId="16" xfId="5" applyFont="1" applyBorder="1" applyAlignment="1">
      <alignment vertical="center" wrapText="1"/>
    </xf>
    <xf numFmtId="0" fontId="34" fillId="0" borderId="0" xfId="5" applyFont="1" applyAlignment="1">
      <alignment horizontal="left" vertical="center" wrapText="1"/>
    </xf>
    <xf numFmtId="0" fontId="39" fillId="0" borderId="5" xfId="5" applyFont="1" applyBorder="1" applyAlignment="1">
      <alignment horizontal="left" vertical="top" wrapText="1"/>
    </xf>
    <xf numFmtId="0" fontId="39" fillId="0" borderId="12" xfId="5" applyFont="1" applyBorder="1" applyAlignment="1">
      <alignment horizontal="left" vertical="top" wrapText="1"/>
    </xf>
    <xf numFmtId="0" fontId="39" fillId="0" borderId="8" xfId="5" applyFont="1" applyBorder="1" applyAlignment="1">
      <alignment horizontal="left" vertical="center" wrapText="1"/>
    </xf>
    <xf numFmtId="0" fontId="39" fillId="0" borderId="12" xfId="5" applyFont="1" applyBorder="1" applyAlignment="1">
      <alignment vertical="top" wrapText="1" shrinkToFit="1"/>
    </xf>
    <xf numFmtId="0" fontId="39" fillId="0" borderId="5" xfId="5" applyFont="1" applyBorder="1" applyAlignment="1">
      <alignment vertical="center" shrinkToFit="1"/>
    </xf>
    <xf numFmtId="0" fontId="39" fillId="0" borderId="0" xfId="5" applyFont="1" applyAlignment="1">
      <alignment horizontal="center" vertical="center"/>
    </xf>
    <xf numFmtId="0" fontId="39" fillId="0" borderId="0" xfId="5" applyFont="1" applyAlignment="1">
      <alignment horizontal="left" vertical="center" indent="1"/>
    </xf>
    <xf numFmtId="0" fontId="39" fillId="0" borderId="16" xfId="5" applyFont="1" applyBorder="1" applyAlignment="1">
      <alignment horizontal="left" vertical="center" wrapText="1"/>
    </xf>
    <xf numFmtId="0" fontId="39" fillId="0" borderId="5" xfId="5" applyFont="1" applyBorder="1" applyAlignment="1">
      <alignment vertical="top" shrinkToFit="1"/>
    </xf>
    <xf numFmtId="0" fontId="34" fillId="13" borderId="5" xfId="5" applyFont="1" applyFill="1" applyBorder="1" applyAlignment="1">
      <alignment horizontal="center" vertical="center"/>
    </xf>
    <xf numFmtId="0" fontId="60" fillId="15" borderId="0" xfId="0" applyFont="1" applyFill="1" applyAlignment="1">
      <alignment horizontal="left" vertical="center"/>
    </xf>
    <xf numFmtId="0" fontId="58" fillId="15" borderId="0" xfId="0" applyFont="1" applyFill="1" applyAlignment="1">
      <alignment horizontal="left" vertical="center"/>
    </xf>
    <xf numFmtId="58" fontId="58" fillId="3" borderId="0" xfId="0" applyNumberFormat="1" applyFont="1" applyFill="1" applyAlignment="1">
      <alignment horizontal="right" vertical="center"/>
    </xf>
    <xf numFmtId="0" fontId="59" fillId="3" borderId="5" xfId="7" applyFont="1" applyFill="1" applyBorder="1" applyAlignment="1">
      <alignment horizontal="center" vertical="center"/>
    </xf>
    <xf numFmtId="0" fontId="59" fillId="3" borderId="0" xfId="7" applyFont="1" applyFill="1">
      <alignment vertical="center"/>
    </xf>
    <xf numFmtId="0" fontId="14" fillId="3" borderId="13" xfId="0" applyFont="1" applyFill="1" applyBorder="1" applyAlignment="1">
      <alignment horizontal="center" vertical="center" shrinkToFit="1"/>
    </xf>
    <xf numFmtId="0" fontId="14" fillId="3" borderId="16" xfId="0" applyFont="1" applyFill="1" applyBorder="1" applyAlignment="1">
      <alignment horizontal="center" vertical="center" shrinkToFit="1"/>
    </xf>
    <xf numFmtId="0" fontId="14" fillId="3" borderId="12" xfId="0" applyFont="1" applyFill="1" applyBorder="1" applyAlignment="1">
      <alignment horizontal="center" vertical="center" shrinkToFit="1"/>
    </xf>
    <xf numFmtId="183" fontId="16" fillId="15" borderId="25" xfId="1" applyNumberFormat="1" applyFont="1" applyFill="1" applyBorder="1" applyAlignment="1">
      <alignment horizontal="right" vertical="center" shrinkToFit="1"/>
    </xf>
    <xf numFmtId="0" fontId="27" fillId="0" borderId="0" xfId="0" applyFont="1" applyAlignment="1">
      <alignment vertical="top"/>
    </xf>
    <xf numFmtId="0" fontId="3" fillId="15" borderId="5" xfId="0" applyFont="1" applyFill="1" applyBorder="1" applyAlignment="1">
      <alignment horizontal="center" vertical="center"/>
    </xf>
    <xf numFmtId="207" fontId="3" fillId="15" borderId="5" xfId="0" applyNumberFormat="1" applyFont="1" applyFill="1" applyBorder="1" applyAlignment="1">
      <alignment horizontal="center" vertical="center"/>
    </xf>
    <xf numFmtId="207" fontId="3" fillId="15" borderId="0" xfId="0" applyNumberFormat="1" applyFont="1" applyFill="1" applyBorder="1" applyAlignment="1">
      <alignment horizontal="left" vertical="center"/>
    </xf>
    <xf numFmtId="207" fontId="3" fillId="2" borderId="0" xfId="0" applyNumberFormat="1" applyFont="1" applyFill="1" applyAlignment="1">
      <alignment horizontal="left" vertical="center"/>
    </xf>
    <xf numFmtId="0" fontId="6" fillId="0" borderId="0" xfId="17" applyFont="1" applyAlignment="1" applyProtection="1">
      <protection locked="0"/>
    </xf>
    <xf numFmtId="0" fontId="5" fillId="0" borderId="0" xfId="17" applyFont="1" applyAlignment="1" applyProtection="1">
      <alignment horizontal="center" vertical="center"/>
      <protection locked="0"/>
    </xf>
    <xf numFmtId="0" fontId="5" fillId="0" borderId="0" xfId="17" applyFont="1" applyAlignment="1" applyProtection="1">
      <alignment horizontal="center" vertical="center" wrapText="1"/>
      <protection locked="0"/>
    </xf>
    <xf numFmtId="0" fontId="5" fillId="0" borderId="0" xfId="17" applyFont="1" applyAlignment="1" applyProtection="1">
      <alignment horizontal="center"/>
      <protection locked="0"/>
    </xf>
    <xf numFmtId="0" fontId="34" fillId="0" borderId="0" xfId="17" applyFont="1" applyAlignment="1" applyProtection="1">
      <alignment horizontal="center" vertical="center"/>
      <protection locked="0"/>
    </xf>
    <xf numFmtId="0" fontId="6" fillId="6" borderId="0" xfId="17" applyFont="1" applyFill="1" applyAlignment="1" applyProtection="1">
      <protection locked="0"/>
    </xf>
    <xf numFmtId="0" fontId="39" fillId="6" borderId="185" xfId="5" applyFont="1" applyFill="1" applyBorder="1" applyAlignment="1">
      <alignment horizontal="center" vertical="top" textRotation="255" wrapText="1"/>
    </xf>
    <xf numFmtId="0" fontId="39" fillId="6" borderId="186" xfId="5" applyFont="1" applyFill="1" applyBorder="1" applyAlignment="1">
      <alignment horizontal="center" vertical="top" textRotation="255" wrapText="1"/>
    </xf>
    <xf numFmtId="0" fontId="39" fillId="6" borderId="187" xfId="5" applyFont="1" applyFill="1" applyBorder="1" applyAlignment="1">
      <alignment horizontal="center" vertical="top" textRotation="255" wrapText="1"/>
    </xf>
    <xf numFmtId="0" fontId="6" fillId="6" borderId="188" xfId="17" applyFont="1" applyFill="1" applyBorder="1" applyAlignment="1" applyProtection="1">
      <alignment vertical="top" textRotation="255"/>
      <protection locked="0"/>
    </xf>
    <xf numFmtId="0" fontId="39" fillId="6" borderId="188" xfId="5" applyFont="1" applyFill="1" applyBorder="1" applyAlignment="1">
      <alignment horizontal="center" vertical="top" textRotation="255" wrapText="1"/>
    </xf>
    <xf numFmtId="0" fontId="34" fillId="6" borderId="0" xfId="5" applyFont="1" applyFill="1" applyAlignment="1">
      <alignment horizontal="center" vertical="top" textRotation="255" wrapText="1"/>
    </xf>
    <xf numFmtId="0" fontId="34" fillId="0" borderId="0" xfId="5" applyFont="1" applyAlignment="1">
      <alignment horizontal="center" vertical="top" textRotation="255" wrapText="1"/>
    </xf>
    <xf numFmtId="0" fontId="5" fillId="0" borderId="0" xfId="17" applyFont="1" applyAlignment="1" applyProtection="1">
      <alignment vertical="top" textRotation="255"/>
      <protection locked="0"/>
    </xf>
    <xf numFmtId="0" fontId="3" fillId="6" borderId="141" xfId="17" applyFont="1" applyFill="1" applyBorder="1" applyAlignment="1" applyProtection="1">
      <alignment horizontal="center" vertical="center"/>
      <protection locked="0"/>
    </xf>
    <xf numFmtId="0" fontId="40" fillId="6" borderId="5" xfId="17" applyFont="1" applyFill="1" applyBorder="1" applyAlignment="1" applyProtection="1">
      <alignment horizontal="center" vertical="center"/>
      <protection locked="0"/>
    </xf>
    <xf numFmtId="0" fontId="40" fillId="6" borderId="8" xfId="17" applyFont="1" applyFill="1" applyBorder="1" applyAlignment="1" applyProtection="1">
      <alignment horizontal="center" vertical="center"/>
      <protection locked="0"/>
    </xf>
    <xf numFmtId="0" fontId="40" fillId="6" borderId="189" xfId="17" applyFont="1" applyFill="1" applyBorder="1" applyAlignment="1" applyProtection="1">
      <alignment horizontal="center" vertical="center"/>
      <protection locked="0"/>
    </xf>
    <xf numFmtId="0" fontId="40" fillId="6" borderId="141" xfId="17" applyFont="1" applyFill="1" applyBorder="1" applyAlignment="1" applyProtection="1">
      <alignment horizontal="center" vertical="center"/>
      <protection locked="0"/>
    </xf>
    <xf numFmtId="0" fontId="34" fillId="6" borderId="52" xfId="5" applyFont="1" applyFill="1" applyBorder="1" applyAlignment="1">
      <alignment horizontal="center" vertical="top" textRotation="255" wrapText="1"/>
    </xf>
    <xf numFmtId="0" fontId="5" fillId="6" borderId="189" xfId="17" applyFont="1" applyFill="1" applyBorder="1" applyAlignment="1" applyProtection="1">
      <alignment horizontal="center" vertical="center" wrapText="1"/>
      <protection locked="0"/>
    </xf>
    <xf numFmtId="0" fontId="5" fillId="6" borderId="190" xfId="17" applyFont="1" applyFill="1" applyBorder="1" applyAlignment="1" applyProtection="1">
      <alignment horizontal="center" vertical="center" wrapText="1"/>
      <protection locked="0"/>
    </xf>
    <xf numFmtId="0" fontId="5" fillId="6" borderId="52" xfId="17" applyFont="1" applyFill="1" applyBorder="1" applyAlignment="1" applyProtection="1">
      <protection locked="0"/>
    </xf>
    <xf numFmtId="0" fontId="5" fillId="0" borderId="0" xfId="17" applyFont="1" applyAlignment="1" applyProtection="1">
      <protection locked="0"/>
    </xf>
    <xf numFmtId="0" fontId="34" fillId="6" borderId="0" xfId="17" applyFont="1" applyFill="1" applyAlignment="1" applyProtection="1">
      <alignment horizontal="center" vertical="center"/>
      <protection locked="0"/>
    </xf>
    <xf numFmtId="0" fontId="39" fillId="0" borderId="0" xfId="17" applyFont="1" applyProtection="1">
      <alignment vertical="center"/>
      <protection locked="0"/>
    </xf>
    <xf numFmtId="0" fontId="39" fillId="6" borderId="0" xfId="17" applyFont="1" applyFill="1" applyProtection="1">
      <alignment vertical="center"/>
      <protection locked="0"/>
    </xf>
    <xf numFmtId="0" fontId="5" fillId="6" borderId="0" xfId="17" applyFont="1" applyFill="1" applyAlignment="1" applyProtection="1">
      <protection locked="0"/>
    </xf>
    <xf numFmtId="0" fontId="94" fillId="0" borderId="0" xfId="17" applyFont="1" applyProtection="1">
      <alignment vertical="center"/>
      <protection locked="0"/>
    </xf>
    <xf numFmtId="0" fontId="85" fillId="0" borderId="0" xfId="17" applyFont="1" applyAlignment="1" applyProtection="1">
      <protection locked="0"/>
    </xf>
    <xf numFmtId="0" fontId="98" fillId="0" borderId="0" xfId="17" applyFont="1" applyAlignment="1" applyProtection="1">
      <protection locked="0"/>
    </xf>
    <xf numFmtId="0" fontId="6" fillId="0" borderId="0" xfId="17" applyFont="1" applyProtection="1">
      <alignment vertical="center"/>
      <protection locked="0"/>
    </xf>
    <xf numFmtId="0" fontId="48" fillId="0" borderId="0" xfId="17" applyFont="1" applyAlignment="1" applyProtection="1">
      <protection locked="0"/>
    </xf>
    <xf numFmtId="0" fontId="48" fillId="0" borderId="0" xfId="17" applyFont="1" applyAlignment="1" applyProtection="1">
      <alignment horizontal="right"/>
      <protection locked="0"/>
    </xf>
    <xf numFmtId="0" fontId="39" fillId="0" borderId="0" xfId="17" applyFont="1" applyAlignment="1" applyProtection="1">
      <protection locked="0"/>
    </xf>
    <xf numFmtId="0" fontId="6" fillId="0" borderId="0" xfId="17" applyFont="1" applyAlignment="1" applyProtection="1">
      <alignment horizontal="center"/>
      <protection locked="0"/>
    </xf>
    <xf numFmtId="0" fontId="101" fillId="0" borderId="0" xfId="17" applyFont="1" applyAlignment="1" applyProtection="1">
      <protection locked="0"/>
    </xf>
    <xf numFmtId="0" fontId="11" fillId="0" borderId="0" xfId="17" applyFont="1" applyProtection="1">
      <alignment vertical="center"/>
      <protection locked="0"/>
    </xf>
    <xf numFmtId="0" fontId="85" fillId="0" borderId="0" xfId="17" applyFont="1" applyProtection="1">
      <alignment vertical="center"/>
      <protection locked="0"/>
    </xf>
    <xf numFmtId="0" fontId="53" fillId="0" borderId="0" xfId="17" applyFont="1" applyAlignment="1" applyProtection="1">
      <alignment horizontal="center" vertical="center"/>
      <protection locked="0"/>
    </xf>
    <xf numFmtId="0" fontId="53" fillId="0" borderId="0" xfId="5" applyFont="1" applyAlignment="1">
      <alignment horizontal="center" vertical="center" wrapText="1"/>
    </xf>
    <xf numFmtId="0" fontId="15" fillId="0" borderId="91" xfId="0" applyFont="1" applyBorder="1" applyAlignment="1">
      <alignment vertical="center" wrapText="1"/>
    </xf>
    <xf numFmtId="0" fontId="15" fillId="0" borderId="87" xfId="0" applyFont="1" applyBorder="1" applyAlignment="1">
      <alignment vertical="center" wrapText="1"/>
    </xf>
    <xf numFmtId="0" fontId="15" fillId="0" borderId="82" xfId="0" applyFont="1" applyBorder="1" applyAlignment="1">
      <alignment vertical="center" wrapText="1"/>
    </xf>
    <xf numFmtId="0" fontId="53" fillId="0" borderId="5" xfId="17" applyFont="1" applyBorder="1" applyProtection="1">
      <alignment vertical="center"/>
      <protection locked="0"/>
    </xf>
    <xf numFmtId="0" fontId="53" fillId="0" borderId="5" xfId="17" applyFont="1" applyBorder="1" applyAlignment="1" applyProtection="1">
      <alignment horizontal="center" vertical="center"/>
      <protection locked="0"/>
    </xf>
    <xf numFmtId="0" fontId="6" fillId="0" borderId="0" xfId="17" applyFont="1" applyAlignment="1" applyProtection="1">
      <alignment horizontal="right"/>
      <protection locked="0"/>
    </xf>
    <xf numFmtId="0" fontId="6" fillId="3" borderId="5" xfId="0" applyFont="1" applyFill="1" applyBorder="1" applyAlignment="1">
      <alignment horizontal="center" vertical="center"/>
    </xf>
    <xf numFmtId="0" fontId="70" fillId="15" borderId="0" xfId="5" applyFont="1" applyFill="1" applyAlignment="1">
      <alignment horizontal="left" vertical="center"/>
    </xf>
    <xf numFmtId="0" fontId="70" fillId="3" borderId="0" xfId="5" applyFont="1" applyFill="1">
      <alignment vertical="center"/>
    </xf>
    <xf numFmtId="0" fontId="6" fillId="15" borderId="26" xfId="9" applyFont="1" applyFill="1" applyBorder="1" applyAlignment="1">
      <alignment horizontal="right" vertical="center"/>
    </xf>
    <xf numFmtId="0" fontId="35" fillId="3" borderId="0" xfId="9" applyFont="1" applyFill="1" applyAlignment="1">
      <alignment horizontal="center" vertical="center"/>
    </xf>
    <xf numFmtId="0" fontId="35" fillId="3" borderId="0" xfId="9" applyFont="1" applyFill="1">
      <alignment vertical="center"/>
    </xf>
    <xf numFmtId="0" fontId="6" fillId="3" borderId="26" xfId="0" applyFont="1" applyFill="1" applyBorder="1">
      <alignment vertical="center"/>
    </xf>
    <xf numFmtId="0" fontId="14" fillId="3" borderId="14" xfId="0" applyFont="1" applyFill="1" applyBorder="1" applyAlignment="1">
      <alignment horizontal="center" vertical="center" shrinkToFit="1"/>
    </xf>
    <xf numFmtId="0" fontId="6" fillId="2" borderId="8" xfId="0" applyFont="1" applyFill="1" applyBorder="1" applyAlignment="1">
      <alignment horizontal="center" vertical="center"/>
    </xf>
    <xf numFmtId="0" fontId="6" fillId="2" borderId="5" xfId="0" applyFont="1" applyFill="1" applyBorder="1" applyAlignment="1">
      <alignment horizontal="center" vertical="center"/>
    </xf>
    <xf numFmtId="207" fontId="6" fillId="2" borderId="15" xfId="0" applyNumberFormat="1" applyFont="1" applyFill="1" applyBorder="1" applyAlignment="1">
      <alignment horizontal="center" vertical="center" wrapText="1"/>
    </xf>
    <xf numFmtId="0" fontId="6" fillId="2" borderId="16" xfId="0" applyFont="1" applyFill="1" applyBorder="1" applyAlignment="1">
      <alignment horizontal="center" vertical="center"/>
    </xf>
    <xf numFmtId="207" fontId="6" fillId="2" borderId="8" xfId="0" applyNumberFormat="1" applyFont="1" applyFill="1" applyBorder="1" applyAlignment="1">
      <alignment horizontal="center" vertical="center" wrapText="1"/>
    </xf>
    <xf numFmtId="0" fontId="6" fillId="2" borderId="6" xfId="0" applyFont="1" applyFill="1" applyBorder="1" applyAlignment="1">
      <alignment horizontal="center" vertical="center"/>
    </xf>
    <xf numFmtId="222" fontId="5" fillId="2" borderId="6" xfId="0" applyNumberFormat="1" applyFont="1" applyFill="1" applyBorder="1" applyAlignment="1">
      <alignment horizontal="right" vertical="center"/>
    </xf>
    <xf numFmtId="208" fontId="5" fillId="2" borderId="8" xfId="0" applyNumberFormat="1" applyFont="1" applyFill="1" applyBorder="1" applyAlignment="1">
      <alignment horizontal="center" vertical="center"/>
    </xf>
    <xf numFmtId="0" fontId="30" fillId="3" borderId="5" xfId="14" applyFont="1" applyFill="1" applyBorder="1" applyAlignment="1">
      <alignment horizontal="center" vertical="center"/>
    </xf>
    <xf numFmtId="38" fontId="30" fillId="3" borderId="5" xfId="15" applyFont="1" applyFill="1" applyBorder="1" applyAlignment="1">
      <alignment horizontal="right" vertical="center"/>
    </xf>
    <xf numFmtId="0" fontId="15" fillId="3" borderId="12" xfId="0" applyFont="1" applyFill="1" applyBorder="1" applyAlignment="1">
      <alignment horizontal="center" vertical="center" shrinkToFit="1"/>
    </xf>
    <xf numFmtId="0" fontId="5" fillId="0" borderId="11" xfId="0" applyFont="1" applyBorder="1" applyAlignment="1">
      <alignment horizontal="center" wrapText="1"/>
    </xf>
    <xf numFmtId="0" fontId="5" fillId="0" borderId="8" xfId="0" applyFont="1" applyBorder="1" applyAlignment="1">
      <alignment horizontal="center" wrapText="1"/>
    </xf>
    <xf numFmtId="0" fontId="5" fillId="0" borderId="20" xfId="0" applyFont="1" applyBorder="1" applyAlignment="1">
      <alignment horizontal="center" wrapText="1"/>
    </xf>
    <xf numFmtId="0" fontId="5" fillId="0" borderId="15" xfId="0" applyFont="1" applyBorder="1" applyAlignment="1">
      <alignment horizontal="center" wrapText="1"/>
    </xf>
    <xf numFmtId="0" fontId="58" fillId="0" borderId="0" xfId="5" applyFont="1">
      <alignment vertical="center"/>
    </xf>
    <xf numFmtId="0" fontId="6" fillId="0" borderId="0" xfId="9" applyFont="1">
      <alignment vertical="center"/>
    </xf>
    <xf numFmtId="217" fontId="6" fillId="5" borderId="107" xfId="10" applyNumberFormat="1" applyFont="1" applyFill="1" applyBorder="1" applyAlignment="1">
      <alignment horizontal="center" vertical="center"/>
    </xf>
    <xf numFmtId="0" fontId="6" fillId="5" borderId="0" xfId="10" applyFont="1" applyFill="1" applyAlignment="1">
      <alignment vertical="center" shrinkToFit="1"/>
    </xf>
    <xf numFmtId="0" fontId="75" fillId="5" borderId="0" xfId="10" applyFont="1" applyFill="1" applyAlignment="1">
      <alignment vertical="center"/>
    </xf>
    <xf numFmtId="0" fontId="6" fillId="5" borderId="0" xfId="10" applyFont="1" applyFill="1" applyAlignment="1">
      <alignment vertical="center"/>
    </xf>
    <xf numFmtId="0" fontId="14" fillId="5" borderId="52" xfId="10" applyFont="1" applyFill="1" applyBorder="1" applyAlignment="1">
      <alignment horizontal="center" vertical="center" wrapText="1" shrinkToFit="1"/>
    </xf>
    <xf numFmtId="219" fontId="6" fillId="5" borderId="51" xfId="1" applyNumberFormat="1" applyFont="1" applyFill="1" applyBorder="1" applyAlignment="1">
      <alignment horizontal="right" vertical="center" shrinkToFit="1"/>
    </xf>
    <xf numFmtId="219" fontId="6" fillId="5" borderId="29" xfId="1" applyNumberFormat="1" applyFont="1" applyFill="1" applyBorder="1" applyAlignment="1">
      <alignment horizontal="right" vertical="center" shrinkToFit="1"/>
    </xf>
    <xf numFmtId="38" fontId="6" fillId="5" borderId="136" xfId="1" applyFont="1" applyFill="1" applyBorder="1" applyAlignment="1">
      <alignment horizontal="right" vertical="center" shrinkToFit="1"/>
    </xf>
    <xf numFmtId="210" fontId="6" fillId="5" borderId="135" xfId="10" applyNumberFormat="1" applyFont="1" applyFill="1" applyBorder="1" applyAlignment="1">
      <alignment horizontal="center" vertical="center"/>
    </xf>
    <xf numFmtId="217" fontId="6" fillId="5" borderId="13" xfId="10" applyNumberFormat="1" applyFont="1" applyFill="1" applyBorder="1" applyAlignment="1">
      <alignment horizontal="center" vertical="center"/>
    </xf>
    <xf numFmtId="0" fontId="5" fillId="5" borderId="134" xfId="10" applyFont="1" applyFill="1" applyBorder="1" applyAlignment="1">
      <alignment horizontal="center" vertical="center"/>
    </xf>
    <xf numFmtId="0" fontId="5" fillId="14" borderId="199" xfId="10" applyFont="1" applyFill="1" applyBorder="1" applyAlignment="1">
      <alignment horizontal="center" vertical="center"/>
    </xf>
    <xf numFmtId="0" fontId="59" fillId="0" borderId="0" xfId="0" applyFont="1" applyAlignment="1">
      <alignment horizontal="left" vertical="center"/>
    </xf>
    <xf numFmtId="0" fontId="58" fillId="0" borderId="0" xfId="0" applyFont="1" applyAlignment="1">
      <alignment horizontal="left" vertical="center" wrapText="1"/>
    </xf>
    <xf numFmtId="0" fontId="59" fillId="0" borderId="0" xfId="0" applyFont="1" applyAlignment="1">
      <alignment horizontal="right" vertical="center" wrapText="1"/>
    </xf>
    <xf numFmtId="0" fontId="102" fillId="0" borderId="0" xfId="0" applyFont="1" applyAlignment="1">
      <alignment horizontal="right" vertical="top" wrapText="1"/>
    </xf>
    <xf numFmtId="0" fontId="6" fillId="0" borderId="0" xfId="8" applyFont="1">
      <alignment vertical="center"/>
    </xf>
    <xf numFmtId="0" fontId="3" fillId="0" borderId="0" xfId="8" applyFont="1" applyAlignment="1">
      <alignment horizontal="right" vertical="center"/>
    </xf>
    <xf numFmtId="0" fontId="58" fillId="0" borderId="0" xfId="5" applyFont="1" applyAlignment="1">
      <alignment horizontal="right" vertical="center"/>
    </xf>
    <xf numFmtId="0" fontId="3" fillId="0" borderId="0" xfId="9" applyFont="1" applyAlignment="1"/>
    <xf numFmtId="0" fontId="6" fillId="0" borderId="0" xfId="9" applyFont="1" applyAlignment="1"/>
    <xf numFmtId="0" fontId="3" fillId="0" borderId="0" xfId="9" applyFont="1" applyAlignment="1">
      <alignment horizontal="right" vertical="center"/>
    </xf>
    <xf numFmtId="0" fontId="3" fillId="0" borderId="0" xfId="9" applyFont="1" applyAlignment="1">
      <alignment horizontal="left" vertical="top"/>
    </xf>
    <xf numFmtId="0" fontId="3" fillId="0" borderId="0" xfId="9" applyFont="1" applyAlignment="1">
      <alignment horizontal="left" wrapText="1"/>
    </xf>
    <xf numFmtId="0" fontId="3" fillId="0" borderId="0" xfId="9" applyFont="1" applyAlignment="1">
      <alignment horizontal="left"/>
    </xf>
    <xf numFmtId="0" fontId="3" fillId="0" borderId="0" xfId="9" applyFont="1" applyAlignment="1">
      <alignment horizontal="right"/>
    </xf>
    <xf numFmtId="0" fontId="48" fillId="0" borderId="5" xfId="5" applyFont="1" applyBorder="1" applyAlignment="1">
      <alignment vertical="top" wrapText="1"/>
    </xf>
    <xf numFmtId="0" fontId="48" fillId="13" borderId="5" xfId="5" applyFont="1" applyFill="1" applyBorder="1" applyAlignment="1">
      <alignment horizontal="center" vertical="center"/>
    </xf>
    <xf numFmtId="0" fontId="48" fillId="0" borderId="5" xfId="5" applyFont="1" applyBorder="1" applyAlignment="1">
      <alignment horizontal="left" vertical="top" wrapText="1"/>
    </xf>
    <xf numFmtId="0" fontId="48" fillId="0" borderId="5" xfId="5" applyFont="1" applyBorder="1">
      <alignment vertical="center"/>
    </xf>
    <xf numFmtId="0" fontId="48" fillId="0" borderId="5" xfId="5" applyFont="1" applyBorder="1" applyAlignment="1">
      <alignment vertical="center" wrapText="1"/>
    </xf>
    <xf numFmtId="0" fontId="103" fillId="0" borderId="5" xfId="5" applyFont="1" applyBorder="1" applyAlignment="1">
      <alignment horizontal="left" vertical="center"/>
    </xf>
    <xf numFmtId="0" fontId="103" fillId="13" borderId="5" xfId="5" applyFont="1" applyFill="1" applyBorder="1" applyAlignment="1">
      <alignment horizontal="center" vertical="center"/>
    </xf>
    <xf numFmtId="0" fontId="104" fillId="0" borderId="5" xfId="5" applyFont="1" applyBorder="1" applyAlignment="1">
      <alignment vertical="center" wrapText="1"/>
    </xf>
    <xf numFmtId="0" fontId="103" fillId="0" borderId="16" xfId="5" applyFont="1" applyBorder="1" applyAlignment="1">
      <alignment horizontal="left" vertical="center"/>
    </xf>
    <xf numFmtId="0" fontId="103" fillId="13" borderId="14" xfId="5" applyFont="1" applyFill="1" applyBorder="1" applyAlignment="1">
      <alignment horizontal="center" vertical="center"/>
    </xf>
    <xf numFmtId="0" fontId="103" fillId="0" borderId="5" xfId="5" applyFont="1" applyBorder="1" applyAlignment="1">
      <alignment horizontal="left" vertical="top"/>
    </xf>
    <xf numFmtId="0" fontId="103" fillId="13" borderId="6" xfId="5" applyFont="1" applyFill="1" applyBorder="1" applyAlignment="1">
      <alignment horizontal="center" vertical="center"/>
    </xf>
    <xf numFmtId="0" fontId="104" fillId="0" borderId="8" xfId="5" applyFont="1" applyBorder="1">
      <alignment vertical="center"/>
    </xf>
    <xf numFmtId="0" fontId="103" fillId="0" borderId="5" xfId="5" applyFont="1" applyBorder="1" applyAlignment="1">
      <alignment vertical="center" wrapText="1"/>
    </xf>
    <xf numFmtId="0" fontId="103" fillId="13" borderId="5" xfId="5" applyFont="1" applyFill="1" applyBorder="1" applyAlignment="1">
      <alignment horizontal="center" vertical="center" wrapText="1"/>
    </xf>
    <xf numFmtId="0" fontId="104" fillId="0" borderId="91" xfId="5" applyFont="1" applyBorder="1">
      <alignment vertical="center"/>
    </xf>
    <xf numFmtId="0" fontId="105" fillId="3" borderId="99" xfId="0" applyFont="1" applyFill="1" applyBorder="1">
      <alignment vertical="center"/>
    </xf>
    <xf numFmtId="0" fontId="105" fillId="3" borderId="200" xfId="0" applyFont="1" applyFill="1" applyBorder="1">
      <alignment vertical="center"/>
    </xf>
    <xf numFmtId="0" fontId="30" fillId="3" borderId="92" xfId="0" applyFont="1" applyFill="1" applyBorder="1">
      <alignment vertical="center"/>
    </xf>
    <xf numFmtId="0" fontId="105" fillId="3" borderId="0" xfId="0" applyFont="1" applyFill="1">
      <alignment vertical="center"/>
    </xf>
    <xf numFmtId="0" fontId="5" fillId="4" borderId="6" xfId="12" applyFont="1" applyFill="1" applyBorder="1" applyAlignment="1">
      <alignment horizontal="center" vertical="center" wrapText="1" shrinkToFit="1" readingOrder="1"/>
    </xf>
    <xf numFmtId="38" fontId="5" fillId="2" borderId="116" xfId="1" applyFont="1" applyFill="1" applyBorder="1" applyAlignment="1">
      <alignment horizontal="right" vertical="center" shrinkToFit="1" readingOrder="1"/>
    </xf>
    <xf numFmtId="0" fontId="5" fillId="0" borderId="0" xfId="12" applyFont="1" applyFill="1" applyBorder="1" applyAlignment="1">
      <alignment horizontal="center" vertical="center" wrapText="1" shrinkToFit="1" readingOrder="1"/>
    </xf>
    <xf numFmtId="38" fontId="5" fillId="0" borderId="0" xfId="1" applyFont="1" applyFill="1" applyBorder="1" applyAlignment="1">
      <alignment horizontal="right" vertical="center" wrapText="1" shrinkToFit="1" readingOrder="1"/>
    </xf>
    <xf numFmtId="38" fontId="5" fillId="0" borderId="0" xfId="1" applyFont="1" applyFill="1" applyBorder="1" applyAlignment="1">
      <alignment horizontal="right" vertical="center" shrinkToFit="1" readingOrder="1"/>
    </xf>
    <xf numFmtId="212" fontId="86" fillId="0" borderId="0" xfId="12" applyNumberFormat="1" applyFont="1" applyFill="1" applyBorder="1" applyAlignment="1">
      <alignment horizontal="left" vertical="center"/>
    </xf>
    <xf numFmtId="0" fontId="85" fillId="0" borderId="0" xfId="10" applyFont="1" applyFill="1" applyBorder="1" applyAlignment="1">
      <alignment horizontal="right" vertical="center" wrapText="1" shrinkToFit="1"/>
    </xf>
    <xf numFmtId="0" fontId="5" fillId="0" borderId="0" xfId="11" applyFont="1" applyFill="1" applyBorder="1" applyAlignment="1">
      <alignment horizontal="center" vertical="center" wrapText="1"/>
    </xf>
    <xf numFmtId="38" fontId="5" fillId="0" borderId="0" xfId="1" applyFont="1" applyFill="1" applyBorder="1" applyAlignment="1">
      <alignment horizontal="right" vertical="center" wrapText="1"/>
    </xf>
    <xf numFmtId="0" fontId="6" fillId="0" borderId="0" xfId="9" applyFont="1" applyAlignment="1">
      <alignment horizontal="center" vertical="center" wrapText="1"/>
    </xf>
    <xf numFmtId="0" fontId="6" fillId="0" borderId="0" xfId="9" applyFont="1">
      <alignment vertical="center"/>
    </xf>
    <xf numFmtId="0" fontId="6" fillId="0" borderId="0" xfId="9" applyFont="1" applyAlignment="1">
      <alignment vertical="center" wrapText="1"/>
    </xf>
    <xf numFmtId="217" fontId="6" fillId="0" borderId="0" xfId="9" applyNumberFormat="1" applyFont="1" applyAlignment="1">
      <alignment horizontal="center" vertical="center" wrapText="1"/>
    </xf>
    <xf numFmtId="0" fontId="9" fillId="0" borderId="0" xfId="9" applyFont="1">
      <alignment vertical="center"/>
    </xf>
    <xf numFmtId="0" fontId="5" fillId="3" borderId="8" xfId="0" applyFont="1" applyFill="1" applyBorder="1" applyAlignment="1">
      <alignment horizontal="center" vertical="center"/>
    </xf>
    <xf numFmtId="0" fontId="5" fillId="3" borderId="196" xfId="10" applyFont="1" applyFill="1" applyBorder="1" applyAlignment="1">
      <alignment horizontal="center" vertical="center"/>
    </xf>
    <xf numFmtId="217" fontId="6" fillId="3" borderId="5" xfId="10" applyNumberFormat="1" applyFont="1" applyFill="1" applyBorder="1" applyAlignment="1">
      <alignment horizontal="center" vertical="center" shrinkToFit="1"/>
    </xf>
    <xf numFmtId="210" fontId="6" fillId="3" borderId="140" xfId="10" applyNumberFormat="1" applyFont="1" applyFill="1" applyBorder="1" applyAlignment="1">
      <alignment horizontal="center" vertical="center"/>
    </xf>
    <xf numFmtId="0" fontId="30" fillId="7" borderId="92" xfId="0" applyFont="1" applyFill="1" applyBorder="1">
      <alignment vertical="center"/>
    </xf>
    <xf numFmtId="210" fontId="27" fillId="2" borderId="108" xfId="9" applyNumberFormat="1" applyFont="1" applyFill="1" applyBorder="1" applyAlignment="1">
      <alignment horizontal="left" vertical="center" wrapText="1" shrinkToFit="1"/>
    </xf>
    <xf numFmtId="215" fontId="6" fillId="3" borderId="108" xfId="9" applyNumberFormat="1" applyFont="1" applyFill="1" applyBorder="1" applyAlignment="1">
      <alignment horizontal="center" vertical="center" shrinkToFit="1"/>
    </xf>
    <xf numFmtId="213" fontId="6" fillId="2" borderId="108" xfId="9" applyNumberFormat="1" applyFont="1" applyFill="1" applyBorder="1" applyAlignment="1">
      <alignment horizontal="center" vertical="center" shrinkToFit="1"/>
    </xf>
    <xf numFmtId="0" fontId="3" fillId="0" borderId="0" xfId="9" applyFont="1" applyFill="1">
      <alignment vertical="center"/>
    </xf>
    <xf numFmtId="0" fontId="3" fillId="0" borderId="0" xfId="9" applyFont="1" applyFill="1" applyBorder="1" applyAlignment="1">
      <alignment vertical="center"/>
    </xf>
    <xf numFmtId="0" fontId="35" fillId="0" borderId="0" xfId="9" applyFont="1" applyFill="1" applyBorder="1" applyAlignment="1">
      <alignment horizontal="right" vertical="center"/>
    </xf>
    <xf numFmtId="0" fontId="6" fillId="0" borderId="0" xfId="9" applyFont="1" applyFill="1" applyBorder="1" applyAlignment="1">
      <alignment horizontal="right" vertical="center"/>
    </xf>
    <xf numFmtId="0" fontId="6" fillId="0" borderId="0" xfId="9" applyFont="1" applyFill="1" applyBorder="1" applyAlignment="1">
      <alignment horizontal="left" vertical="center"/>
    </xf>
    <xf numFmtId="38" fontId="6" fillId="2" borderId="139" xfId="1" applyFont="1" applyFill="1" applyBorder="1" applyAlignment="1">
      <alignment horizontal="right" vertical="center" shrinkToFit="1"/>
    </xf>
    <xf numFmtId="38" fontId="6" fillId="2" borderId="141" xfId="1" applyFont="1" applyFill="1" applyBorder="1" applyAlignment="1">
      <alignment horizontal="right" vertical="center" shrinkToFit="1"/>
    </xf>
    <xf numFmtId="38" fontId="6" fillId="2" borderId="147" xfId="1" applyFont="1" applyFill="1" applyBorder="1" applyAlignment="1">
      <alignment horizontal="right" vertical="center" shrinkToFit="1"/>
    </xf>
    <xf numFmtId="217" fontId="6" fillId="3" borderId="154" xfId="10" applyNumberFormat="1" applyFont="1" applyFill="1" applyBorder="1" applyAlignment="1">
      <alignment horizontal="center" vertical="center" shrinkToFit="1"/>
    </xf>
    <xf numFmtId="0" fontId="14" fillId="3" borderId="136" xfId="10" applyFont="1" applyFill="1" applyBorder="1" applyAlignment="1">
      <alignment horizontal="center" vertical="center" wrapText="1" shrinkToFit="1"/>
    </xf>
    <xf numFmtId="219" fontId="6" fillId="3" borderId="152" xfId="1" applyNumberFormat="1" applyFont="1" applyFill="1" applyBorder="1" applyAlignment="1">
      <alignment horizontal="right" vertical="center" shrinkToFit="1"/>
    </xf>
    <xf numFmtId="219" fontId="6" fillId="3" borderId="16" xfId="1" applyNumberFormat="1" applyFont="1" applyFill="1" applyBorder="1" applyAlignment="1">
      <alignment horizontal="right" vertical="center" shrinkToFit="1"/>
    </xf>
    <xf numFmtId="0" fontId="14" fillId="3" borderId="141" xfId="10" applyFont="1" applyFill="1" applyBorder="1" applyAlignment="1">
      <alignment horizontal="center" vertical="center" wrapText="1" shrinkToFit="1"/>
    </xf>
    <xf numFmtId="219" fontId="6" fillId="3" borderId="140" xfId="1" applyNumberFormat="1" applyFont="1" applyFill="1" applyBorder="1" applyAlignment="1">
      <alignment horizontal="right" vertical="center" shrinkToFit="1"/>
    </xf>
    <xf numFmtId="219" fontId="6" fillId="3" borderId="5" xfId="1" applyNumberFormat="1" applyFont="1" applyFill="1" applyBorder="1" applyAlignment="1">
      <alignment horizontal="right" vertical="center" shrinkToFit="1"/>
    </xf>
    <xf numFmtId="217" fontId="6" fillId="3" borderId="142" xfId="10" applyNumberFormat="1" applyFont="1" applyFill="1" applyBorder="1" applyAlignment="1">
      <alignment horizontal="center" vertical="center" shrinkToFit="1"/>
    </xf>
    <xf numFmtId="0" fontId="14" fillId="3" borderId="153" xfId="10" applyFont="1" applyFill="1" applyBorder="1" applyAlignment="1">
      <alignment horizontal="center" vertical="center" wrapText="1" shrinkToFit="1"/>
    </xf>
    <xf numFmtId="217" fontId="6" fillId="3" borderId="151" xfId="10" applyNumberFormat="1" applyFont="1" applyFill="1" applyBorder="1" applyAlignment="1">
      <alignment horizontal="center" vertical="center" shrinkToFit="1"/>
    </xf>
    <xf numFmtId="0" fontId="14" fillId="3" borderId="147" xfId="10" applyFont="1" applyFill="1" applyBorder="1" applyAlignment="1">
      <alignment horizontal="center" vertical="center" wrapText="1" shrinkToFit="1"/>
    </xf>
    <xf numFmtId="219" fontId="6" fillId="3" borderId="146" xfId="1" applyNumberFormat="1" applyFont="1" applyFill="1" applyBorder="1" applyAlignment="1">
      <alignment horizontal="right" vertical="center" shrinkToFit="1"/>
    </xf>
    <xf numFmtId="219" fontId="6" fillId="3" borderId="145" xfId="1" applyNumberFormat="1" applyFont="1" applyFill="1" applyBorder="1" applyAlignment="1">
      <alignment horizontal="right" vertical="center" shrinkToFit="1"/>
    </xf>
    <xf numFmtId="0" fontId="5" fillId="3" borderId="109" xfId="10" applyFont="1" applyFill="1" applyBorder="1" applyAlignment="1">
      <alignment horizontal="center" vertical="center"/>
    </xf>
    <xf numFmtId="210" fontId="6" fillId="3" borderId="138" xfId="10" applyNumberFormat="1" applyFont="1" applyFill="1" applyBorder="1" applyAlignment="1">
      <alignment horizontal="center" vertical="center"/>
    </xf>
    <xf numFmtId="217" fontId="6" fillId="3" borderId="12" xfId="10" applyNumberFormat="1" applyFont="1" applyFill="1" applyBorder="1" applyAlignment="1">
      <alignment horizontal="center" vertical="center" shrinkToFit="1"/>
    </xf>
    <xf numFmtId="0" fontId="5" fillId="3" borderId="137" xfId="10" applyFont="1" applyFill="1" applyBorder="1" applyAlignment="1">
      <alignment horizontal="center" vertical="center"/>
    </xf>
    <xf numFmtId="210" fontId="6" fillId="3" borderId="146" xfId="10" applyNumberFormat="1" applyFont="1" applyFill="1" applyBorder="1" applyAlignment="1">
      <alignment horizontal="center" vertical="center"/>
    </xf>
    <xf numFmtId="217" fontId="6" fillId="3" borderId="145" xfId="10" applyNumberFormat="1" applyFont="1" applyFill="1" applyBorder="1" applyAlignment="1">
      <alignment horizontal="center" vertical="center" shrinkToFit="1"/>
    </xf>
    <xf numFmtId="0" fontId="5" fillId="3" borderId="144" xfId="10" applyFont="1" applyFill="1" applyBorder="1" applyAlignment="1">
      <alignment horizontal="center" vertical="center"/>
    </xf>
    <xf numFmtId="0" fontId="35" fillId="0" borderId="0" xfId="9" applyFont="1" applyFill="1" applyProtection="1">
      <alignment vertical="center"/>
    </xf>
    <xf numFmtId="0" fontId="6" fillId="3" borderId="5" xfId="0" applyFont="1" applyFill="1" applyBorder="1" applyAlignment="1">
      <alignment horizontal="center" vertical="center"/>
    </xf>
    <xf numFmtId="0" fontId="6" fillId="4" borderId="6" xfId="0" applyFont="1" applyFill="1" applyBorder="1" applyAlignment="1">
      <alignment horizontal="center" vertical="center"/>
    </xf>
    <xf numFmtId="0" fontId="6" fillId="4" borderId="8" xfId="0" applyFont="1" applyFill="1" applyBorder="1" applyAlignment="1">
      <alignment horizontal="center" vertical="center"/>
    </xf>
    <xf numFmtId="0" fontId="6" fillId="0" borderId="0" xfId="0" applyFont="1">
      <alignment vertical="center"/>
    </xf>
    <xf numFmtId="0" fontId="12" fillId="0" borderId="12" xfId="0" applyFont="1" applyBorder="1" applyAlignment="1">
      <alignment vertical="center" wrapText="1"/>
    </xf>
    <xf numFmtId="0" fontId="12" fillId="0" borderId="16" xfId="0" applyFont="1" applyBorder="1" applyAlignment="1">
      <alignment vertical="center" wrapText="1"/>
    </xf>
    <xf numFmtId="0" fontId="9" fillId="0" borderId="0" xfId="0" applyFont="1" applyAlignment="1">
      <alignment vertical="center" wrapText="1"/>
    </xf>
    <xf numFmtId="0" fontId="6" fillId="3" borderId="26" xfId="0" applyFont="1" applyFill="1" applyBorder="1">
      <alignment vertical="center"/>
    </xf>
    <xf numFmtId="0" fontId="6" fillId="3" borderId="104" xfId="0" applyFont="1" applyFill="1" applyBorder="1">
      <alignment vertical="center"/>
    </xf>
    <xf numFmtId="0" fontId="6" fillId="3" borderId="55" xfId="0" applyFont="1" applyFill="1" applyBorder="1">
      <alignment vertical="center"/>
    </xf>
    <xf numFmtId="0" fontId="6" fillId="3" borderId="56" xfId="0" applyFont="1" applyFill="1" applyBorder="1">
      <alignment vertical="center"/>
    </xf>
    <xf numFmtId="0" fontId="5" fillId="4" borderId="6" xfId="0" applyFont="1" applyFill="1" applyBorder="1" applyAlignment="1">
      <alignment horizontal="center" vertical="center"/>
    </xf>
    <xf numFmtId="0" fontId="5" fillId="4" borderId="8" xfId="0" applyFont="1" applyFill="1" applyBorder="1" applyAlignment="1">
      <alignment horizontal="center" vertical="center"/>
    </xf>
    <xf numFmtId="0" fontId="12" fillId="0" borderId="6" xfId="0" applyFont="1" applyBorder="1" applyAlignment="1">
      <alignment vertical="center" wrapText="1"/>
    </xf>
    <xf numFmtId="0" fontId="12" fillId="0" borderId="8" xfId="0" applyFont="1" applyBorder="1" applyAlignment="1">
      <alignment vertical="center" wrapText="1"/>
    </xf>
    <xf numFmtId="0" fontId="12" fillId="0" borderId="6" xfId="0" applyFont="1" applyBorder="1">
      <alignment vertical="center"/>
    </xf>
    <xf numFmtId="0" fontId="12" fillId="0" borderId="8" xfId="0" applyFont="1" applyBorder="1">
      <alignment vertical="center"/>
    </xf>
    <xf numFmtId="0" fontId="9" fillId="3" borderId="0" xfId="0" applyFont="1" applyFill="1" applyAlignment="1">
      <alignment vertical="center" wrapText="1"/>
    </xf>
    <xf numFmtId="0" fontId="9" fillId="2" borderId="0" xfId="0" applyFont="1" applyFill="1" applyAlignment="1">
      <alignment vertical="center" wrapText="1"/>
    </xf>
    <xf numFmtId="0" fontId="11" fillId="0" borderId="0" xfId="0" applyFont="1" applyAlignment="1">
      <alignment vertical="center" wrapText="1"/>
    </xf>
    <xf numFmtId="0" fontId="14" fillId="0" borderId="6" xfId="0" applyFont="1" applyBorder="1" applyAlignment="1">
      <alignment horizontal="left" vertical="center" shrinkToFit="1"/>
    </xf>
    <xf numFmtId="0" fontId="14" fillId="0" borderId="8" xfId="0" applyFont="1" applyBorder="1" applyAlignment="1">
      <alignment horizontal="left" vertical="center" shrinkToFit="1"/>
    </xf>
    <xf numFmtId="0" fontId="14" fillId="0" borderId="6" xfId="0" applyFont="1" applyBorder="1">
      <alignment vertical="center"/>
    </xf>
    <xf numFmtId="0" fontId="14" fillId="0" borderId="8" xfId="0" applyFont="1" applyBorder="1">
      <alignment vertical="center"/>
    </xf>
    <xf numFmtId="0" fontId="3" fillId="4" borderId="6" xfId="0" applyFont="1" applyFill="1" applyBorder="1" applyAlignment="1">
      <alignment horizontal="center" vertical="center"/>
    </xf>
    <xf numFmtId="0" fontId="3" fillId="4" borderId="8" xfId="0" applyFont="1" applyFill="1" applyBorder="1" applyAlignment="1">
      <alignment horizontal="center" vertical="center"/>
    </xf>
    <xf numFmtId="0" fontId="14" fillId="0" borderId="12" xfId="0" applyFont="1" applyBorder="1" applyAlignment="1">
      <alignment vertical="center" wrapText="1"/>
    </xf>
    <xf numFmtId="0" fontId="14" fillId="0" borderId="16" xfId="0" applyFont="1" applyBorder="1" applyAlignment="1">
      <alignment vertical="center" wrapText="1"/>
    </xf>
    <xf numFmtId="0" fontId="14" fillId="0" borderId="6" xfId="0" applyFont="1" applyBorder="1" applyAlignment="1">
      <alignment vertical="center" shrinkToFit="1"/>
    </xf>
    <xf numFmtId="0" fontId="14" fillId="0" borderId="8" xfId="0" applyFont="1" applyBorder="1" applyAlignment="1">
      <alignment vertical="center" shrinkToFit="1"/>
    </xf>
    <xf numFmtId="0" fontId="60" fillId="0" borderId="0" xfId="0" applyFont="1" applyAlignment="1">
      <alignment horizontal="justify" vertical="center"/>
    </xf>
    <xf numFmtId="208" fontId="58" fillId="15" borderId="0" xfId="2" applyNumberFormat="1" applyFont="1" applyFill="1" applyAlignment="1">
      <alignment horizontal="right"/>
    </xf>
    <xf numFmtId="0" fontId="59" fillId="0" borderId="0" xfId="0" applyFont="1" applyAlignment="1">
      <alignment vertical="center" wrapText="1"/>
    </xf>
    <xf numFmtId="0" fontId="60" fillId="0" borderId="0" xfId="0" applyFont="1" applyAlignment="1">
      <alignment horizontal="center" vertical="center"/>
    </xf>
    <xf numFmtId="0" fontId="59" fillId="0" borderId="0" xfId="7" applyFont="1" applyAlignment="1">
      <alignment horizontal="center" vertical="center"/>
    </xf>
    <xf numFmtId="209" fontId="59" fillId="15" borderId="0" xfId="7" applyNumberFormat="1" applyFont="1" applyFill="1" applyAlignment="1">
      <alignment horizontal="right" vertical="center"/>
    </xf>
    <xf numFmtId="0" fontId="58" fillId="3" borderId="0" xfId="7" applyFont="1" applyFill="1" applyAlignment="1">
      <alignment vertical="center" wrapText="1"/>
    </xf>
    <xf numFmtId="0" fontId="59" fillId="0" borderId="10" xfId="7" applyFont="1" applyBorder="1">
      <alignment vertical="center"/>
    </xf>
    <xf numFmtId="0" fontId="59" fillId="0" borderId="17" xfId="7" applyFont="1" applyBorder="1">
      <alignment vertical="center"/>
    </xf>
    <xf numFmtId="0" fontId="59" fillId="0" borderId="11" xfId="7" applyFont="1" applyBorder="1">
      <alignment vertical="center"/>
    </xf>
    <xf numFmtId="0" fontId="59" fillId="15" borderId="0" xfId="7" applyFont="1" applyFill="1" applyAlignment="1">
      <alignment horizontal="right" vertical="center"/>
    </xf>
    <xf numFmtId="0" fontId="59" fillId="0" borderId="5" xfId="7" applyFont="1" applyBorder="1">
      <alignment vertical="center"/>
    </xf>
    <xf numFmtId="0" fontId="59" fillId="3" borderId="0" xfId="7" applyFont="1" applyFill="1" applyAlignment="1">
      <alignment vertical="center" wrapText="1"/>
    </xf>
    <xf numFmtId="0" fontId="58" fillId="0" borderId="0" xfId="7" applyFont="1" applyAlignment="1">
      <alignment horizontal="left" vertical="center" wrapText="1"/>
    </xf>
    <xf numFmtId="0" fontId="59" fillId="3" borderId="5" xfId="7" applyFont="1" applyFill="1" applyBorder="1" applyAlignment="1">
      <alignment horizontal="center" vertical="center"/>
    </xf>
    <xf numFmtId="0" fontId="67" fillId="0" borderId="5" xfId="7" applyFont="1" applyBorder="1" applyAlignment="1">
      <alignment vertical="center" wrapText="1"/>
    </xf>
    <xf numFmtId="0" fontId="59" fillId="3" borderId="0" xfId="7" applyFont="1" applyFill="1">
      <alignment vertical="center"/>
    </xf>
    <xf numFmtId="0" fontId="5" fillId="0" borderId="0" xfId="0" applyFont="1" applyFill="1" applyBorder="1" applyAlignment="1">
      <alignment horizontal="center" vertical="center" shrinkToFit="1"/>
    </xf>
    <xf numFmtId="0" fontId="5" fillId="3" borderId="1" xfId="0" applyFont="1" applyFill="1" applyBorder="1" applyAlignment="1">
      <alignment horizontal="center" vertical="center"/>
    </xf>
    <xf numFmtId="0" fontId="5" fillId="3" borderId="2" xfId="0" applyFont="1" applyFill="1" applyBorder="1" applyAlignment="1">
      <alignment horizontal="center" vertical="center"/>
    </xf>
    <xf numFmtId="0" fontId="5" fillId="3" borderId="3" xfId="0" applyFont="1" applyFill="1" applyBorder="1" applyAlignment="1">
      <alignment horizontal="center" vertical="center"/>
    </xf>
    <xf numFmtId="0" fontId="3" fillId="0" borderId="0" xfId="0" applyFont="1" applyFill="1" applyBorder="1" applyAlignment="1">
      <alignment horizontal="center" vertical="center" shrinkToFit="1"/>
    </xf>
    <xf numFmtId="58" fontId="3" fillId="15" borderId="0" xfId="0" applyNumberFormat="1" applyFont="1" applyFill="1" applyBorder="1" applyAlignment="1">
      <alignment horizontal="right" vertical="center"/>
    </xf>
    <xf numFmtId="0" fontId="3" fillId="15" borderId="0" xfId="0" applyFont="1" applyFill="1" applyBorder="1" applyAlignment="1">
      <alignment horizontal="right" vertical="center"/>
    </xf>
    <xf numFmtId="0" fontId="7" fillId="0" borderId="0" xfId="0" applyFont="1" applyFill="1" applyAlignment="1">
      <alignment horizontal="center" vertical="center" wrapText="1"/>
    </xf>
    <xf numFmtId="0" fontId="7" fillId="0" borderId="0" xfId="0" applyFont="1" applyFill="1" applyAlignment="1">
      <alignment horizontal="center" vertical="center"/>
    </xf>
    <xf numFmtId="0" fontId="3" fillId="15" borderId="1" xfId="0" applyFont="1" applyFill="1" applyBorder="1" applyAlignment="1">
      <alignment horizontal="center" vertical="center"/>
    </xf>
    <xf numFmtId="0" fontId="3" fillId="15" borderId="2" xfId="0" applyFont="1" applyFill="1" applyBorder="1" applyAlignment="1">
      <alignment horizontal="center" vertical="center"/>
    </xf>
    <xf numFmtId="0" fontId="3" fillId="15" borderId="3" xfId="0" applyFont="1" applyFill="1" applyBorder="1" applyAlignment="1">
      <alignment horizontal="center" vertical="center"/>
    </xf>
    <xf numFmtId="0" fontId="6" fillId="0" borderId="6" xfId="0" applyFont="1" applyFill="1" applyBorder="1" applyAlignment="1">
      <alignment vertical="center" shrinkToFit="1"/>
    </xf>
    <xf numFmtId="0" fontId="6" fillId="0" borderId="7" xfId="0" applyFont="1" applyFill="1" applyBorder="1" applyAlignment="1">
      <alignment vertical="center" shrinkToFit="1"/>
    </xf>
    <xf numFmtId="0" fontId="6" fillId="0" borderId="8" xfId="0" applyFont="1" applyFill="1" applyBorder="1" applyAlignment="1">
      <alignment vertical="center" shrinkToFit="1"/>
    </xf>
    <xf numFmtId="0" fontId="9" fillId="0" borderId="0" xfId="0" applyFont="1" applyFill="1" applyAlignment="1">
      <alignment vertical="center" wrapText="1"/>
    </xf>
    <xf numFmtId="0" fontId="9" fillId="0" borderId="0" xfId="0" applyFont="1" applyFill="1" applyBorder="1" applyAlignment="1">
      <alignment vertical="center" wrapText="1"/>
    </xf>
    <xf numFmtId="0" fontId="12" fillId="4" borderId="6" xfId="0" applyFont="1" applyFill="1" applyBorder="1">
      <alignment vertical="center"/>
    </xf>
    <xf numFmtId="0" fontId="12" fillId="4" borderId="8" xfId="0" applyFont="1" applyFill="1" applyBorder="1">
      <alignment vertical="center"/>
    </xf>
    <xf numFmtId="0" fontId="13" fillId="4" borderId="6" xfId="0" applyFont="1" applyFill="1" applyBorder="1" applyAlignment="1">
      <alignment horizontal="center" vertical="center" shrinkToFit="1"/>
    </xf>
    <xf numFmtId="0" fontId="13" fillId="4" borderId="8" xfId="0" applyFont="1" applyFill="1" applyBorder="1" applyAlignment="1">
      <alignment horizontal="center" vertical="center" shrinkToFit="1"/>
    </xf>
    <xf numFmtId="0" fontId="13" fillId="4" borderId="6" xfId="0" applyFont="1" applyFill="1" applyBorder="1" applyAlignment="1">
      <alignment horizontal="center" vertical="center" wrapText="1"/>
    </xf>
    <xf numFmtId="0" fontId="13" fillId="4" borderId="8" xfId="0" applyFont="1" applyFill="1" applyBorder="1" applyAlignment="1">
      <alignment horizontal="center" vertical="center" wrapText="1"/>
    </xf>
    <xf numFmtId="0" fontId="3" fillId="0" borderId="0" xfId="0" applyFont="1" applyFill="1" applyBorder="1" applyAlignment="1">
      <alignment horizontal="left" vertical="center"/>
    </xf>
    <xf numFmtId="0" fontId="6" fillId="0" borderId="6" xfId="0" applyFont="1" applyFill="1" applyBorder="1" applyAlignment="1">
      <alignment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12" fillId="4" borderId="10" xfId="0" applyFont="1" applyFill="1" applyBorder="1" applyAlignment="1">
      <alignment vertical="center" wrapText="1" shrinkToFit="1"/>
    </xf>
    <xf numFmtId="0" fontId="12" fillId="4" borderId="11" xfId="0" applyFont="1" applyFill="1" applyBorder="1" applyAlignment="1">
      <alignment vertical="center" wrapText="1" shrinkToFit="1"/>
    </xf>
    <xf numFmtId="0" fontId="12" fillId="4" borderId="14" xfId="0" applyFont="1" applyFill="1" applyBorder="1" applyAlignment="1">
      <alignment vertical="center" wrapText="1" shrinkToFit="1"/>
    </xf>
    <xf numFmtId="0" fontId="12" fillId="4" borderId="15" xfId="0" applyFont="1" applyFill="1" applyBorder="1" applyAlignment="1">
      <alignment vertical="center" wrapText="1" shrinkToFit="1"/>
    </xf>
    <xf numFmtId="0" fontId="15" fillId="3" borderId="10" xfId="0" applyFont="1" applyFill="1" applyBorder="1" applyAlignment="1">
      <alignment horizontal="center" vertical="center" shrinkToFit="1"/>
    </xf>
    <xf numFmtId="0" fontId="15" fillId="3" borderId="11" xfId="0" applyFont="1" applyFill="1" applyBorder="1" applyAlignment="1">
      <alignment horizontal="center" vertical="center" shrinkToFit="1"/>
    </xf>
    <xf numFmtId="178" fontId="15" fillId="3" borderId="10" xfId="0" applyNumberFormat="1" applyFont="1" applyFill="1" applyBorder="1" applyAlignment="1">
      <alignment horizontal="center" vertical="center" shrinkToFit="1"/>
    </xf>
    <xf numFmtId="178" fontId="15" fillId="3" borderId="11" xfId="0" applyNumberFormat="1" applyFont="1" applyFill="1" applyBorder="1" applyAlignment="1">
      <alignment horizontal="center" vertical="center" shrinkToFit="1"/>
    </xf>
    <xf numFmtId="0" fontId="14" fillId="3" borderId="14" xfId="0" applyFont="1" applyFill="1" applyBorder="1" applyAlignment="1">
      <alignment horizontal="center" vertical="center" shrinkToFit="1"/>
    </xf>
    <xf numFmtId="0" fontId="14" fillId="3" borderId="15" xfId="0" applyFont="1" applyFill="1" applyBorder="1" applyAlignment="1">
      <alignment horizontal="center" vertical="center" shrinkToFit="1"/>
    </xf>
    <xf numFmtId="178" fontId="14" fillId="3" borderId="14" xfId="0" applyNumberFormat="1" applyFont="1" applyFill="1" applyBorder="1" applyAlignment="1">
      <alignment horizontal="center" vertical="center" shrinkToFit="1"/>
    </xf>
    <xf numFmtId="178" fontId="14" fillId="3" borderId="15" xfId="0" applyNumberFormat="1" applyFont="1" applyFill="1" applyBorder="1" applyAlignment="1">
      <alignment horizontal="center" vertical="center" shrinkToFit="1"/>
    </xf>
    <xf numFmtId="0" fontId="14" fillId="3" borderId="10" xfId="0" applyFont="1" applyFill="1" applyBorder="1" applyAlignment="1">
      <alignment horizontal="center" vertical="center" shrinkToFit="1"/>
    </xf>
    <xf numFmtId="0" fontId="14" fillId="3" borderId="11" xfId="0" applyFont="1" applyFill="1" applyBorder="1" applyAlignment="1">
      <alignment horizontal="center" vertical="center" shrinkToFit="1"/>
    </xf>
    <xf numFmtId="178" fontId="14" fillId="3" borderId="10" xfId="0" applyNumberFormat="1" applyFont="1" applyFill="1" applyBorder="1" applyAlignment="1">
      <alignment horizontal="center" vertical="center" shrinkToFit="1"/>
    </xf>
    <xf numFmtId="178" fontId="14" fillId="3" borderId="11" xfId="0" applyNumberFormat="1" applyFont="1" applyFill="1" applyBorder="1" applyAlignment="1">
      <alignment horizontal="center" vertical="center" shrinkToFit="1"/>
    </xf>
    <xf numFmtId="0" fontId="14" fillId="0" borderId="10" xfId="0" applyNumberFormat="1" applyFont="1" applyFill="1" applyBorder="1" applyAlignment="1">
      <alignment horizontal="center" vertical="center" shrinkToFit="1"/>
    </xf>
    <xf numFmtId="0" fontId="14" fillId="0" borderId="11" xfId="0" applyNumberFormat="1" applyFont="1" applyFill="1" applyBorder="1" applyAlignment="1">
      <alignment horizontal="center" vertical="center" shrinkToFit="1"/>
    </xf>
    <xf numFmtId="178" fontId="14" fillId="0" borderId="10" xfId="0" applyNumberFormat="1" applyFont="1" applyFill="1" applyBorder="1" applyAlignment="1">
      <alignment horizontal="center" vertical="center" shrinkToFit="1"/>
    </xf>
    <xf numFmtId="178" fontId="14" fillId="0" borderId="11" xfId="0" applyNumberFormat="1" applyFont="1" applyFill="1" applyBorder="1" applyAlignment="1">
      <alignment horizontal="center" vertical="center" shrinkToFit="1"/>
    </xf>
    <xf numFmtId="0" fontId="14" fillId="0" borderId="14" xfId="0" applyNumberFormat="1" applyFont="1" applyFill="1" applyBorder="1" applyAlignment="1">
      <alignment horizontal="center" vertical="center" shrinkToFit="1"/>
    </xf>
    <xf numFmtId="0" fontId="14" fillId="0" borderId="15" xfId="0" applyNumberFormat="1" applyFont="1" applyFill="1" applyBorder="1" applyAlignment="1">
      <alignment horizontal="center" vertical="center" shrinkToFit="1"/>
    </xf>
    <xf numFmtId="178" fontId="14" fillId="0" borderId="14" xfId="0" applyNumberFormat="1" applyFont="1" applyFill="1" applyBorder="1" applyAlignment="1">
      <alignment horizontal="center" vertical="center" shrinkToFit="1"/>
    </xf>
    <xf numFmtId="178" fontId="14" fillId="0" borderId="15" xfId="0" applyNumberFormat="1" applyFont="1" applyFill="1" applyBorder="1" applyAlignment="1">
      <alignment horizontal="center" vertical="center" shrinkToFit="1"/>
    </xf>
    <xf numFmtId="0" fontId="5" fillId="4" borderId="11" xfId="0" applyFont="1" applyFill="1" applyBorder="1" applyAlignment="1">
      <alignment horizontal="center" vertical="center"/>
    </xf>
    <xf numFmtId="0" fontId="5" fillId="4" borderId="15" xfId="0" applyFont="1" applyFill="1" applyBorder="1" applyAlignment="1">
      <alignment horizontal="center" vertical="center"/>
    </xf>
    <xf numFmtId="0" fontId="15" fillId="4" borderId="18" xfId="0" applyFont="1" applyFill="1" applyBorder="1" applyAlignment="1">
      <alignment horizontal="center" vertical="center" wrapText="1"/>
    </xf>
    <xf numFmtId="0" fontId="15" fillId="4" borderId="21" xfId="0" applyFont="1" applyFill="1" applyBorder="1" applyAlignment="1">
      <alignment horizontal="center" vertical="center" wrapText="1"/>
    </xf>
    <xf numFmtId="0" fontId="15" fillId="4" borderId="19" xfId="0" applyFont="1" applyFill="1" applyBorder="1" applyAlignment="1">
      <alignment horizontal="center" vertical="center" wrapText="1"/>
    </xf>
    <xf numFmtId="0" fontId="15" fillId="4" borderId="22" xfId="0" applyFont="1" applyFill="1" applyBorder="1" applyAlignment="1">
      <alignment horizontal="center" vertical="center" wrapText="1"/>
    </xf>
    <xf numFmtId="0" fontId="5" fillId="4" borderId="6" xfId="0" applyFont="1" applyFill="1" applyBorder="1" applyAlignment="1">
      <alignment horizontal="center" vertical="center" wrapText="1"/>
    </xf>
    <xf numFmtId="0" fontId="5" fillId="4" borderId="8" xfId="0" applyFont="1" applyFill="1" applyBorder="1" applyAlignment="1">
      <alignment horizontal="center" vertical="center" wrapText="1"/>
    </xf>
    <xf numFmtId="0" fontId="12" fillId="4" borderId="12" xfId="0" applyFont="1" applyFill="1" applyBorder="1" applyAlignment="1">
      <alignment vertical="center" wrapText="1"/>
    </xf>
    <xf numFmtId="0" fontId="12" fillId="4" borderId="16" xfId="0" applyFont="1" applyFill="1" applyBorder="1" applyAlignment="1">
      <alignment vertical="center" wrapText="1"/>
    </xf>
    <xf numFmtId="180" fontId="16" fillId="3" borderId="10" xfId="1" applyNumberFormat="1" applyFont="1" applyFill="1" applyBorder="1" applyAlignment="1">
      <alignment horizontal="right" vertical="center" shrinkToFit="1"/>
    </xf>
    <xf numFmtId="180" fontId="16" fillId="3" borderId="11" xfId="1" applyNumberFormat="1" applyFont="1" applyFill="1" applyBorder="1" applyAlignment="1">
      <alignment horizontal="right" vertical="center" shrinkToFit="1"/>
    </xf>
    <xf numFmtId="181" fontId="16" fillId="0" borderId="23" xfId="1" applyNumberFormat="1" applyFont="1" applyFill="1" applyBorder="1" applyAlignment="1">
      <alignment horizontal="center" vertical="center" shrinkToFit="1"/>
    </xf>
    <xf numFmtId="181" fontId="16" fillId="0" borderId="24" xfId="1" applyNumberFormat="1" applyFont="1" applyFill="1" applyBorder="1" applyAlignment="1">
      <alignment horizontal="center" vertical="center" shrinkToFit="1"/>
    </xf>
    <xf numFmtId="181" fontId="16" fillId="0" borderId="27" xfId="1" applyNumberFormat="1" applyFont="1" applyFill="1" applyBorder="1" applyAlignment="1">
      <alignment horizontal="center" vertical="center" shrinkToFit="1"/>
    </xf>
    <xf numFmtId="181" fontId="16" fillId="0" borderId="28" xfId="1" applyNumberFormat="1" applyFont="1" applyFill="1" applyBorder="1" applyAlignment="1">
      <alignment horizontal="center" vertical="center" shrinkToFit="1"/>
    </xf>
    <xf numFmtId="182" fontId="16" fillId="3" borderId="26" xfId="1" applyNumberFormat="1" applyFont="1" applyFill="1" applyBorder="1" applyAlignment="1">
      <alignment horizontal="right" vertical="center" shrinkToFit="1"/>
    </xf>
    <xf numFmtId="182" fontId="16" fillId="3" borderId="15" xfId="1" applyNumberFormat="1" applyFont="1" applyFill="1" applyBorder="1" applyAlignment="1">
      <alignment horizontal="right" vertical="center" shrinkToFit="1"/>
    </xf>
    <xf numFmtId="0" fontId="15" fillId="4" borderId="10" xfId="0" applyFont="1" applyFill="1" applyBorder="1" applyAlignment="1">
      <alignment horizontal="left" wrapText="1"/>
    </xf>
    <xf numFmtId="0" fontId="15" fillId="4" borderId="11" xfId="0" applyFont="1" applyFill="1" applyBorder="1" applyAlignment="1">
      <alignment horizontal="left" wrapText="1"/>
    </xf>
    <xf numFmtId="0" fontId="15" fillId="4" borderId="13" xfId="0" applyFont="1" applyFill="1" applyBorder="1" applyAlignment="1">
      <alignment horizontal="left" wrapText="1"/>
    </xf>
    <xf numFmtId="0" fontId="15" fillId="4" borderId="20" xfId="0" applyFont="1" applyFill="1" applyBorder="1" applyAlignment="1">
      <alignment horizontal="left" wrapText="1"/>
    </xf>
    <xf numFmtId="181" fontId="16" fillId="0" borderId="29" xfId="1" applyNumberFormat="1" applyFont="1" applyFill="1" applyBorder="1" applyAlignment="1">
      <alignment horizontal="right" vertical="center" shrinkToFit="1"/>
    </xf>
    <xf numFmtId="181" fontId="16" fillId="0" borderId="16" xfId="1" applyNumberFormat="1" applyFont="1" applyFill="1" applyBorder="1" applyAlignment="1">
      <alignment horizontal="right" vertical="center" shrinkToFit="1"/>
    </xf>
    <xf numFmtId="185" fontId="16" fillId="0" borderId="30" xfId="1" applyNumberFormat="1" applyFont="1" applyFill="1" applyBorder="1" applyAlignment="1">
      <alignment horizontal="right" vertical="center" shrinkToFit="1"/>
    </xf>
    <xf numFmtId="185" fontId="16" fillId="0" borderId="21" xfId="1" applyNumberFormat="1" applyFont="1" applyFill="1" applyBorder="1" applyAlignment="1">
      <alignment horizontal="right" vertical="center" shrinkToFit="1"/>
    </xf>
    <xf numFmtId="183" fontId="16" fillId="0" borderId="25" xfId="0" applyNumberFormat="1" applyFont="1" applyFill="1" applyBorder="1" applyAlignment="1">
      <alignment horizontal="right" vertical="center" shrinkToFit="1"/>
    </xf>
    <xf numFmtId="183" fontId="16" fillId="0" borderId="22" xfId="0" applyNumberFormat="1" applyFont="1" applyFill="1" applyBorder="1" applyAlignment="1">
      <alignment horizontal="right" vertical="center" shrinkToFit="1"/>
    </xf>
    <xf numFmtId="186" fontId="5" fillId="0" borderId="10" xfId="1" applyNumberFormat="1" applyFont="1" applyFill="1" applyBorder="1" applyAlignment="1">
      <alignment vertical="center" shrinkToFit="1"/>
    </xf>
    <xf numFmtId="186" fontId="5" fillId="0" borderId="14" xfId="1" applyNumberFormat="1" applyFont="1" applyFill="1" applyBorder="1" applyAlignment="1">
      <alignment vertical="center" shrinkToFit="1"/>
    </xf>
    <xf numFmtId="186" fontId="5" fillId="0" borderId="17" xfId="1" applyNumberFormat="1" applyFont="1" applyFill="1" applyBorder="1" applyAlignment="1">
      <alignment horizontal="center" vertical="center" shrinkToFit="1"/>
    </xf>
    <xf numFmtId="186" fontId="5" fillId="0" borderId="26" xfId="1" applyNumberFormat="1" applyFont="1" applyFill="1" applyBorder="1" applyAlignment="1">
      <alignment horizontal="center" vertical="center" shrinkToFit="1"/>
    </xf>
    <xf numFmtId="0" fontId="5" fillId="4" borderId="12" xfId="0" applyFont="1" applyFill="1" applyBorder="1" applyAlignment="1">
      <alignment horizontal="left" vertical="center" wrapText="1"/>
    </xf>
    <xf numFmtId="0" fontId="5" fillId="4" borderId="29" xfId="0" applyFont="1" applyFill="1" applyBorder="1" applyAlignment="1">
      <alignment horizontal="left" vertical="center" wrapText="1"/>
    </xf>
    <xf numFmtId="0" fontId="5" fillId="4" borderId="16" xfId="0" applyFont="1" applyFill="1" applyBorder="1" applyAlignment="1">
      <alignment horizontal="left" vertical="center" wrapText="1"/>
    </xf>
    <xf numFmtId="180" fontId="16" fillId="0" borderId="10" xfId="1" applyNumberFormat="1" applyFont="1" applyFill="1" applyBorder="1" applyAlignment="1">
      <alignment horizontal="right" vertical="center" shrinkToFit="1"/>
    </xf>
    <xf numFmtId="180" fontId="16" fillId="0" borderId="11" xfId="1" applyNumberFormat="1" applyFont="1" applyFill="1" applyBorder="1" applyAlignment="1">
      <alignment horizontal="right" vertical="center" shrinkToFit="1"/>
    </xf>
    <xf numFmtId="182" fontId="16" fillId="0" borderId="26" xfId="1" applyNumberFormat="1" applyFont="1" applyFill="1" applyBorder="1" applyAlignment="1">
      <alignment horizontal="right" vertical="center" shrinkToFit="1"/>
    </xf>
    <xf numFmtId="182" fontId="16" fillId="0" borderId="15" xfId="1" applyNumberFormat="1" applyFont="1" applyFill="1" applyBorder="1" applyAlignment="1">
      <alignment horizontal="right" vertical="center" shrinkToFit="1"/>
    </xf>
    <xf numFmtId="0" fontId="12" fillId="4" borderId="12" xfId="0" applyFont="1" applyFill="1" applyBorder="1" applyAlignment="1">
      <alignment horizontal="center" vertical="center" wrapText="1" shrinkToFit="1"/>
    </xf>
    <xf numFmtId="0" fontId="12" fillId="4" borderId="16" xfId="0" applyFont="1" applyFill="1" applyBorder="1" applyAlignment="1">
      <alignment horizontal="center" vertical="center" wrapText="1" shrinkToFit="1"/>
    </xf>
    <xf numFmtId="0" fontId="12" fillId="4" borderId="10" xfId="0" applyFont="1" applyFill="1" applyBorder="1" applyAlignment="1">
      <alignment vertical="center" wrapText="1"/>
    </xf>
    <xf numFmtId="0" fontId="12" fillId="4" borderId="14" xfId="0" applyFont="1" applyFill="1" applyBorder="1" applyAlignment="1">
      <alignment vertical="center" wrapText="1"/>
    </xf>
    <xf numFmtId="180" fontId="16" fillId="0" borderId="17" xfId="1" applyNumberFormat="1" applyFont="1" applyFill="1" applyBorder="1" applyAlignment="1">
      <alignment horizontal="right" vertical="center" shrinkToFit="1"/>
    </xf>
    <xf numFmtId="180" fontId="16" fillId="0" borderId="31" xfId="1" applyNumberFormat="1" applyFont="1" applyFill="1" applyBorder="1" applyAlignment="1">
      <alignment horizontal="right" vertical="center" shrinkToFit="1"/>
    </xf>
    <xf numFmtId="185" fontId="16" fillId="0" borderId="14" xfId="1" applyNumberFormat="1" applyFont="1" applyFill="1" applyBorder="1" applyAlignment="1">
      <alignment horizontal="right" vertical="center" shrinkToFit="1"/>
    </xf>
    <xf numFmtId="185" fontId="16" fillId="0" borderId="26" xfId="1" applyNumberFormat="1" applyFont="1" applyFill="1" applyBorder="1" applyAlignment="1">
      <alignment horizontal="right" vertical="center" shrinkToFit="1"/>
    </xf>
    <xf numFmtId="185" fontId="16" fillId="0" borderId="32" xfId="1" applyNumberFormat="1" applyFont="1" applyFill="1" applyBorder="1" applyAlignment="1">
      <alignment horizontal="right" vertical="center" shrinkToFit="1"/>
    </xf>
    <xf numFmtId="0" fontId="9" fillId="0" borderId="0" xfId="0" applyFont="1" applyFill="1" applyBorder="1" applyAlignment="1">
      <alignment horizontal="left" vertical="top" wrapText="1"/>
    </xf>
    <xf numFmtId="0" fontId="5" fillId="4" borderId="10" xfId="0" applyFont="1" applyFill="1" applyBorder="1" applyAlignment="1">
      <alignment horizontal="center" vertical="center" wrapText="1" shrinkToFit="1"/>
    </xf>
    <xf numFmtId="0" fontId="5" fillId="4" borderId="17" xfId="0" applyFont="1" applyFill="1" applyBorder="1" applyAlignment="1">
      <alignment horizontal="center" vertical="center" wrapText="1" shrinkToFit="1"/>
    </xf>
    <xf numFmtId="0" fontId="5" fillId="4" borderId="11" xfId="0" applyFont="1" applyFill="1" applyBorder="1" applyAlignment="1">
      <alignment horizontal="center" vertical="center" wrapText="1" shrinkToFit="1"/>
    </xf>
    <xf numFmtId="0" fontId="5" fillId="4" borderId="13" xfId="0" applyFont="1" applyFill="1" applyBorder="1" applyAlignment="1">
      <alignment horizontal="center" vertical="center" wrapText="1" shrinkToFit="1"/>
    </xf>
    <xf numFmtId="0" fontId="5" fillId="4" borderId="0" xfId="0" applyFont="1" applyFill="1" applyBorder="1" applyAlignment="1">
      <alignment horizontal="center" vertical="center" wrapText="1" shrinkToFit="1"/>
    </xf>
    <xf numFmtId="0" fontId="5" fillId="4" borderId="20" xfId="0" applyFont="1" applyFill="1" applyBorder="1" applyAlignment="1">
      <alignment horizontal="center" vertical="center" wrapText="1" shrinkToFit="1"/>
    </xf>
    <xf numFmtId="0" fontId="5" fillId="4" borderId="5" xfId="0" applyFont="1" applyFill="1" applyBorder="1" applyAlignment="1">
      <alignment horizontal="center" vertical="center"/>
    </xf>
    <xf numFmtId="187" fontId="17" fillId="3" borderId="12" xfId="1" applyNumberFormat="1" applyFont="1" applyFill="1" applyBorder="1" applyAlignment="1">
      <alignment horizontal="right" vertical="center" wrapText="1"/>
    </xf>
    <xf numFmtId="188" fontId="17" fillId="3" borderId="12" xfId="1" applyNumberFormat="1" applyFont="1" applyFill="1" applyBorder="1" applyAlignment="1">
      <alignment horizontal="right" vertical="center" wrapText="1"/>
    </xf>
    <xf numFmtId="189" fontId="16" fillId="3" borderId="15" xfId="1" applyNumberFormat="1" applyFont="1" applyFill="1" applyBorder="1" applyAlignment="1">
      <alignment horizontal="right" vertical="center" shrinkToFit="1"/>
    </xf>
    <xf numFmtId="189" fontId="16" fillId="3" borderId="16" xfId="1" applyNumberFormat="1" applyFont="1" applyFill="1" applyBorder="1" applyAlignment="1">
      <alignment horizontal="right" vertical="center" shrinkToFit="1"/>
    </xf>
    <xf numFmtId="190" fontId="16" fillId="3" borderId="14" xfId="1" applyNumberFormat="1" applyFont="1" applyFill="1" applyBorder="1" applyAlignment="1">
      <alignment horizontal="right" vertical="center" shrinkToFit="1"/>
    </xf>
    <xf numFmtId="190" fontId="16" fillId="3" borderId="15" xfId="1" applyNumberFormat="1" applyFont="1" applyFill="1" applyBorder="1" applyAlignment="1">
      <alignment horizontal="right" vertical="center" shrinkToFit="1"/>
    </xf>
    <xf numFmtId="0" fontId="18" fillId="4" borderId="10" xfId="0" applyFont="1" applyFill="1" applyBorder="1" applyAlignment="1">
      <alignment horizontal="center" vertical="center" wrapText="1" shrinkToFit="1"/>
    </xf>
    <xf numFmtId="0" fontId="18" fillId="4" borderId="17" xfId="0" applyFont="1" applyFill="1" applyBorder="1" applyAlignment="1">
      <alignment horizontal="center" vertical="center" wrapText="1" shrinkToFit="1"/>
    </xf>
    <xf numFmtId="0" fontId="18" fillId="4" borderId="11" xfId="0" applyFont="1" applyFill="1" applyBorder="1" applyAlignment="1">
      <alignment horizontal="center" vertical="center" wrapText="1" shrinkToFit="1"/>
    </xf>
    <xf numFmtId="0" fontId="18" fillId="4" borderId="14" xfId="0" applyFont="1" applyFill="1" applyBorder="1" applyAlignment="1">
      <alignment horizontal="center" vertical="center" wrapText="1" shrinkToFit="1"/>
    </xf>
    <xf numFmtId="0" fontId="18" fillId="4" borderId="26" xfId="0" applyFont="1" applyFill="1" applyBorder="1" applyAlignment="1">
      <alignment horizontal="center" vertical="center" wrapText="1" shrinkToFit="1"/>
    </xf>
    <xf numFmtId="0" fontId="18" fillId="4" borderId="15" xfId="0" applyFont="1" applyFill="1" applyBorder="1" applyAlignment="1">
      <alignment horizontal="center" vertical="center" wrapText="1" shrinkToFit="1"/>
    </xf>
    <xf numFmtId="187" fontId="16" fillId="3" borderId="12" xfId="1" applyNumberFormat="1" applyFont="1" applyFill="1" applyBorder="1" applyAlignment="1">
      <alignment horizontal="right" vertical="center" shrinkToFit="1"/>
    </xf>
    <xf numFmtId="188" fontId="16" fillId="3" borderId="12" xfId="1" applyNumberFormat="1" applyFont="1" applyFill="1" applyBorder="1" applyAlignment="1">
      <alignment horizontal="right" vertical="center" shrinkToFit="1"/>
    </xf>
    <xf numFmtId="0" fontId="9" fillId="0" borderId="0" xfId="0" applyFont="1" applyFill="1" applyBorder="1" applyAlignment="1">
      <alignment horizontal="left" vertical="center" wrapText="1" shrinkToFit="1"/>
    </xf>
    <xf numFmtId="0" fontId="9" fillId="0" borderId="0" xfId="0" applyFont="1" applyFill="1" applyAlignment="1">
      <alignment horizontal="left" vertical="top" wrapText="1" indent="1"/>
    </xf>
    <xf numFmtId="0" fontId="5" fillId="4" borderId="5" xfId="0" applyFont="1" applyFill="1" applyBorder="1" applyAlignment="1">
      <alignment horizontal="center" vertical="center" wrapText="1"/>
    </xf>
    <xf numFmtId="181" fontId="16" fillId="3" borderId="16" xfId="1" applyNumberFormat="1" applyFont="1" applyFill="1" applyBorder="1" applyAlignment="1">
      <alignment horizontal="right" vertical="center" shrinkToFit="1"/>
    </xf>
    <xf numFmtId="180" fontId="5" fillId="3" borderId="13" xfId="0" applyNumberFormat="1" applyFont="1" applyFill="1" applyBorder="1" applyAlignment="1">
      <alignment horizontal="center" vertical="center"/>
    </xf>
    <xf numFmtId="180" fontId="5" fillId="3" borderId="0" xfId="0" applyNumberFormat="1" applyFont="1" applyFill="1" applyBorder="1" applyAlignment="1">
      <alignment horizontal="center" vertical="center"/>
    </xf>
    <xf numFmtId="180" fontId="5" fillId="3" borderId="20" xfId="0" applyNumberFormat="1" applyFont="1" applyFill="1" applyBorder="1" applyAlignment="1">
      <alignment horizontal="center" vertical="center"/>
    </xf>
    <xf numFmtId="185" fontId="16" fillId="3" borderId="16" xfId="1" applyNumberFormat="1" applyFont="1" applyFill="1" applyBorder="1" applyAlignment="1">
      <alignment horizontal="right" vertical="center" shrinkToFit="1"/>
    </xf>
    <xf numFmtId="3" fontId="16" fillId="3" borderId="14" xfId="1" applyNumberFormat="1" applyFont="1" applyFill="1" applyBorder="1" applyAlignment="1">
      <alignment horizontal="right" vertical="center" shrinkToFit="1"/>
    </xf>
    <xf numFmtId="3" fontId="16" fillId="3" borderId="26" xfId="1" applyNumberFormat="1" applyFont="1" applyFill="1" applyBorder="1" applyAlignment="1">
      <alignment horizontal="right" vertical="center" shrinkToFit="1"/>
    </xf>
    <xf numFmtId="183" fontId="16" fillId="2" borderId="16" xfId="0" applyNumberFormat="1" applyFont="1" applyFill="1" applyBorder="1" applyAlignment="1">
      <alignment vertical="center" shrinkToFit="1"/>
    </xf>
    <xf numFmtId="0" fontId="5" fillId="4" borderId="12" xfId="0" applyFont="1" applyFill="1" applyBorder="1" applyAlignment="1">
      <alignment horizontal="center" vertical="center" wrapText="1"/>
    </xf>
    <xf numFmtId="0" fontId="5" fillId="4" borderId="16" xfId="0" applyFont="1" applyFill="1" applyBorder="1" applyAlignment="1">
      <alignment horizontal="center" vertical="center" wrapText="1"/>
    </xf>
    <xf numFmtId="194" fontId="16" fillId="3" borderId="12" xfId="1" applyNumberFormat="1" applyFont="1" applyFill="1" applyBorder="1" applyAlignment="1">
      <alignment horizontal="right" vertical="center" shrinkToFit="1"/>
    </xf>
    <xf numFmtId="192" fontId="16" fillId="3" borderId="10" xfId="1" applyNumberFormat="1" applyFont="1" applyFill="1" applyBorder="1" applyAlignment="1">
      <alignment horizontal="right" vertical="center" shrinkToFit="1"/>
    </xf>
    <xf numFmtId="192" fontId="16" fillId="3" borderId="17" xfId="1" applyNumberFormat="1" applyFont="1" applyFill="1" applyBorder="1" applyAlignment="1">
      <alignment horizontal="right" vertical="center" shrinkToFit="1"/>
    </xf>
    <xf numFmtId="184" fontId="16" fillId="2" borderId="12" xfId="0" applyNumberFormat="1" applyFont="1" applyFill="1" applyBorder="1" applyAlignment="1">
      <alignment vertical="center" shrinkToFit="1"/>
    </xf>
    <xf numFmtId="0" fontId="8" fillId="0" borderId="0" xfId="0" applyFont="1" applyFill="1" applyAlignment="1">
      <alignment horizontal="center" vertical="center"/>
    </xf>
    <xf numFmtId="0" fontId="11" fillId="0" borderId="0" xfId="0" applyFont="1" applyFill="1" applyBorder="1" applyAlignment="1">
      <alignment horizontal="left" vertical="center"/>
    </xf>
    <xf numFmtId="0" fontId="5" fillId="4" borderId="5" xfId="0" applyFont="1" applyFill="1" applyBorder="1" applyAlignment="1">
      <alignment horizontal="center" vertical="center" shrinkToFit="1"/>
    </xf>
    <xf numFmtId="0" fontId="9" fillId="0" borderId="0" xfId="0" applyFont="1" applyFill="1" applyAlignment="1">
      <alignment vertical="top" wrapText="1"/>
    </xf>
    <xf numFmtId="180" fontId="17" fillId="3" borderId="12" xfId="1" applyNumberFormat="1" applyFont="1" applyFill="1" applyBorder="1" applyAlignment="1">
      <alignment horizontal="right" vertical="center" shrinkToFit="1"/>
    </xf>
    <xf numFmtId="183" fontId="16" fillId="2" borderId="29" xfId="0" applyNumberFormat="1" applyFont="1" applyFill="1" applyBorder="1" applyAlignment="1">
      <alignment vertical="center" shrinkToFit="1"/>
    </xf>
    <xf numFmtId="0" fontId="23" fillId="5" borderId="6" xfId="0" applyFont="1" applyFill="1" applyBorder="1" applyAlignment="1">
      <alignment horizontal="center" vertical="center" wrapText="1"/>
    </xf>
    <xf numFmtId="0" fontId="23" fillId="5" borderId="7" xfId="0" applyFont="1" applyFill="1" applyBorder="1" applyAlignment="1">
      <alignment horizontal="center" vertical="center" wrapText="1"/>
    </xf>
    <xf numFmtId="0" fontId="23" fillId="5" borderId="8" xfId="0" applyFont="1" applyFill="1" applyBorder="1" applyAlignment="1">
      <alignment horizontal="center" vertical="center" wrapText="1"/>
    </xf>
    <xf numFmtId="0" fontId="9" fillId="0" borderId="0" xfId="0" applyFont="1" applyFill="1" applyAlignment="1">
      <alignment horizontal="center" vertical="center" wrapText="1"/>
    </xf>
    <xf numFmtId="0" fontId="9" fillId="0" borderId="20" xfId="0" applyFont="1" applyFill="1" applyBorder="1" applyAlignment="1">
      <alignment horizontal="center" vertical="center" wrapText="1"/>
    </xf>
    <xf numFmtId="181" fontId="16" fillId="3" borderId="6" xfId="1" applyNumberFormat="1" applyFont="1" applyFill="1" applyBorder="1" applyAlignment="1">
      <alignment horizontal="right" vertical="center" shrinkToFit="1"/>
    </xf>
    <xf numFmtId="181" fontId="16" fillId="3" borderId="8" xfId="1" applyNumberFormat="1" applyFont="1" applyFill="1" applyBorder="1" applyAlignment="1">
      <alignment horizontal="right" vertical="center" shrinkToFit="1"/>
    </xf>
    <xf numFmtId="0" fontId="5" fillId="4" borderId="29" xfId="0" applyFont="1" applyFill="1" applyBorder="1" applyAlignment="1">
      <alignment horizontal="center" vertical="center" wrapText="1"/>
    </xf>
    <xf numFmtId="194" fontId="16" fillId="2" borderId="13" xfId="1" applyNumberFormat="1" applyFont="1" applyFill="1" applyBorder="1" applyAlignment="1">
      <alignment horizontal="right" vertical="center" shrinkToFit="1"/>
    </xf>
    <xf numFmtId="194" fontId="16" fillId="2" borderId="0" xfId="1" applyNumberFormat="1" applyFont="1" applyFill="1" applyBorder="1" applyAlignment="1">
      <alignment horizontal="right" vertical="center" shrinkToFit="1"/>
    </xf>
    <xf numFmtId="195" fontId="24" fillId="0" borderId="33" xfId="1" applyNumberFormat="1" applyFont="1" applyFill="1" applyBorder="1" applyAlignment="1">
      <alignment horizontal="left" vertical="center"/>
    </xf>
    <xf numFmtId="195" fontId="24" fillId="0" borderId="34" xfId="1" applyNumberFormat="1" applyFont="1" applyFill="1" applyBorder="1" applyAlignment="1">
      <alignment horizontal="left" vertical="center"/>
    </xf>
    <xf numFmtId="195" fontId="24" fillId="0" borderId="35" xfId="1" applyNumberFormat="1" applyFont="1" applyFill="1" applyBorder="1" applyAlignment="1">
      <alignment horizontal="left" vertical="center"/>
    </xf>
    <xf numFmtId="195" fontId="24" fillId="0" borderId="27" xfId="1" applyNumberFormat="1" applyFont="1" applyFill="1" applyBorder="1" applyAlignment="1">
      <alignment horizontal="left" vertical="center"/>
    </xf>
    <xf numFmtId="195" fontId="24" fillId="0" borderId="36" xfId="1" applyNumberFormat="1" applyFont="1" applyFill="1" applyBorder="1" applyAlignment="1">
      <alignment horizontal="left" vertical="center"/>
    </xf>
    <xf numFmtId="195" fontId="24" fillId="0" borderId="28" xfId="1" applyNumberFormat="1" applyFont="1" applyFill="1" applyBorder="1" applyAlignment="1">
      <alignment horizontal="left" vertical="center"/>
    </xf>
    <xf numFmtId="184" fontId="16" fillId="2" borderId="0" xfId="1" applyNumberFormat="1" applyFont="1" applyFill="1" applyBorder="1" applyAlignment="1">
      <alignment horizontal="right" vertical="center" shrinkToFit="1"/>
    </xf>
    <xf numFmtId="184" fontId="16" fillId="2" borderId="20" xfId="1" applyNumberFormat="1" applyFont="1" applyFill="1" applyBorder="1" applyAlignment="1">
      <alignment horizontal="right" vertical="center" shrinkToFit="1"/>
    </xf>
    <xf numFmtId="182" fontId="16" fillId="2" borderId="16" xfId="1" applyNumberFormat="1" applyFont="1" applyFill="1" applyBorder="1" applyAlignment="1">
      <alignment horizontal="right" vertical="center" shrinkToFit="1"/>
    </xf>
    <xf numFmtId="182" fontId="16" fillId="2" borderId="14" xfId="1" applyNumberFormat="1" applyFont="1" applyFill="1" applyBorder="1" applyAlignment="1">
      <alignment horizontal="right" vertical="center" shrinkToFit="1"/>
    </xf>
    <xf numFmtId="183" fontId="16" fillId="2" borderId="15" xfId="0" applyNumberFormat="1" applyFont="1" applyFill="1" applyBorder="1" applyAlignment="1">
      <alignment vertical="center" shrinkToFit="1"/>
    </xf>
    <xf numFmtId="0" fontId="9" fillId="0" borderId="0" xfId="0" applyFont="1" applyFill="1" applyAlignment="1">
      <alignment horizontal="left" vertical="center" wrapText="1"/>
    </xf>
    <xf numFmtId="182" fontId="16" fillId="3" borderId="16" xfId="1" applyNumberFormat="1" applyFont="1" applyFill="1" applyBorder="1" applyAlignment="1">
      <alignment horizontal="right" vertical="center" shrinkToFit="1"/>
    </xf>
    <xf numFmtId="0" fontId="16" fillId="3" borderId="26" xfId="1" applyNumberFormat="1" applyFont="1" applyFill="1" applyBorder="1" applyAlignment="1">
      <alignment horizontal="right" vertical="center" shrinkToFit="1"/>
    </xf>
    <xf numFmtId="182" fontId="16" fillId="3" borderId="29" xfId="1" applyNumberFormat="1" applyFont="1" applyFill="1" applyBorder="1" applyAlignment="1">
      <alignment horizontal="right" vertical="center" shrinkToFit="1"/>
    </xf>
    <xf numFmtId="0" fontId="16" fillId="3" borderId="13" xfId="1" applyNumberFormat="1" applyFont="1" applyFill="1" applyBorder="1" applyAlignment="1">
      <alignment horizontal="right" vertical="center" shrinkToFit="1"/>
    </xf>
    <xf numFmtId="0" fontId="16" fillId="3" borderId="0" xfId="1" applyNumberFormat="1" applyFont="1" applyFill="1" applyBorder="1" applyAlignment="1">
      <alignment horizontal="right" vertical="center" shrinkToFit="1"/>
    </xf>
    <xf numFmtId="0" fontId="41" fillId="0" borderId="0" xfId="0" applyFont="1" applyFill="1" applyBorder="1" applyAlignment="1">
      <alignment vertical="top" wrapText="1"/>
    </xf>
    <xf numFmtId="180" fontId="16" fillId="3" borderId="37" xfId="1" applyNumberFormat="1" applyFont="1" applyFill="1" applyBorder="1" applyAlignment="1">
      <alignment horizontal="right" vertical="center" wrapText="1"/>
    </xf>
    <xf numFmtId="192" fontId="16" fillId="3" borderId="10" xfId="1" applyNumberFormat="1" applyFont="1" applyFill="1" applyBorder="1" applyAlignment="1">
      <alignment horizontal="right" vertical="center" wrapText="1" shrinkToFit="1"/>
    </xf>
    <xf numFmtId="192" fontId="16" fillId="3" borderId="17" xfId="1" applyNumberFormat="1" applyFont="1" applyFill="1" applyBorder="1" applyAlignment="1">
      <alignment horizontal="right" vertical="center" wrapText="1" shrinkToFit="1"/>
    </xf>
    <xf numFmtId="184" fontId="16" fillId="2" borderId="29" xfId="0" applyNumberFormat="1" applyFont="1" applyFill="1" applyBorder="1" applyAlignment="1">
      <alignment vertical="center" wrapText="1" shrinkToFit="1"/>
    </xf>
    <xf numFmtId="182" fontId="16" fillId="3" borderId="16" xfId="1" applyNumberFormat="1" applyFont="1" applyFill="1" applyBorder="1" applyAlignment="1">
      <alignment horizontal="right" vertical="center" wrapText="1"/>
    </xf>
    <xf numFmtId="197" fontId="16" fillId="3" borderId="14" xfId="1" applyNumberFormat="1" applyFont="1" applyFill="1" applyBorder="1" applyAlignment="1">
      <alignment horizontal="right" vertical="center" shrinkToFit="1"/>
    </xf>
    <xf numFmtId="197" fontId="16" fillId="3" borderId="26" xfId="1" applyNumberFormat="1" applyFont="1" applyFill="1" applyBorder="1" applyAlignment="1">
      <alignment horizontal="right" vertical="center" shrinkToFit="1"/>
    </xf>
    <xf numFmtId="183" fontId="16" fillId="2" borderId="16" xfId="0" applyNumberFormat="1" applyFont="1" applyFill="1" applyBorder="1" applyAlignment="1">
      <alignment vertical="center" wrapText="1" shrinkToFit="1"/>
    </xf>
    <xf numFmtId="0" fontId="9" fillId="0" borderId="10" xfId="0" applyFont="1" applyFill="1" applyBorder="1" applyAlignment="1">
      <alignment vertical="center" wrapText="1"/>
    </xf>
    <xf numFmtId="0" fontId="9" fillId="0" borderId="17" xfId="0" applyFont="1" applyFill="1" applyBorder="1" applyAlignment="1">
      <alignment vertical="center" wrapText="1"/>
    </xf>
    <xf numFmtId="0" fontId="9" fillId="0" borderId="11" xfId="0" applyFont="1" applyFill="1" applyBorder="1" applyAlignment="1">
      <alignment vertical="center" wrapText="1"/>
    </xf>
    <xf numFmtId="0" fontId="9" fillId="0" borderId="13" xfId="0" applyFont="1" applyFill="1" applyBorder="1" applyAlignment="1">
      <alignment vertical="center" wrapText="1"/>
    </xf>
    <xf numFmtId="0" fontId="9" fillId="0" borderId="20" xfId="0" applyFont="1" applyFill="1" applyBorder="1" applyAlignment="1">
      <alignment vertical="center" wrapText="1"/>
    </xf>
    <xf numFmtId="0" fontId="9" fillId="0" borderId="14" xfId="0" applyFont="1" applyFill="1" applyBorder="1" applyAlignment="1">
      <alignment vertical="center" wrapText="1"/>
    </xf>
    <xf numFmtId="0" fontId="9" fillId="0" borderId="26" xfId="0" applyFont="1" applyFill="1" applyBorder="1" applyAlignment="1">
      <alignment vertical="center" wrapText="1"/>
    </xf>
    <xf numFmtId="0" fontId="9" fillId="0" borderId="15" xfId="0" applyFont="1" applyFill="1" applyBorder="1" applyAlignment="1">
      <alignment vertical="center" wrapText="1"/>
    </xf>
    <xf numFmtId="182" fontId="16" fillId="3" borderId="14" xfId="1" applyNumberFormat="1" applyFont="1" applyFill="1" applyBorder="1" applyAlignment="1">
      <alignment horizontal="right" vertical="center" wrapText="1"/>
    </xf>
    <xf numFmtId="182" fontId="16" fillId="3" borderId="26" xfId="1" applyNumberFormat="1" applyFont="1" applyFill="1" applyBorder="1" applyAlignment="1">
      <alignment horizontal="right" vertical="center" wrapText="1"/>
    </xf>
    <xf numFmtId="182" fontId="16" fillId="3" borderId="15" xfId="1" applyNumberFormat="1" applyFont="1" applyFill="1" applyBorder="1" applyAlignment="1">
      <alignment horizontal="right" vertical="center" wrapText="1"/>
    </xf>
    <xf numFmtId="197" fontId="16" fillId="3" borderId="14" xfId="1" applyNumberFormat="1" applyFont="1" applyFill="1" applyBorder="1" applyAlignment="1">
      <alignment horizontal="right" vertical="center" wrapText="1" shrinkToFit="1"/>
    </xf>
    <xf numFmtId="197" fontId="16" fillId="3" borderId="26" xfId="1" applyNumberFormat="1" applyFont="1" applyFill="1" applyBorder="1" applyAlignment="1">
      <alignment horizontal="right" vertical="center" wrapText="1" shrinkToFit="1"/>
    </xf>
    <xf numFmtId="183" fontId="16" fillId="2" borderId="14" xfId="0" applyNumberFormat="1" applyFont="1" applyFill="1" applyBorder="1" applyAlignment="1">
      <alignment vertical="center" wrapText="1" shrinkToFit="1"/>
    </xf>
    <xf numFmtId="183" fontId="16" fillId="2" borderId="26" xfId="0" applyNumberFormat="1" applyFont="1" applyFill="1" applyBorder="1" applyAlignment="1">
      <alignment vertical="center" wrapText="1" shrinkToFit="1"/>
    </xf>
    <xf numFmtId="183" fontId="16" fillId="2" borderId="15" xfId="0" applyNumberFormat="1" applyFont="1" applyFill="1" applyBorder="1" applyAlignment="1">
      <alignment vertical="center" wrapText="1" shrinkToFit="1"/>
    </xf>
    <xf numFmtId="0" fontId="9" fillId="0" borderId="0" xfId="0" applyFont="1" applyFill="1" applyBorder="1" applyAlignment="1">
      <alignment vertical="top" wrapText="1"/>
    </xf>
    <xf numFmtId="184" fontId="16" fillId="2" borderId="10" xfId="0" applyNumberFormat="1" applyFont="1" applyFill="1" applyBorder="1" applyAlignment="1">
      <alignment vertical="center" shrinkToFit="1"/>
    </xf>
    <xf numFmtId="184" fontId="16" fillId="2" borderId="17" xfId="0" applyNumberFormat="1" applyFont="1" applyFill="1" applyBorder="1" applyAlignment="1">
      <alignment vertical="center" shrinkToFit="1"/>
    </xf>
    <xf numFmtId="184" fontId="16" fillId="2" borderId="11" xfId="0" applyNumberFormat="1" applyFont="1" applyFill="1" applyBorder="1" applyAlignment="1">
      <alignment vertical="center" shrinkToFit="1"/>
    </xf>
    <xf numFmtId="182" fontId="16" fillId="3" borderId="14" xfId="1" applyNumberFormat="1" applyFont="1" applyFill="1" applyBorder="1" applyAlignment="1">
      <alignment horizontal="right" vertical="center" shrinkToFit="1"/>
    </xf>
    <xf numFmtId="194" fontId="16" fillId="2" borderId="13" xfId="1" applyNumberFormat="1" applyFont="1" applyFill="1" applyBorder="1" applyAlignment="1">
      <alignment horizontal="right" vertical="center" indent="1"/>
    </xf>
    <xf numFmtId="194" fontId="16" fillId="2" borderId="0" xfId="1" applyNumberFormat="1" applyFont="1" applyFill="1" applyBorder="1" applyAlignment="1">
      <alignment horizontal="right" vertical="center" indent="1"/>
    </xf>
    <xf numFmtId="194" fontId="16" fillId="2" borderId="20" xfId="1" applyNumberFormat="1" applyFont="1" applyFill="1" applyBorder="1" applyAlignment="1">
      <alignment horizontal="right" vertical="center" indent="1"/>
    </xf>
    <xf numFmtId="195" fontId="25" fillId="0" borderId="33" xfId="1" applyNumberFormat="1" applyFont="1" applyFill="1" applyBorder="1" applyAlignment="1">
      <alignment horizontal="left" vertical="center"/>
    </xf>
    <xf numFmtId="195" fontId="25" fillId="0" borderId="34" xfId="1" applyNumberFormat="1" applyFont="1" applyFill="1" applyBorder="1" applyAlignment="1">
      <alignment horizontal="left" vertical="center"/>
    </xf>
    <xf numFmtId="195" fontId="25" fillId="0" borderId="35" xfId="1" applyNumberFormat="1" applyFont="1" applyFill="1" applyBorder="1" applyAlignment="1">
      <alignment horizontal="left" vertical="center"/>
    </xf>
    <xf numFmtId="195" fontId="25" fillId="0" borderId="27" xfId="1" applyNumberFormat="1" applyFont="1" applyFill="1" applyBorder="1" applyAlignment="1">
      <alignment horizontal="left" vertical="center"/>
    </xf>
    <xf numFmtId="195" fontId="25" fillId="0" borderId="36" xfId="1" applyNumberFormat="1" applyFont="1" applyFill="1" applyBorder="1" applyAlignment="1">
      <alignment horizontal="left" vertical="center"/>
    </xf>
    <xf numFmtId="195" fontId="25" fillId="0" borderId="28" xfId="1" applyNumberFormat="1" applyFont="1" applyFill="1" applyBorder="1" applyAlignment="1">
      <alignment horizontal="left" vertical="center"/>
    </xf>
    <xf numFmtId="182" fontId="16" fillId="2" borderId="16" xfId="1" applyNumberFormat="1" applyFont="1" applyFill="1" applyBorder="1" applyAlignment="1">
      <alignment horizontal="right" vertical="center" wrapText="1"/>
    </xf>
    <xf numFmtId="182" fontId="16" fillId="2" borderId="14" xfId="1" applyNumberFormat="1" applyFont="1" applyFill="1" applyBorder="1" applyAlignment="1">
      <alignment horizontal="right" vertical="center" wrapText="1"/>
    </xf>
    <xf numFmtId="182" fontId="16" fillId="3" borderId="29" xfId="1" applyNumberFormat="1" applyFont="1" applyFill="1" applyBorder="1" applyAlignment="1">
      <alignment horizontal="right" vertical="center" wrapText="1"/>
    </xf>
    <xf numFmtId="197" fontId="16" fillId="3" borderId="13" xfId="1" applyNumberFormat="1" applyFont="1" applyFill="1" applyBorder="1" applyAlignment="1">
      <alignment horizontal="right" vertical="center" wrapText="1" shrinkToFit="1"/>
    </xf>
    <xf numFmtId="197" fontId="16" fillId="3" borderId="0" xfId="1" applyNumberFormat="1" applyFont="1" applyFill="1" applyBorder="1" applyAlignment="1">
      <alignment horizontal="right" vertical="center" wrapText="1" shrinkToFit="1"/>
    </xf>
    <xf numFmtId="183" fontId="16" fillId="2" borderId="29" xfId="0" applyNumberFormat="1" applyFont="1" applyFill="1" applyBorder="1" applyAlignment="1">
      <alignment vertical="center" wrapText="1" shrinkToFit="1"/>
    </xf>
    <xf numFmtId="183" fontId="16" fillId="2" borderId="14" xfId="0" applyNumberFormat="1" applyFont="1" applyFill="1" applyBorder="1" applyAlignment="1">
      <alignment vertical="center" shrinkToFit="1"/>
    </xf>
    <xf numFmtId="183" fontId="16" fillId="2" borderId="26" xfId="0" applyNumberFormat="1" applyFont="1" applyFill="1" applyBorder="1" applyAlignment="1">
      <alignment vertical="center" shrinkToFit="1"/>
    </xf>
    <xf numFmtId="195" fontId="24" fillId="0" borderId="33" xfId="1" applyNumberFormat="1" applyFont="1" applyFill="1" applyBorder="1" applyAlignment="1">
      <alignment horizontal="left" vertical="center" shrinkToFit="1"/>
    </xf>
    <xf numFmtId="195" fontId="24" fillId="0" borderId="34" xfId="1" applyNumberFormat="1" applyFont="1" applyFill="1" applyBorder="1" applyAlignment="1">
      <alignment horizontal="left" vertical="center" shrinkToFit="1"/>
    </xf>
    <xf numFmtId="195" fontId="24" fillId="0" borderId="35" xfId="1" applyNumberFormat="1" applyFont="1" applyFill="1" applyBorder="1" applyAlignment="1">
      <alignment horizontal="left" vertical="center" shrinkToFit="1"/>
    </xf>
    <xf numFmtId="195" fontId="24" fillId="0" borderId="27" xfId="1" applyNumberFormat="1" applyFont="1" applyFill="1" applyBorder="1" applyAlignment="1">
      <alignment horizontal="left" vertical="center" shrinkToFit="1"/>
    </xf>
    <xf numFmtId="195" fontId="24" fillId="0" borderId="36" xfId="1" applyNumberFormat="1" applyFont="1" applyFill="1" applyBorder="1" applyAlignment="1">
      <alignment horizontal="left" vertical="center" shrinkToFit="1"/>
    </xf>
    <xf numFmtId="195" fontId="24" fillId="0" borderId="28" xfId="1" applyNumberFormat="1" applyFont="1" applyFill="1" applyBorder="1" applyAlignment="1">
      <alignment horizontal="left" vertical="center" shrinkToFit="1"/>
    </xf>
    <xf numFmtId="184" fontId="16" fillId="2" borderId="10" xfId="1" applyNumberFormat="1" applyFont="1" applyFill="1" applyBorder="1" applyAlignment="1">
      <alignment horizontal="right" vertical="center" shrinkToFit="1"/>
    </xf>
    <xf numFmtId="184" fontId="16" fillId="2" borderId="17" xfId="1" applyNumberFormat="1" applyFont="1" applyFill="1" applyBorder="1" applyAlignment="1">
      <alignment horizontal="right" vertical="center" shrinkToFit="1"/>
    </xf>
    <xf numFmtId="184" fontId="16" fillId="2" borderId="11" xfId="1" applyNumberFormat="1" applyFont="1" applyFill="1" applyBorder="1" applyAlignment="1">
      <alignment horizontal="right" vertical="center" shrinkToFit="1"/>
    </xf>
    <xf numFmtId="182" fontId="16" fillId="2" borderId="26" xfId="1" applyNumberFormat="1" applyFont="1" applyFill="1" applyBorder="1" applyAlignment="1">
      <alignment horizontal="right" vertical="center" shrinkToFit="1"/>
    </xf>
    <xf numFmtId="182" fontId="16" fillId="3" borderId="13" xfId="1" applyNumberFormat="1" applyFont="1" applyFill="1" applyBorder="1" applyAlignment="1">
      <alignment horizontal="right" vertical="center" shrinkToFit="1"/>
    </xf>
    <xf numFmtId="182" fontId="16" fillId="3" borderId="0" xfId="1" applyNumberFormat="1" applyFont="1" applyFill="1" applyBorder="1" applyAlignment="1">
      <alignment horizontal="right" vertical="center" shrinkToFit="1"/>
    </xf>
    <xf numFmtId="182" fontId="16" fillId="3" borderId="20" xfId="1" applyNumberFormat="1" applyFont="1" applyFill="1" applyBorder="1" applyAlignment="1">
      <alignment horizontal="right" vertical="center" shrinkToFit="1"/>
    </xf>
    <xf numFmtId="197" fontId="16" fillId="3" borderId="13" xfId="1" applyNumberFormat="1" applyFont="1" applyFill="1" applyBorder="1" applyAlignment="1">
      <alignment horizontal="right" vertical="center" shrinkToFit="1"/>
    </xf>
    <xf numFmtId="197" fontId="16" fillId="3" borderId="0" xfId="1" applyNumberFormat="1" applyFont="1" applyFill="1" applyBorder="1" applyAlignment="1">
      <alignment horizontal="right" vertical="center" shrinkToFit="1"/>
    </xf>
    <xf numFmtId="182" fontId="16" fillId="3" borderId="6" xfId="1" applyNumberFormat="1" applyFont="1" applyFill="1" applyBorder="1" applyAlignment="1">
      <alignment horizontal="right" vertical="center" wrapText="1"/>
    </xf>
    <xf numFmtId="182" fontId="16" fillId="3" borderId="7" xfId="1" applyNumberFormat="1" applyFont="1" applyFill="1" applyBorder="1" applyAlignment="1">
      <alignment horizontal="right" vertical="center" wrapText="1"/>
    </xf>
    <xf numFmtId="182" fontId="16" fillId="3" borderId="8" xfId="1" applyNumberFormat="1" applyFont="1" applyFill="1" applyBorder="1" applyAlignment="1">
      <alignment horizontal="right" vertical="center" wrapText="1"/>
    </xf>
    <xf numFmtId="0" fontId="5" fillId="4" borderId="10" xfId="0" applyFont="1" applyFill="1" applyBorder="1" applyAlignment="1">
      <alignment horizontal="center" vertical="center"/>
    </xf>
    <xf numFmtId="0" fontId="5" fillId="4" borderId="17" xfId="0" applyFont="1" applyFill="1" applyBorder="1" applyAlignment="1">
      <alignment horizontal="center" vertical="center"/>
    </xf>
    <xf numFmtId="0" fontId="5" fillId="4" borderId="14" xfId="0" applyFont="1" applyFill="1" applyBorder="1" applyAlignment="1">
      <alignment horizontal="center" vertical="center"/>
    </xf>
    <xf numFmtId="0" fontId="5" fillId="4" borderId="26" xfId="0" applyFont="1" applyFill="1" applyBorder="1" applyAlignment="1">
      <alignment horizontal="center" vertical="center"/>
    </xf>
    <xf numFmtId="0" fontId="5" fillId="4" borderId="10" xfId="0" applyFont="1" applyFill="1" applyBorder="1" applyAlignment="1">
      <alignment vertical="center" wrapText="1"/>
    </xf>
    <xf numFmtId="0" fontId="5" fillId="4" borderId="11" xfId="0" applyFont="1" applyFill="1" applyBorder="1" applyAlignment="1">
      <alignment vertical="center" wrapText="1"/>
    </xf>
    <xf numFmtId="0" fontId="5" fillId="4" borderId="14" xfId="0" applyFont="1" applyFill="1" applyBorder="1" applyAlignment="1">
      <alignment vertical="center" wrapText="1"/>
    </xf>
    <xf numFmtId="0" fontId="5" fillId="4" borderId="15" xfId="0" applyFont="1" applyFill="1" applyBorder="1" applyAlignment="1">
      <alignment vertical="center" wrapText="1"/>
    </xf>
    <xf numFmtId="0" fontId="5" fillId="0" borderId="14" xfId="0" applyFont="1" applyFill="1" applyBorder="1" applyAlignment="1">
      <alignment horizontal="left" vertical="center" wrapText="1"/>
    </xf>
    <xf numFmtId="0" fontId="5" fillId="0" borderId="26" xfId="0" applyFont="1" applyFill="1" applyBorder="1" applyAlignment="1">
      <alignment horizontal="left" vertical="center" wrapText="1"/>
    </xf>
    <xf numFmtId="0" fontId="5" fillId="0" borderId="15" xfId="0" applyFont="1" applyFill="1" applyBorder="1" applyAlignment="1">
      <alignment horizontal="left" vertical="center" wrapText="1"/>
    </xf>
    <xf numFmtId="0" fontId="5" fillId="0" borderId="6" xfId="0" applyFont="1" applyFill="1" applyBorder="1" applyAlignment="1">
      <alignment horizontal="left" vertical="center" wrapText="1"/>
    </xf>
    <xf numFmtId="0" fontId="5" fillId="0" borderId="7" xfId="0" applyFont="1" applyFill="1" applyBorder="1" applyAlignment="1">
      <alignment horizontal="left" vertical="center" wrapText="1"/>
    </xf>
    <xf numFmtId="0" fontId="5" fillId="0" borderId="8" xfId="0" applyFont="1" applyFill="1" applyBorder="1" applyAlignment="1">
      <alignment horizontal="left" vertical="center" wrapText="1"/>
    </xf>
    <xf numFmtId="0" fontId="5" fillId="4" borderId="7" xfId="0" applyFont="1" applyFill="1" applyBorder="1" applyAlignment="1">
      <alignment horizontal="center" vertical="center"/>
    </xf>
    <xf numFmtId="0" fontId="5" fillId="4" borderId="38" xfId="0" applyFont="1" applyFill="1" applyBorder="1" applyAlignment="1">
      <alignment horizontal="center" vertical="center"/>
    </xf>
    <xf numFmtId="0" fontId="9" fillId="0" borderId="9" xfId="0" applyFont="1" applyFill="1" applyBorder="1" applyAlignment="1">
      <alignment vertical="center" wrapText="1"/>
    </xf>
    <xf numFmtId="0" fontId="5" fillId="0" borderId="14" xfId="0" applyFont="1" applyFill="1" applyBorder="1" applyAlignment="1">
      <alignment horizontal="center" vertical="center"/>
    </xf>
    <xf numFmtId="0" fontId="5" fillId="0" borderId="26" xfId="0" applyFont="1" applyFill="1" applyBorder="1" applyAlignment="1">
      <alignment horizontal="center" vertical="center"/>
    </xf>
    <xf numFmtId="0" fontId="5" fillId="0" borderId="15" xfId="0" applyFont="1" applyFill="1" applyBorder="1" applyAlignment="1">
      <alignment horizontal="center" vertical="center"/>
    </xf>
    <xf numFmtId="199" fontId="17" fillId="3" borderId="5" xfId="0" applyNumberFormat="1" applyFont="1" applyFill="1" applyBorder="1" applyAlignment="1">
      <alignment horizontal="right" vertical="center"/>
    </xf>
    <xf numFmtId="0" fontId="27" fillId="0" borderId="43" xfId="0" applyFont="1" applyFill="1" applyBorder="1" applyAlignment="1">
      <alignment horizontal="right" vertical="center"/>
    </xf>
    <xf numFmtId="0" fontId="27" fillId="0" borderId="0" xfId="0" applyFont="1" applyFill="1" applyBorder="1" applyAlignment="1">
      <alignment horizontal="right" vertical="center"/>
    </xf>
    <xf numFmtId="0" fontId="27" fillId="0" borderId="20" xfId="0" applyFont="1" applyFill="1" applyBorder="1" applyAlignment="1">
      <alignment horizontal="right" vertical="center"/>
    </xf>
    <xf numFmtId="0" fontId="27" fillId="0" borderId="13" xfId="0" applyFont="1" applyFill="1" applyBorder="1" applyAlignment="1">
      <alignment horizontal="right" vertical="center" wrapText="1"/>
    </xf>
    <xf numFmtId="0" fontId="27" fillId="0" borderId="0" xfId="0" applyFont="1" applyFill="1" applyBorder="1" applyAlignment="1">
      <alignment horizontal="right" vertical="center" wrapText="1"/>
    </xf>
    <xf numFmtId="0" fontId="27" fillId="0" borderId="20" xfId="0" applyFont="1" applyFill="1" applyBorder="1" applyAlignment="1">
      <alignment horizontal="right" vertical="center" wrapText="1"/>
    </xf>
    <xf numFmtId="0" fontId="5" fillId="4" borderId="14" xfId="0" applyFont="1" applyFill="1" applyBorder="1" applyAlignment="1">
      <alignment horizontal="center" vertical="center" wrapText="1"/>
    </xf>
    <xf numFmtId="0" fontId="5" fillId="4" borderId="15" xfId="0" applyFont="1" applyFill="1" applyBorder="1" applyAlignment="1">
      <alignment horizontal="center" vertical="center" wrapText="1"/>
    </xf>
    <xf numFmtId="0" fontId="5" fillId="3" borderId="7" xfId="0" applyFont="1" applyFill="1" applyBorder="1" applyAlignment="1">
      <alignment horizontal="left" vertical="center" wrapText="1"/>
    </xf>
    <xf numFmtId="0" fontId="5" fillId="3" borderId="7" xfId="0" applyFont="1" applyFill="1" applyBorder="1" applyAlignment="1">
      <alignment horizontal="left" vertical="center"/>
    </xf>
    <xf numFmtId="0" fontId="5" fillId="3" borderId="8" xfId="0" applyFont="1" applyFill="1" applyBorder="1" applyAlignment="1">
      <alignment horizontal="left" vertical="center"/>
    </xf>
    <xf numFmtId="0" fontId="5" fillId="4" borderId="12" xfId="0" applyFont="1" applyFill="1" applyBorder="1" applyAlignment="1">
      <alignment horizontal="center" vertical="center" textRotation="255"/>
    </xf>
    <xf numFmtId="0" fontId="5" fillId="4" borderId="29" xfId="0" applyFont="1" applyFill="1" applyBorder="1" applyAlignment="1">
      <alignment horizontal="center" vertical="center" textRotation="255"/>
    </xf>
    <xf numFmtId="0" fontId="5" fillId="4" borderId="16" xfId="0" applyFont="1" applyFill="1" applyBorder="1" applyAlignment="1">
      <alignment horizontal="center" vertical="center" textRotation="255"/>
    </xf>
    <xf numFmtId="0" fontId="5" fillId="0" borderId="6" xfId="0" applyFont="1" applyFill="1" applyBorder="1" applyAlignment="1">
      <alignment horizontal="left" vertical="center" shrinkToFit="1"/>
    </xf>
    <xf numFmtId="0" fontId="5" fillId="0" borderId="7" xfId="0" applyFont="1" applyFill="1" applyBorder="1" applyAlignment="1">
      <alignment horizontal="left" vertical="center" shrinkToFit="1"/>
    </xf>
    <xf numFmtId="0" fontId="5" fillId="0" borderId="8" xfId="0" applyFont="1" applyFill="1" applyBorder="1" applyAlignment="1">
      <alignment horizontal="left" vertical="center" shrinkToFit="1"/>
    </xf>
    <xf numFmtId="0" fontId="5" fillId="3" borderId="6" xfId="0" applyFont="1" applyFill="1" applyBorder="1" applyAlignment="1">
      <alignment horizontal="left" vertical="center"/>
    </xf>
    <xf numFmtId="0" fontId="9" fillId="3" borderId="6" xfId="0" applyFont="1" applyFill="1" applyBorder="1" applyAlignment="1">
      <alignment vertical="center" wrapText="1"/>
    </xf>
    <xf numFmtId="0" fontId="9" fillId="3" borderId="7" xfId="0" applyFont="1" applyFill="1" applyBorder="1" applyAlignment="1">
      <alignment vertical="center" wrapText="1"/>
    </xf>
    <xf numFmtId="0" fontId="9" fillId="3" borderId="8" xfId="0" applyFont="1" applyFill="1" applyBorder="1" applyAlignment="1">
      <alignment vertical="center" wrapText="1"/>
    </xf>
    <xf numFmtId="0" fontId="50" fillId="0" borderId="0" xfId="0" applyFont="1" applyFill="1" applyAlignment="1">
      <alignment horizontal="left" vertical="center" wrapText="1"/>
    </xf>
    <xf numFmtId="0" fontId="9" fillId="0" borderId="13" xfId="0" applyFont="1" applyFill="1" applyBorder="1" applyAlignment="1">
      <alignment horizontal="left" vertical="center" wrapText="1"/>
    </xf>
    <xf numFmtId="0" fontId="9" fillId="0" borderId="0" xfId="0" applyFont="1" applyFill="1" applyBorder="1" applyAlignment="1">
      <alignment horizontal="left" vertical="center" wrapText="1"/>
    </xf>
    <xf numFmtId="0" fontId="9" fillId="0" borderId="13" xfId="0" applyFont="1" applyFill="1" applyBorder="1" applyAlignment="1">
      <alignment horizontal="left" vertical="center" shrinkToFit="1"/>
    </xf>
    <xf numFmtId="0" fontId="9" fillId="0" borderId="0" xfId="0" applyFont="1" applyFill="1" applyBorder="1" applyAlignment="1">
      <alignment horizontal="left" vertical="center" shrinkToFit="1"/>
    </xf>
    <xf numFmtId="0" fontId="9" fillId="0" borderId="20" xfId="0" applyFont="1" applyFill="1" applyBorder="1" applyAlignment="1">
      <alignment horizontal="left" vertical="center" shrinkToFit="1"/>
    </xf>
    <xf numFmtId="0" fontId="5" fillId="3" borderId="7" xfId="0" applyFont="1" applyFill="1" applyBorder="1" applyAlignment="1">
      <alignment horizontal="center" vertical="center"/>
    </xf>
    <xf numFmtId="0" fontId="5" fillId="3" borderId="8" xfId="0" applyFont="1" applyFill="1" applyBorder="1" applyAlignment="1">
      <alignment horizontal="center" vertical="center"/>
    </xf>
    <xf numFmtId="0" fontId="5" fillId="0" borderId="6" xfId="0" applyFont="1" applyFill="1" applyBorder="1" applyAlignment="1">
      <alignment vertical="center" wrapText="1"/>
    </xf>
    <xf numFmtId="0" fontId="5" fillId="0" borderId="7" xfId="0" applyFont="1" applyFill="1" applyBorder="1" applyAlignment="1">
      <alignment vertical="center"/>
    </xf>
    <xf numFmtId="0" fontId="5" fillId="0" borderId="8" xfId="0" applyFont="1" applyFill="1" applyBorder="1" applyAlignment="1">
      <alignment vertical="center"/>
    </xf>
    <xf numFmtId="0" fontId="9" fillId="0" borderId="13" xfId="0" quotePrefix="1" applyFont="1" applyFill="1" applyBorder="1" applyAlignment="1">
      <alignment horizontal="left" vertical="center" shrinkToFit="1"/>
    </xf>
    <xf numFmtId="0" fontId="9" fillId="0" borderId="0" xfId="0" quotePrefix="1" applyFont="1" applyFill="1" applyBorder="1" applyAlignment="1">
      <alignment horizontal="left" vertical="center" shrinkToFit="1"/>
    </xf>
    <xf numFmtId="0" fontId="5" fillId="4" borderId="5" xfId="0" applyFont="1" applyFill="1" applyBorder="1" applyAlignment="1">
      <alignment horizontal="center"/>
    </xf>
    <xf numFmtId="0" fontId="5" fillId="4" borderId="5" xfId="0" applyFont="1" applyFill="1" applyBorder="1" applyAlignment="1">
      <alignment horizontal="center" vertical="center" textRotation="255"/>
    </xf>
    <xf numFmtId="0" fontId="5" fillId="0" borderId="10" xfId="0" applyFont="1" applyFill="1" applyBorder="1" applyAlignment="1">
      <alignment vertical="center" textRotation="255" wrapText="1"/>
    </xf>
    <xf numFmtId="0" fontId="5" fillId="0" borderId="11" xfId="0" applyFont="1" applyFill="1" applyBorder="1" applyAlignment="1">
      <alignment vertical="center" textRotation="255" wrapText="1"/>
    </xf>
    <xf numFmtId="0" fontId="5" fillId="0" borderId="13" xfId="0" applyFont="1" applyFill="1" applyBorder="1" applyAlignment="1">
      <alignment vertical="center" textRotation="255" wrapText="1"/>
    </xf>
    <xf numFmtId="0" fontId="5" fillId="0" borderId="20" xfId="0" applyFont="1" applyFill="1" applyBorder="1" applyAlignment="1">
      <alignment vertical="center" textRotation="255" wrapText="1"/>
    </xf>
    <xf numFmtId="0" fontId="5" fillId="0" borderId="14" xfId="0" applyFont="1" applyFill="1" applyBorder="1" applyAlignment="1">
      <alignment vertical="center" wrapText="1"/>
    </xf>
    <xf numFmtId="0" fontId="5" fillId="0" borderId="26" xfId="0" applyFont="1" applyFill="1" applyBorder="1" applyAlignment="1">
      <alignment vertical="center" wrapText="1"/>
    </xf>
    <xf numFmtId="0" fontId="5" fillId="0" borderId="15" xfId="0" applyFont="1" applyFill="1" applyBorder="1" applyAlignment="1">
      <alignment vertical="center" wrapText="1"/>
    </xf>
    <xf numFmtId="0" fontId="5" fillId="0" borderId="7" xfId="0" applyFont="1" applyFill="1" applyBorder="1" applyAlignment="1">
      <alignment vertical="center" wrapText="1"/>
    </xf>
    <xf numFmtId="0" fontId="5" fillId="0" borderId="8" xfId="0" applyFont="1" applyFill="1" applyBorder="1" applyAlignment="1">
      <alignment vertical="center" wrapText="1"/>
    </xf>
    <xf numFmtId="0" fontId="5" fillId="0" borderId="6"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10" xfId="0" applyFont="1" applyFill="1" applyBorder="1" applyAlignment="1">
      <alignment horizontal="center" vertical="center" textRotation="255"/>
    </xf>
    <xf numFmtId="0" fontId="5" fillId="0" borderId="11" xfId="0" applyFont="1" applyFill="1" applyBorder="1" applyAlignment="1">
      <alignment horizontal="center" vertical="center" textRotation="255"/>
    </xf>
    <xf numFmtId="0" fontId="5" fillId="0" borderId="13" xfId="0" applyFont="1" applyFill="1" applyBorder="1" applyAlignment="1">
      <alignment horizontal="center" vertical="center" textRotation="255"/>
    </xf>
    <xf numFmtId="0" fontId="5" fillId="0" borderId="20" xfId="0" applyFont="1" applyFill="1" applyBorder="1" applyAlignment="1">
      <alignment horizontal="center" vertical="center" textRotation="255"/>
    </xf>
    <xf numFmtId="0" fontId="5" fillId="3" borderId="6" xfId="0" applyFont="1" applyFill="1" applyBorder="1" applyAlignment="1">
      <alignment vertical="center"/>
    </xf>
    <xf numFmtId="0" fontId="5" fillId="3" borderId="7" xfId="0" applyFont="1" applyFill="1" applyBorder="1" applyAlignment="1">
      <alignment vertical="center"/>
    </xf>
    <xf numFmtId="0" fontId="5" fillId="3" borderId="8" xfId="0" applyFont="1" applyFill="1" applyBorder="1" applyAlignment="1">
      <alignment vertical="center"/>
    </xf>
    <xf numFmtId="0" fontId="5" fillId="4" borderId="12" xfId="0" applyFont="1" applyFill="1" applyBorder="1" applyAlignment="1">
      <alignment vertical="center" textRotation="255"/>
    </xf>
    <xf numFmtId="0" fontId="5" fillId="4" borderId="29" xfId="0" applyFont="1" applyFill="1" applyBorder="1" applyAlignment="1">
      <alignment vertical="center" textRotation="255"/>
    </xf>
    <xf numFmtId="0" fontId="5" fillId="4" borderId="16" xfId="0" applyFont="1" applyFill="1" applyBorder="1" applyAlignment="1">
      <alignment vertical="center" textRotation="255"/>
    </xf>
    <xf numFmtId="0" fontId="5" fillId="0" borderId="14" xfId="0" applyFont="1" applyFill="1" applyBorder="1" applyAlignment="1">
      <alignment horizontal="center" vertical="center" textRotation="255"/>
    </xf>
    <xf numFmtId="0" fontId="5" fillId="0" borderId="15" xfId="0" applyFont="1" applyFill="1" applyBorder="1" applyAlignment="1">
      <alignment horizontal="center" vertical="center" textRotation="255"/>
    </xf>
    <xf numFmtId="0" fontId="27" fillId="0" borderId="6" xfId="0" applyFont="1" applyFill="1" applyBorder="1" applyAlignment="1">
      <alignment vertical="center" wrapText="1"/>
    </xf>
    <xf numFmtId="0" fontId="27" fillId="0" borderId="7" xfId="0" applyFont="1" applyFill="1" applyBorder="1" applyAlignment="1">
      <alignment vertical="center" wrapText="1"/>
    </xf>
    <xf numFmtId="0" fontId="27" fillId="0" borderId="8" xfId="0" applyFont="1" applyFill="1" applyBorder="1" applyAlignment="1">
      <alignment vertical="center" wrapText="1"/>
    </xf>
    <xf numFmtId="0" fontId="27" fillId="0" borderId="6" xfId="0" applyFont="1" applyFill="1" applyBorder="1" applyAlignment="1">
      <alignment vertical="center" shrinkToFit="1"/>
    </xf>
    <xf numFmtId="0" fontId="27" fillId="0" borderId="7" xfId="0" applyFont="1" applyFill="1" applyBorder="1" applyAlignment="1">
      <alignment vertical="center" shrinkToFit="1"/>
    </xf>
    <xf numFmtId="0" fontId="27" fillId="0" borderId="8" xfId="0" applyFont="1" applyFill="1" applyBorder="1" applyAlignment="1">
      <alignment vertical="center" shrinkToFit="1"/>
    </xf>
    <xf numFmtId="0" fontId="18" fillId="0" borderId="5" xfId="0" applyFont="1" applyFill="1" applyBorder="1" applyAlignment="1">
      <alignment horizontal="center" vertical="center" shrinkToFit="1"/>
    </xf>
    <xf numFmtId="0" fontId="5" fillId="4" borderId="10" xfId="0" applyFont="1" applyFill="1" applyBorder="1" applyAlignment="1">
      <alignment horizontal="center" vertical="center" wrapText="1"/>
    </xf>
    <xf numFmtId="0" fontId="5" fillId="3" borderId="6" xfId="0" applyFont="1" applyFill="1" applyBorder="1" applyAlignment="1">
      <alignment vertical="center" wrapText="1"/>
    </xf>
    <xf numFmtId="0" fontId="5" fillId="3" borderId="7" xfId="0" applyFont="1" applyFill="1" applyBorder="1" applyAlignment="1">
      <alignment vertical="center" wrapText="1"/>
    </xf>
    <xf numFmtId="0" fontId="5" fillId="3" borderId="8" xfId="0" applyFont="1" applyFill="1" applyBorder="1" applyAlignment="1">
      <alignment vertical="center" wrapText="1"/>
    </xf>
    <xf numFmtId="0" fontId="6" fillId="4" borderId="12" xfId="0" applyFont="1" applyFill="1" applyBorder="1" applyAlignment="1">
      <alignment horizontal="center" vertical="center"/>
    </xf>
    <xf numFmtId="0" fontId="6" fillId="4" borderId="16" xfId="0" applyFont="1" applyFill="1" applyBorder="1" applyAlignment="1">
      <alignment horizontal="center" vertical="center"/>
    </xf>
    <xf numFmtId="0" fontId="23" fillId="5" borderId="6" xfId="0" applyFont="1" applyFill="1" applyBorder="1" applyAlignment="1">
      <alignment horizontal="left" vertical="center" wrapText="1"/>
    </xf>
    <xf numFmtId="0" fontId="23" fillId="5" borderId="7" xfId="0" applyFont="1" applyFill="1" applyBorder="1" applyAlignment="1">
      <alignment horizontal="left" vertical="center" wrapText="1"/>
    </xf>
    <xf numFmtId="0" fontId="23" fillId="5" borderId="8" xfId="0" applyFont="1" applyFill="1" applyBorder="1" applyAlignment="1">
      <alignment horizontal="left" vertical="center" wrapText="1"/>
    </xf>
    <xf numFmtId="0" fontId="5" fillId="5" borderId="6" xfId="0" applyFont="1" applyFill="1" applyBorder="1" applyAlignment="1">
      <alignment horizontal="center" vertical="center"/>
    </xf>
    <xf numFmtId="0" fontId="5" fillId="5" borderId="7" xfId="0" applyFont="1" applyFill="1" applyBorder="1" applyAlignment="1">
      <alignment horizontal="center" vertical="center"/>
    </xf>
    <xf numFmtId="0" fontId="23" fillId="5" borderId="7" xfId="0" applyFont="1" applyFill="1" applyBorder="1" applyAlignment="1">
      <alignment horizontal="left" vertical="center"/>
    </xf>
    <xf numFmtId="0" fontId="5" fillId="0" borderId="6" xfId="0" applyFont="1" applyFill="1" applyBorder="1" applyAlignment="1">
      <alignment horizontal="left" vertical="center"/>
    </xf>
    <xf numFmtId="0" fontId="23" fillId="0" borderId="7" xfId="0" applyFont="1" applyFill="1" applyBorder="1" applyAlignment="1">
      <alignment horizontal="left" vertical="center"/>
    </xf>
    <xf numFmtId="0" fontId="23" fillId="0" borderId="8" xfId="0" applyFont="1" applyFill="1" applyBorder="1" applyAlignment="1">
      <alignment horizontal="left" vertical="center"/>
    </xf>
    <xf numFmtId="0" fontId="19" fillId="0" borderId="51" xfId="0" applyFont="1" applyFill="1" applyBorder="1" applyAlignment="1">
      <alignment horizontal="left" vertical="center" shrinkToFit="1"/>
    </xf>
    <xf numFmtId="0" fontId="19" fillId="0" borderId="0" xfId="0" applyFont="1" applyFill="1" applyBorder="1" applyAlignment="1">
      <alignment horizontal="left" vertical="center" shrinkToFit="1"/>
    </xf>
    <xf numFmtId="0" fontId="19" fillId="0" borderId="20" xfId="0" applyFont="1" applyFill="1" applyBorder="1" applyAlignment="1">
      <alignment horizontal="left" vertical="center" shrinkToFit="1"/>
    </xf>
    <xf numFmtId="0" fontId="27" fillId="0" borderId="13" xfId="0" applyFont="1" applyFill="1" applyBorder="1" applyAlignment="1">
      <alignment vertical="center" wrapText="1"/>
    </xf>
    <xf numFmtId="0" fontId="27" fillId="0" borderId="0" xfId="0" applyFont="1" applyFill="1" applyBorder="1" applyAlignment="1">
      <alignment vertical="center" wrapText="1"/>
    </xf>
    <xf numFmtId="0" fontId="5" fillId="4" borderId="10" xfId="0" applyFont="1" applyFill="1" applyBorder="1" applyAlignment="1">
      <alignment horizontal="center" vertical="center" textRotation="255" wrapText="1"/>
    </xf>
    <xf numFmtId="0" fontId="5" fillId="4" borderId="11" xfId="0" applyFont="1" applyFill="1" applyBorder="1" applyAlignment="1">
      <alignment horizontal="center" vertical="center" textRotation="255" wrapText="1"/>
    </xf>
    <xf numFmtId="0" fontId="5" fillId="4" borderId="13" xfId="0" applyFont="1" applyFill="1" applyBorder="1" applyAlignment="1">
      <alignment horizontal="center" vertical="center" textRotation="255" wrapText="1"/>
    </xf>
    <xf numFmtId="0" fontId="5" fillId="4" borderId="20" xfId="0" applyFont="1" applyFill="1" applyBorder="1" applyAlignment="1">
      <alignment horizontal="center" vertical="center" textRotation="255" wrapText="1"/>
    </xf>
    <xf numFmtId="0" fontId="5" fillId="4" borderId="14" xfId="0" applyFont="1" applyFill="1" applyBorder="1" applyAlignment="1">
      <alignment horizontal="center" vertical="center" textRotation="255" wrapText="1"/>
    </xf>
    <xf numFmtId="0" fontId="5" fillId="4" borderId="15" xfId="0" applyFont="1" applyFill="1" applyBorder="1" applyAlignment="1">
      <alignment horizontal="center" vertical="center" textRotation="255" wrapText="1"/>
    </xf>
    <xf numFmtId="0" fontId="9" fillId="0" borderId="26" xfId="0" applyFont="1" applyFill="1" applyBorder="1" applyAlignment="1">
      <alignment vertical="top" wrapText="1"/>
    </xf>
    <xf numFmtId="0" fontId="27" fillId="4" borderId="14" xfId="0" applyFont="1" applyFill="1" applyBorder="1" applyAlignment="1">
      <alignment horizontal="center" vertical="center" wrapText="1"/>
    </xf>
    <xf numFmtId="0" fontId="27" fillId="4" borderId="26" xfId="0" applyFont="1" applyFill="1" applyBorder="1" applyAlignment="1">
      <alignment horizontal="center" vertical="center" wrapText="1"/>
    </xf>
    <xf numFmtId="0" fontId="27" fillId="4" borderId="15" xfId="0" applyFont="1" applyFill="1" applyBorder="1" applyAlignment="1">
      <alignment horizontal="center" vertical="center" wrapText="1"/>
    </xf>
    <xf numFmtId="0" fontId="19" fillId="0" borderId="51" xfId="0" applyFont="1" applyFill="1" applyBorder="1" applyAlignment="1">
      <alignment horizontal="center" vertical="center" wrapText="1"/>
    </xf>
    <xf numFmtId="0" fontId="19" fillId="0" borderId="0" xfId="0" applyFont="1" applyFill="1" applyBorder="1" applyAlignment="1">
      <alignment horizontal="center" vertical="center"/>
    </xf>
    <xf numFmtId="0" fontId="27" fillId="3" borderId="6" xfId="0" applyFont="1" applyFill="1" applyBorder="1" applyAlignment="1">
      <alignment horizontal="center" vertical="center"/>
    </xf>
    <xf numFmtId="0" fontId="27" fillId="3" borderId="7" xfId="0" applyFont="1" applyFill="1" applyBorder="1" applyAlignment="1">
      <alignment horizontal="center" vertical="center"/>
    </xf>
    <xf numFmtId="0" fontId="27" fillId="3" borderId="8" xfId="0" applyFont="1" applyFill="1" applyBorder="1" applyAlignment="1">
      <alignment horizontal="center" vertical="center"/>
    </xf>
    <xf numFmtId="0" fontId="19" fillId="0" borderId="13"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20" xfId="0" applyFont="1" applyFill="1" applyBorder="1" applyAlignment="1">
      <alignment horizontal="center" vertical="center" wrapText="1"/>
    </xf>
    <xf numFmtId="0" fontId="27" fillId="3" borderId="53" xfId="0" applyFont="1" applyFill="1" applyBorder="1" applyAlignment="1">
      <alignment horizontal="center" vertical="center"/>
    </xf>
    <xf numFmtId="0" fontId="19" fillId="0" borderId="55" xfId="0" applyFont="1" applyFill="1" applyBorder="1" applyAlignment="1">
      <alignment vertical="top" wrapText="1"/>
    </xf>
    <xf numFmtId="0" fontId="9" fillId="3" borderId="6" xfId="0" applyFont="1" applyFill="1" applyBorder="1" applyAlignment="1">
      <alignment vertical="center"/>
    </xf>
    <xf numFmtId="0" fontId="9" fillId="3" borderId="7" xfId="0" applyFont="1" applyFill="1" applyBorder="1" applyAlignment="1">
      <alignment vertical="center"/>
    </xf>
    <xf numFmtId="0" fontId="9" fillId="3" borderId="8" xfId="0" applyFont="1" applyFill="1" applyBorder="1" applyAlignment="1">
      <alignment vertical="center"/>
    </xf>
    <xf numFmtId="0" fontId="5" fillId="3" borderId="6" xfId="0" applyFont="1" applyFill="1" applyBorder="1" applyAlignment="1">
      <alignment horizontal="center" vertical="center" wrapText="1"/>
    </xf>
    <xf numFmtId="0" fontId="5" fillId="3" borderId="8" xfId="0" applyFont="1" applyFill="1" applyBorder="1" applyAlignment="1">
      <alignment horizontal="center" vertical="center" wrapText="1"/>
    </xf>
    <xf numFmtId="0" fontId="12" fillId="3" borderId="6" xfId="0" applyFont="1" applyFill="1" applyBorder="1" applyAlignment="1">
      <alignment horizontal="left" vertical="center" wrapText="1"/>
    </xf>
    <xf numFmtId="0" fontId="12" fillId="3" borderId="7" xfId="0" applyFont="1" applyFill="1" applyBorder="1" applyAlignment="1">
      <alignment horizontal="left" vertical="center" wrapText="1"/>
    </xf>
    <xf numFmtId="0" fontId="12" fillId="3" borderId="8" xfId="0" applyFont="1" applyFill="1" applyBorder="1" applyAlignment="1">
      <alignment horizontal="left" vertical="center" wrapText="1"/>
    </xf>
    <xf numFmtId="200" fontId="5" fillId="3" borderId="7" xfId="0" applyNumberFormat="1" applyFont="1" applyFill="1" applyBorder="1" applyAlignment="1">
      <alignment horizontal="right" vertical="center"/>
    </xf>
    <xf numFmtId="0" fontId="5" fillId="3" borderId="14" xfId="0" applyFont="1" applyFill="1" applyBorder="1" applyAlignment="1">
      <alignment horizontal="center" vertical="center" wrapText="1"/>
    </xf>
    <xf numFmtId="0" fontId="5" fillId="3" borderId="15" xfId="0" applyFont="1" applyFill="1" applyBorder="1" applyAlignment="1">
      <alignment horizontal="center" vertical="center" wrapText="1"/>
    </xf>
    <xf numFmtId="0" fontId="12" fillId="3" borderId="14" xfId="0" applyFont="1" applyFill="1" applyBorder="1" applyAlignment="1">
      <alignment horizontal="left" vertical="center" wrapText="1"/>
    </xf>
    <xf numFmtId="0" fontId="12" fillId="3" borderId="26" xfId="0" applyFont="1" applyFill="1" applyBorder="1" applyAlignment="1">
      <alignment horizontal="left" vertical="center" wrapText="1"/>
    </xf>
    <xf numFmtId="0" fontId="12" fillId="3" borderId="15" xfId="0" applyFont="1" applyFill="1" applyBorder="1" applyAlignment="1">
      <alignment horizontal="left" vertical="center" wrapText="1"/>
    </xf>
    <xf numFmtId="200" fontId="5" fillId="3" borderId="7" xfId="0" applyNumberFormat="1" applyFont="1" applyFill="1" applyBorder="1" applyAlignment="1">
      <alignment horizontal="left" vertical="center" wrapText="1"/>
    </xf>
    <xf numFmtId="200" fontId="5" fillId="3" borderId="7" xfId="0" applyNumberFormat="1" applyFont="1" applyFill="1" applyBorder="1">
      <alignment vertical="center"/>
    </xf>
    <xf numFmtId="183" fontId="16" fillId="2" borderId="5" xfId="0" applyNumberFormat="1" applyFont="1" applyFill="1" applyBorder="1" applyAlignment="1">
      <alignment vertical="center" shrinkToFit="1"/>
    </xf>
    <xf numFmtId="0" fontId="5" fillId="0" borderId="0" xfId="0" applyFont="1" applyFill="1" applyBorder="1" applyAlignment="1">
      <alignment horizontal="left" vertical="center" wrapText="1"/>
    </xf>
    <xf numFmtId="0" fontId="12" fillId="0" borderId="13" xfId="0" applyFont="1" applyFill="1" applyBorder="1" applyAlignment="1">
      <alignment horizontal="left" vertical="center" wrapText="1"/>
    </xf>
    <xf numFmtId="0" fontId="12" fillId="0" borderId="0" xfId="0" applyFont="1" applyFill="1" applyBorder="1" applyAlignment="1">
      <alignment horizontal="left" vertical="center" wrapText="1"/>
    </xf>
    <xf numFmtId="0" fontId="12" fillId="0" borderId="20" xfId="0" applyFont="1" applyFill="1" applyBorder="1" applyAlignment="1">
      <alignment horizontal="left" vertical="center" wrapText="1"/>
    </xf>
    <xf numFmtId="0" fontId="5" fillId="5" borderId="6"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5" fillId="4" borderId="17" xfId="0" applyFont="1" applyFill="1" applyBorder="1" applyAlignment="1">
      <alignment horizontal="center" vertical="center" wrapText="1"/>
    </xf>
    <xf numFmtId="0" fontId="5" fillId="4" borderId="11" xfId="0" applyFont="1" applyFill="1" applyBorder="1" applyAlignment="1">
      <alignment horizontal="center" vertical="center" wrapText="1"/>
    </xf>
    <xf numFmtId="0" fontId="5" fillId="4" borderId="26" xfId="0" applyFont="1" applyFill="1" applyBorder="1" applyAlignment="1">
      <alignment horizontal="center" vertical="center" wrapText="1"/>
    </xf>
    <xf numFmtId="9" fontId="5" fillId="2" borderId="10" xfId="0" applyNumberFormat="1" applyFont="1" applyFill="1" applyBorder="1" applyAlignment="1">
      <alignment horizontal="right"/>
    </xf>
    <xf numFmtId="9" fontId="5" fillId="2" borderId="17" xfId="0" applyNumberFormat="1" applyFont="1" applyFill="1" applyBorder="1" applyAlignment="1">
      <alignment horizontal="right"/>
    </xf>
    <xf numFmtId="9" fontId="5" fillId="2" borderId="11" xfId="0" applyNumberFormat="1" applyFont="1" applyFill="1" applyBorder="1" applyAlignment="1">
      <alignment horizontal="right"/>
    </xf>
    <xf numFmtId="9" fontId="5" fillId="2" borderId="14" xfId="0" applyNumberFormat="1" applyFont="1" applyFill="1" applyBorder="1" applyAlignment="1">
      <alignment horizontal="right"/>
    </xf>
    <xf numFmtId="9" fontId="5" fillId="2" borderId="26" xfId="0" applyNumberFormat="1" applyFont="1" applyFill="1" applyBorder="1" applyAlignment="1">
      <alignment horizontal="right"/>
    </xf>
    <xf numFmtId="9" fontId="5" fillId="2" borderId="15" xfId="0" applyNumberFormat="1" applyFont="1" applyFill="1" applyBorder="1" applyAlignment="1">
      <alignment horizontal="right"/>
    </xf>
    <xf numFmtId="38" fontId="6" fillId="3" borderId="10" xfId="1" applyFont="1" applyFill="1" applyBorder="1" applyAlignment="1">
      <alignment horizontal="right"/>
    </xf>
    <xf numFmtId="38" fontId="6" fillId="3" borderId="17" xfId="1" applyFont="1" applyFill="1" applyBorder="1" applyAlignment="1">
      <alignment horizontal="right"/>
    </xf>
    <xf numFmtId="38" fontId="6" fillId="3" borderId="14" xfId="1" applyFont="1" applyFill="1" applyBorder="1" applyAlignment="1">
      <alignment horizontal="right"/>
    </xf>
    <xf numFmtId="38" fontId="6" fillId="3" borderId="26" xfId="1" applyFont="1" applyFill="1" applyBorder="1" applyAlignment="1">
      <alignment horizontal="right"/>
    </xf>
    <xf numFmtId="49" fontId="5" fillId="3" borderId="11" xfId="0" applyNumberFormat="1" applyFont="1" applyFill="1" applyBorder="1" applyAlignment="1">
      <alignment horizontal="center"/>
    </xf>
    <xf numFmtId="49" fontId="5" fillId="3" borderId="15" xfId="0" applyNumberFormat="1" applyFont="1" applyFill="1" applyBorder="1" applyAlignment="1">
      <alignment horizontal="center"/>
    </xf>
    <xf numFmtId="38" fontId="16" fillId="3" borderId="10" xfId="1" applyFont="1" applyFill="1" applyBorder="1" applyAlignment="1">
      <alignment horizontal="center" shrinkToFit="1"/>
    </xf>
    <xf numFmtId="38" fontId="16" fillId="3" borderId="17" xfId="1" applyFont="1" applyFill="1" applyBorder="1" applyAlignment="1">
      <alignment horizontal="center" shrinkToFit="1"/>
    </xf>
    <xf numFmtId="38" fontId="16" fillId="3" borderId="14" xfId="1" applyFont="1" applyFill="1" applyBorder="1" applyAlignment="1">
      <alignment horizontal="center" shrinkToFit="1"/>
    </xf>
    <xf numFmtId="38" fontId="16" fillId="3" borderId="26" xfId="1" applyFont="1" applyFill="1" applyBorder="1" applyAlignment="1">
      <alignment horizontal="center" shrinkToFit="1"/>
    </xf>
    <xf numFmtId="201" fontId="16" fillId="3" borderId="11" xfId="1" applyNumberFormat="1" applyFont="1" applyFill="1" applyBorder="1" applyAlignment="1">
      <alignment horizontal="center" shrinkToFit="1"/>
    </xf>
    <xf numFmtId="201" fontId="16" fillId="3" borderId="15" xfId="1" applyNumberFormat="1" applyFont="1" applyFill="1" applyBorder="1" applyAlignment="1">
      <alignment horizontal="center" shrinkToFit="1"/>
    </xf>
    <xf numFmtId="0" fontId="5" fillId="3" borderId="10" xfId="0" applyFont="1" applyFill="1" applyBorder="1" applyAlignment="1">
      <alignment horizontal="center" vertical="center"/>
    </xf>
    <xf numFmtId="0" fontId="5" fillId="3" borderId="17" xfId="0" applyFont="1" applyFill="1" applyBorder="1" applyAlignment="1">
      <alignment horizontal="center" vertical="center"/>
    </xf>
    <xf numFmtId="0" fontId="5" fillId="0" borderId="0" xfId="0" applyFont="1" applyFill="1" applyAlignment="1">
      <alignment horizontal="left" vertical="top" wrapText="1"/>
    </xf>
    <xf numFmtId="0" fontId="32" fillId="0" borderId="0" xfId="0" applyFont="1" applyFill="1" applyAlignment="1">
      <alignment horizontal="left" vertical="top" wrapText="1"/>
    </xf>
    <xf numFmtId="0" fontId="5" fillId="3" borderId="7" xfId="0" applyFont="1" applyFill="1" applyBorder="1" applyAlignment="1">
      <alignment horizontal="center" vertical="center" wrapText="1"/>
    </xf>
    <xf numFmtId="0" fontId="5" fillId="3" borderId="6" xfId="0" applyFont="1" applyFill="1" applyBorder="1" applyAlignment="1">
      <alignment horizontal="center" vertical="center"/>
    </xf>
    <xf numFmtId="0" fontId="52" fillId="6" borderId="17" xfId="0" applyFont="1" applyFill="1" applyBorder="1" applyAlignment="1">
      <alignment horizontal="left" vertical="center" wrapText="1"/>
    </xf>
    <xf numFmtId="49" fontId="5" fillId="2" borderId="10" xfId="0" applyNumberFormat="1" applyFont="1" applyFill="1" applyBorder="1" applyAlignment="1">
      <alignment horizontal="center"/>
    </xf>
    <xf numFmtId="49" fontId="5" fillId="2" borderId="17" xfId="0" applyNumberFormat="1" applyFont="1" applyFill="1" applyBorder="1" applyAlignment="1">
      <alignment horizontal="center"/>
    </xf>
    <xf numFmtId="49" fontId="5" fillId="2" borderId="11" xfId="0" applyNumberFormat="1" applyFont="1" applyFill="1" applyBorder="1" applyAlignment="1">
      <alignment horizontal="center"/>
    </xf>
    <xf numFmtId="49" fontId="5" fillId="2" borderId="14" xfId="0" applyNumberFormat="1" applyFont="1" applyFill="1" applyBorder="1" applyAlignment="1">
      <alignment horizontal="center"/>
    </xf>
    <xf numFmtId="49" fontId="5" fillId="2" borderId="26" xfId="0" applyNumberFormat="1" applyFont="1" applyFill="1" applyBorder="1" applyAlignment="1">
      <alignment horizontal="center"/>
    </xf>
    <xf numFmtId="49" fontId="5" fillId="2" borderId="15" xfId="0" applyNumberFormat="1" applyFont="1" applyFill="1" applyBorder="1" applyAlignment="1">
      <alignment horizontal="center"/>
    </xf>
    <xf numFmtId="0" fontId="5" fillId="3" borderId="10" xfId="0" applyFont="1" applyFill="1" applyBorder="1" applyAlignment="1">
      <alignment horizontal="center" vertical="center" wrapText="1"/>
    </xf>
    <xf numFmtId="0" fontId="5" fillId="3" borderId="17"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5" fillId="3" borderId="26" xfId="0" applyFont="1" applyFill="1" applyBorder="1" applyAlignment="1">
      <alignment horizontal="center" vertical="center" wrapText="1"/>
    </xf>
    <xf numFmtId="0" fontId="5" fillId="4" borderId="10" xfId="0" applyFont="1" applyFill="1" applyBorder="1" applyAlignment="1">
      <alignment horizontal="center" vertical="center" shrinkToFit="1"/>
    </xf>
    <xf numFmtId="0" fontId="5" fillId="4" borderId="17" xfId="0" applyFont="1" applyFill="1" applyBorder="1" applyAlignment="1">
      <alignment horizontal="center" vertical="center" shrinkToFit="1"/>
    </xf>
    <xf numFmtId="0" fontId="5" fillId="4" borderId="14" xfId="0" applyFont="1" applyFill="1" applyBorder="1" applyAlignment="1">
      <alignment horizontal="center" vertical="center" shrinkToFit="1"/>
    </xf>
    <xf numFmtId="0" fontId="5" fillId="4" borderId="26" xfId="0" applyFont="1" applyFill="1" applyBorder="1" applyAlignment="1">
      <alignment horizontal="center" vertical="center" shrinkToFit="1"/>
    </xf>
    <xf numFmtId="0" fontId="5" fillId="4" borderId="7" xfId="0" applyFont="1" applyFill="1" applyBorder="1" applyAlignment="1">
      <alignment horizontal="center" vertical="center" wrapText="1"/>
    </xf>
    <xf numFmtId="0" fontId="5" fillId="4" borderId="6" xfId="0" applyFont="1" applyFill="1" applyBorder="1" applyAlignment="1">
      <alignment horizontal="center" vertical="center" shrinkToFit="1"/>
    </xf>
    <xf numFmtId="0" fontId="5" fillId="4" borderId="7" xfId="0" applyFont="1" applyFill="1" applyBorder="1" applyAlignment="1">
      <alignment horizontal="center" vertical="center" shrinkToFit="1"/>
    </xf>
    <xf numFmtId="0" fontId="5" fillId="4" borderId="8" xfId="0" applyFont="1" applyFill="1" applyBorder="1" applyAlignment="1">
      <alignment horizontal="center" vertical="center" shrinkToFit="1"/>
    </xf>
    <xf numFmtId="194" fontId="16" fillId="2" borderId="66" xfId="1" applyNumberFormat="1" applyFont="1" applyFill="1" applyBorder="1" applyAlignment="1">
      <alignment horizontal="right" vertical="center" shrinkToFit="1"/>
    </xf>
    <xf numFmtId="194" fontId="16" fillId="2" borderId="67" xfId="1" applyNumberFormat="1" applyFont="1" applyFill="1" applyBorder="1" applyAlignment="1">
      <alignment horizontal="right" vertical="center" shrinkToFit="1"/>
    </xf>
    <xf numFmtId="194" fontId="16" fillId="2" borderId="71" xfId="1" applyNumberFormat="1" applyFont="1" applyFill="1" applyBorder="1" applyAlignment="1">
      <alignment horizontal="right" vertical="center" shrinkToFit="1"/>
    </xf>
    <xf numFmtId="197" fontId="16" fillId="0" borderId="33" xfId="1" applyNumberFormat="1" applyFont="1" applyFill="1" applyBorder="1" applyAlignment="1">
      <alignment horizontal="right" vertical="center" shrinkToFit="1"/>
    </xf>
    <xf numFmtId="197" fontId="16" fillId="0" borderId="34" xfId="1" applyNumberFormat="1" applyFont="1" applyFill="1" applyBorder="1" applyAlignment="1">
      <alignment horizontal="right" vertical="center" shrinkToFit="1"/>
    </xf>
    <xf numFmtId="197" fontId="16" fillId="0" borderId="35" xfId="1" applyNumberFormat="1" applyFont="1" applyFill="1" applyBorder="1" applyAlignment="1">
      <alignment horizontal="right" vertical="center" shrinkToFit="1"/>
    </xf>
    <xf numFmtId="197" fontId="16" fillId="0" borderId="27" xfId="1" applyNumberFormat="1" applyFont="1" applyFill="1" applyBorder="1" applyAlignment="1">
      <alignment horizontal="right" vertical="center" shrinkToFit="1"/>
    </xf>
    <xf numFmtId="197" fontId="16" fillId="0" borderId="36" xfId="1" applyNumberFormat="1" applyFont="1" applyFill="1" applyBorder="1" applyAlignment="1">
      <alignment horizontal="right" vertical="center" shrinkToFit="1"/>
    </xf>
    <xf numFmtId="197" fontId="16" fillId="0" borderId="28" xfId="1" applyNumberFormat="1" applyFont="1" applyFill="1" applyBorder="1" applyAlignment="1">
      <alignment horizontal="right" vertical="center" shrinkToFit="1"/>
    </xf>
    <xf numFmtId="184" fontId="16" fillId="2" borderId="66" xfId="1" applyNumberFormat="1" applyFont="1" applyFill="1" applyBorder="1" applyAlignment="1">
      <alignment horizontal="right" vertical="center" shrinkToFit="1"/>
    </xf>
    <xf numFmtId="184" fontId="16" fillId="2" borderId="67" xfId="1" applyNumberFormat="1" applyFont="1" applyFill="1" applyBorder="1" applyAlignment="1">
      <alignment horizontal="right" vertical="center" shrinkToFit="1"/>
    </xf>
    <xf numFmtId="184" fontId="16" fillId="2" borderId="71" xfId="1" applyNumberFormat="1" applyFont="1" applyFill="1" applyBorder="1" applyAlignment="1">
      <alignment horizontal="right" vertical="center" shrinkToFit="1"/>
    </xf>
    <xf numFmtId="201" fontId="16" fillId="2" borderId="14" xfId="1" applyNumberFormat="1" applyFont="1" applyFill="1" applyBorder="1" applyAlignment="1">
      <alignment horizontal="right" vertical="center" shrinkToFit="1"/>
    </xf>
    <xf numFmtId="201" fontId="16" fillId="2" borderId="26" xfId="1" applyNumberFormat="1" applyFont="1" applyFill="1" applyBorder="1" applyAlignment="1">
      <alignment horizontal="right" vertical="center" shrinkToFit="1"/>
    </xf>
    <xf numFmtId="201" fontId="16" fillId="2" borderId="15" xfId="1" applyNumberFormat="1" applyFont="1" applyFill="1" applyBorder="1" applyAlignment="1">
      <alignment horizontal="right" vertical="center" shrinkToFit="1"/>
    </xf>
    <xf numFmtId="0" fontId="9" fillId="0" borderId="0" xfId="0" applyFont="1" applyFill="1" applyAlignment="1">
      <alignment horizontal="center" vertical="center"/>
    </xf>
    <xf numFmtId="0" fontId="9" fillId="0" borderId="20" xfId="0" applyFont="1" applyFill="1" applyBorder="1" applyAlignment="1">
      <alignment horizontal="center" vertical="center"/>
    </xf>
    <xf numFmtId="183" fontId="16" fillId="2" borderId="5" xfId="0" applyNumberFormat="1" applyFont="1" applyFill="1" applyBorder="1" applyAlignment="1">
      <alignment horizontal="right" shrinkToFit="1"/>
    </xf>
    <xf numFmtId="210" fontId="16" fillId="3" borderId="5" xfId="1" applyNumberFormat="1" applyFont="1" applyFill="1" applyBorder="1" applyAlignment="1">
      <alignment horizontal="right" shrinkToFit="1"/>
    </xf>
    <xf numFmtId="210" fontId="16" fillId="3" borderId="6" xfId="1" applyNumberFormat="1" applyFont="1" applyFill="1" applyBorder="1" applyAlignment="1">
      <alignment horizontal="right" shrinkToFit="1"/>
    </xf>
    <xf numFmtId="193" fontId="17" fillId="0" borderId="8" xfId="1" applyNumberFormat="1" applyFont="1" applyFill="1" applyBorder="1" applyAlignment="1">
      <alignment horizontal="center" shrinkToFit="1"/>
    </xf>
    <xf numFmtId="193" fontId="17" fillId="0" borderId="5" xfId="1" applyNumberFormat="1" applyFont="1" applyFill="1" applyBorder="1" applyAlignment="1">
      <alignment horizontal="center" shrinkToFit="1"/>
    </xf>
    <xf numFmtId="201" fontId="16" fillId="3" borderId="10" xfId="1" applyNumberFormat="1" applyFont="1" applyFill="1" applyBorder="1" applyAlignment="1">
      <alignment horizontal="right" shrinkToFit="1"/>
    </xf>
    <xf numFmtId="201" fontId="16" fillId="3" borderId="17" xfId="1" applyNumberFormat="1" applyFont="1" applyFill="1" applyBorder="1" applyAlignment="1">
      <alignment horizontal="right" shrinkToFit="1"/>
    </xf>
    <xf numFmtId="201" fontId="16" fillId="3" borderId="11" xfId="1" applyNumberFormat="1" applyFont="1" applyFill="1" applyBorder="1" applyAlignment="1">
      <alignment horizontal="right" shrinkToFit="1"/>
    </xf>
    <xf numFmtId="201" fontId="16" fillId="3" borderId="14" xfId="1" applyNumberFormat="1" applyFont="1" applyFill="1" applyBorder="1" applyAlignment="1">
      <alignment horizontal="right" shrinkToFit="1"/>
    </xf>
    <xf numFmtId="201" fontId="16" fillId="3" borderId="26" xfId="1" applyNumberFormat="1" applyFont="1" applyFill="1" applyBorder="1" applyAlignment="1">
      <alignment horizontal="right" shrinkToFit="1"/>
    </xf>
    <xf numFmtId="201" fontId="16" fillId="3" borderId="15" xfId="1" applyNumberFormat="1" applyFont="1" applyFill="1" applyBorder="1" applyAlignment="1">
      <alignment horizontal="right" shrinkToFit="1"/>
    </xf>
    <xf numFmtId="0" fontId="6" fillId="0" borderId="0" xfId="0" applyFont="1" applyFill="1" applyBorder="1" applyAlignment="1">
      <alignment horizontal="left" vertical="center" shrinkToFit="1"/>
    </xf>
    <xf numFmtId="201" fontId="16" fillId="3" borderId="14" xfId="1" applyNumberFormat="1" applyFont="1" applyFill="1" applyBorder="1" applyAlignment="1">
      <alignment horizontal="right" vertical="center" shrinkToFit="1"/>
    </xf>
    <xf numFmtId="201" fontId="16" fillId="3" borderId="26" xfId="1" applyNumberFormat="1" applyFont="1" applyFill="1" applyBorder="1" applyAlignment="1">
      <alignment horizontal="right" vertical="center" shrinkToFit="1"/>
    </xf>
    <xf numFmtId="201" fontId="16" fillId="3" borderId="15" xfId="1" applyNumberFormat="1" applyFont="1" applyFill="1" applyBorder="1" applyAlignment="1">
      <alignment horizontal="right" vertical="center" shrinkToFit="1"/>
    </xf>
    <xf numFmtId="0" fontId="5" fillId="3" borderId="6" xfId="0" applyFont="1" applyFill="1" applyBorder="1" applyAlignment="1">
      <alignment horizontal="center"/>
    </xf>
    <xf numFmtId="0" fontId="5" fillId="3" borderId="7" xfId="0" applyFont="1" applyFill="1" applyBorder="1" applyAlignment="1">
      <alignment horizontal="center"/>
    </xf>
    <xf numFmtId="202" fontId="6" fillId="2" borderId="5" xfId="0" applyNumberFormat="1" applyFont="1" applyFill="1" applyBorder="1" applyAlignment="1">
      <alignment horizontal="right" vertical="center" shrinkToFit="1"/>
    </xf>
    <xf numFmtId="0" fontId="9" fillId="0" borderId="13" xfId="0" quotePrefix="1" applyFont="1" applyFill="1" applyBorder="1" applyAlignment="1">
      <alignment horizontal="center" vertical="center"/>
    </xf>
    <xf numFmtId="0" fontId="9" fillId="0" borderId="0" xfId="0" quotePrefix="1" applyFont="1" applyFill="1" applyAlignment="1">
      <alignment horizontal="center" vertical="center"/>
    </xf>
    <xf numFmtId="0" fontId="9" fillId="0" borderId="20" xfId="0" quotePrefix="1" applyFont="1" applyFill="1" applyBorder="1" applyAlignment="1">
      <alignment horizontal="center" vertical="center"/>
    </xf>
    <xf numFmtId="202" fontId="6" fillId="2" borderId="6" xfId="0" applyNumberFormat="1" applyFont="1" applyFill="1" applyBorder="1" applyAlignment="1">
      <alignment horizontal="right" vertical="center" shrinkToFit="1"/>
    </xf>
    <xf numFmtId="202" fontId="6" fillId="2" borderId="8" xfId="0" applyNumberFormat="1" applyFont="1" applyFill="1" applyBorder="1" applyAlignment="1">
      <alignment horizontal="right" vertical="center" shrinkToFit="1"/>
    </xf>
    <xf numFmtId="0" fontId="9" fillId="0" borderId="0" xfId="0" applyFont="1" applyFill="1" applyBorder="1" applyAlignment="1">
      <alignment horizontal="center" vertical="center"/>
    </xf>
    <xf numFmtId="204" fontId="5" fillId="0" borderId="0" xfId="0" applyNumberFormat="1" applyFont="1" applyFill="1" applyAlignment="1">
      <alignment horizontal="center" vertical="center"/>
    </xf>
    <xf numFmtId="202" fontId="6" fillId="3" borderId="6" xfId="0" applyNumberFormat="1" applyFont="1" applyFill="1" applyBorder="1" applyAlignment="1">
      <alignment horizontal="right" vertical="center" shrinkToFit="1"/>
    </xf>
    <xf numFmtId="202" fontId="6" fillId="3" borderId="8" xfId="0" applyNumberFormat="1" applyFont="1" applyFill="1" applyBorder="1" applyAlignment="1">
      <alignment horizontal="right" vertical="center" shrinkToFit="1"/>
    </xf>
    <xf numFmtId="0" fontId="5" fillId="0" borderId="13" xfId="0" quotePrefix="1" applyFont="1" applyFill="1" applyBorder="1" applyAlignment="1">
      <alignment horizontal="center" vertical="center"/>
    </xf>
    <xf numFmtId="0" fontId="5" fillId="0" borderId="20" xfId="0" quotePrefix="1" applyFont="1" applyFill="1" applyBorder="1" applyAlignment="1">
      <alignment horizontal="center" vertical="center"/>
    </xf>
    <xf numFmtId="0" fontId="9" fillId="0" borderId="13" xfId="0" quotePrefix="1" applyFont="1" applyFill="1" applyBorder="1" applyAlignment="1">
      <alignment horizontal="center" vertical="center" shrinkToFit="1"/>
    </xf>
    <xf numFmtId="0" fontId="9" fillId="0" borderId="0" xfId="0" quotePrefix="1" applyFont="1" applyFill="1" applyAlignment="1">
      <alignment horizontal="center" vertical="center" shrinkToFit="1"/>
    </xf>
    <xf numFmtId="0" fontId="5" fillId="4" borderId="73" xfId="0" applyFont="1" applyFill="1" applyBorder="1" applyAlignment="1">
      <alignment horizontal="center" vertical="center" wrapText="1"/>
    </xf>
    <xf numFmtId="197" fontId="16" fillId="3" borderId="74" xfId="1" applyNumberFormat="1" applyFont="1" applyFill="1" applyBorder="1" applyAlignment="1">
      <alignment horizontal="right" vertical="center" shrinkToFit="1"/>
    </xf>
    <xf numFmtId="197" fontId="16" fillId="3" borderId="75" xfId="1" applyNumberFormat="1" applyFont="1" applyFill="1" applyBorder="1" applyAlignment="1">
      <alignment horizontal="right" vertical="center" shrinkToFit="1"/>
    </xf>
    <xf numFmtId="0" fontId="3" fillId="3" borderId="5" xfId="0" applyFont="1" applyFill="1" applyBorder="1" applyAlignment="1">
      <alignment horizontal="center" vertical="center"/>
    </xf>
    <xf numFmtId="206" fontId="16" fillId="0" borderId="5" xfId="1" applyNumberFormat="1" applyFont="1" applyFill="1" applyBorder="1" applyAlignment="1">
      <alignment horizontal="right" vertical="center" shrinkToFit="1"/>
    </xf>
    <xf numFmtId="0" fontId="19" fillId="0" borderId="57" xfId="0" applyFont="1" applyFill="1" applyBorder="1" applyAlignment="1">
      <alignment horizontal="left" vertical="center" wrapText="1"/>
    </xf>
    <xf numFmtId="0" fontId="19" fillId="0" borderId="58" xfId="0" applyFont="1" applyFill="1" applyBorder="1" applyAlignment="1">
      <alignment horizontal="left" vertical="center" wrapText="1"/>
    </xf>
    <xf numFmtId="0" fontId="19" fillId="0" borderId="59" xfId="0" applyFont="1" applyFill="1" applyBorder="1" applyAlignment="1">
      <alignment horizontal="left" vertical="center" wrapText="1"/>
    </xf>
    <xf numFmtId="0" fontId="19" fillId="0" borderId="60" xfId="0" applyFont="1" applyFill="1" applyBorder="1" applyAlignment="1">
      <alignment horizontal="left" vertical="center" wrapText="1"/>
    </xf>
    <xf numFmtId="0" fontId="19" fillId="0" borderId="0" xfId="0" applyFont="1" applyFill="1" applyBorder="1" applyAlignment="1">
      <alignment horizontal="left" vertical="center" wrapText="1"/>
    </xf>
    <xf numFmtId="0" fontId="19" fillId="0" borderId="61" xfId="0" applyFont="1" applyFill="1" applyBorder="1" applyAlignment="1">
      <alignment horizontal="left" vertical="center" wrapText="1"/>
    </xf>
    <xf numFmtId="0" fontId="19" fillId="0" borderId="62" xfId="0" applyFont="1" applyFill="1" applyBorder="1" applyAlignment="1">
      <alignment horizontal="left" vertical="center" wrapText="1"/>
    </xf>
    <xf numFmtId="0" fontId="19" fillId="0" borderId="63" xfId="0" applyFont="1" applyFill="1" applyBorder="1" applyAlignment="1">
      <alignment horizontal="left" vertical="center" wrapText="1"/>
    </xf>
    <xf numFmtId="0" fontId="19" fillId="0" borderId="64" xfId="0" applyFont="1" applyFill="1" applyBorder="1" applyAlignment="1">
      <alignment horizontal="left" vertical="center" wrapText="1"/>
    </xf>
    <xf numFmtId="0" fontId="5" fillId="4" borderId="65" xfId="0" applyFont="1" applyFill="1" applyBorder="1" applyAlignment="1">
      <alignment horizontal="center" vertical="center" wrapText="1"/>
    </xf>
    <xf numFmtId="0" fontId="19" fillId="0" borderId="17" xfId="0" applyFont="1" applyFill="1" applyBorder="1" applyAlignment="1">
      <alignment horizontal="left" vertical="center" wrapText="1"/>
    </xf>
    <xf numFmtId="0" fontId="6" fillId="3" borderId="6" xfId="0" applyFont="1" applyFill="1" applyBorder="1" applyAlignment="1">
      <alignment horizontal="center" vertical="center"/>
    </xf>
    <xf numFmtId="0" fontId="6" fillId="3" borderId="8" xfId="0" applyFont="1" applyFill="1" applyBorder="1" applyAlignment="1">
      <alignment horizontal="center" vertical="center"/>
    </xf>
    <xf numFmtId="203" fontId="6" fillId="3" borderId="6" xfId="0" applyNumberFormat="1" applyFont="1" applyFill="1" applyBorder="1" applyAlignment="1">
      <alignment horizontal="right" vertical="center" shrinkToFit="1"/>
    </xf>
    <xf numFmtId="203" fontId="6" fillId="3" borderId="8" xfId="0" applyNumberFormat="1" applyFont="1" applyFill="1" applyBorder="1" applyAlignment="1">
      <alignment horizontal="right" vertical="center" shrinkToFit="1"/>
    </xf>
    <xf numFmtId="9" fontId="6" fillId="2" borderId="6" xfId="4" applyFont="1" applyFill="1" applyBorder="1" applyAlignment="1">
      <alignment horizontal="right" vertical="center" shrinkToFit="1"/>
    </xf>
    <xf numFmtId="9" fontId="6" fillId="2" borderId="8" xfId="4" applyFont="1" applyFill="1" applyBorder="1" applyAlignment="1">
      <alignment horizontal="right" vertical="center" shrinkToFit="1"/>
    </xf>
    <xf numFmtId="203" fontId="6" fillId="2" borderId="6" xfId="0" applyNumberFormat="1" applyFont="1" applyFill="1" applyBorder="1" applyAlignment="1">
      <alignment horizontal="right" vertical="center" shrinkToFit="1"/>
    </xf>
    <xf numFmtId="203" fontId="6" fillId="2" borderId="8" xfId="0" applyNumberFormat="1" applyFont="1" applyFill="1" applyBorder="1" applyAlignment="1">
      <alignment horizontal="right" vertical="center" shrinkToFit="1"/>
    </xf>
    <xf numFmtId="197" fontId="16" fillId="0" borderId="68" xfId="1" applyNumberFormat="1" applyFont="1" applyFill="1" applyBorder="1" applyAlignment="1">
      <alignment horizontal="right" vertical="center" shrinkToFit="1"/>
    </xf>
    <xf numFmtId="197" fontId="16" fillId="0" borderId="69" xfId="1" applyNumberFormat="1" applyFont="1" applyFill="1" applyBorder="1" applyAlignment="1">
      <alignment horizontal="right" vertical="center" shrinkToFit="1"/>
    </xf>
    <xf numFmtId="197" fontId="16" fillId="0" borderId="70" xfId="1" applyNumberFormat="1" applyFont="1" applyFill="1" applyBorder="1" applyAlignment="1">
      <alignment horizontal="right" vertical="center" shrinkToFit="1"/>
    </xf>
    <xf numFmtId="201" fontId="16" fillId="3" borderId="13" xfId="1" applyNumberFormat="1" applyFont="1" applyFill="1" applyBorder="1" applyAlignment="1">
      <alignment horizontal="right" vertical="center" shrinkToFit="1"/>
    </xf>
    <xf numFmtId="201" fontId="16" fillId="3" borderId="0" xfId="1" applyNumberFormat="1" applyFont="1" applyFill="1" applyBorder="1" applyAlignment="1">
      <alignment horizontal="right" vertical="center" shrinkToFit="1"/>
    </xf>
    <xf numFmtId="201" fontId="16" fillId="3" borderId="20" xfId="1" applyNumberFormat="1" applyFont="1" applyFill="1" applyBorder="1" applyAlignment="1">
      <alignment horizontal="right" vertical="center" shrinkToFit="1"/>
    </xf>
    <xf numFmtId="183" fontId="16" fillId="2" borderId="13" xfId="0" applyNumberFormat="1" applyFont="1" applyFill="1" applyBorder="1" applyAlignment="1">
      <alignment vertical="center" shrinkToFit="1"/>
    </xf>
    <xf numFmtId="183" fontId="16" fillId="2" borderId="0" xfId="0" applyNumberFormat="1" applyFont="1" applyFill="1" applyBorder="1" applyAlignment="1">
      <alignment vertical="center" shrinkToFit="1"/>
    </xf>
    <xf numFmtId="183" fontId="16" fillId="2" borderId="20" xfId="0" applyNumberFormat="1" applyFont="1" applyFill="1" applyBorder="1" applyAlignment="1">
      <alignment vertical="center" shrinkToFit="1"/>
    </xf>
    <xf numFmtId="0" fontId="52" fillId="0" borderId="40" xfId="0" applyFont="1" applyFill="1" applyBorder="1" applyAlignment="1">
      <alignment vertical="center" wrapText="1"/>
    </xf>
    <xf numFmtId="0" fontId="52" fillId="0" borderId="41" xfId="0" applyFont="1" applyFill="1" applyBorder="1" applyAlignment="1">
      <alignment vertical="center" wrapText="1"/>
    </xf>
    <xf numFmtId="0" fontId="52" fillId="0" borderId="42" xfId="0" applyFont="1" applyFill="1" applyBorder="1" applyAlignment="1">
      <alignment vertical="center" wrapText="1"/>
    </xf>
    <xf numFmtId="0" fontId="52" fillId="0" borderId="43" xfId="0" applyFont="1" applyFill="1" applyBorder="1" applyAlignment="1">
      <alignment vertical="center" wrapText="1"/>
    </xf>
    <xf numFmtId="0" fontId="52" fillId="0" borderId="0" xfId="0" applyFont="1" applyFill="1" applyBorder="1" applyAlignment="1">
      <alignment vertical="center" wrapText="1"/>
    </xf>
    <xf numFmtId="0" fontId="52" fillId="0" borderId="44" xfId="0" applyFont="1" applyFill="1" applyBorder="1" applyAlignment="1">
      <alignment vertical="center" wrapText="1"/>
    </xf>
    <xf numFmtId="0" fontId="52" fillId="0" borderId="45" xfId="0" applyFont="1" applyFill="1" applyBorder="1" applyAlignment="1">
      <alignment vertical="center" wrapText="1"/>
    </xf>
    <xf numFmtId="0" fontId="52" fillId="0" borderId="46" xfId="0" applyFont="1" applyFill="1" applyBorder="1" applyAlignment="1">
      <alignment vertical="center" wrapText="1"/>
    </xf>
    <xf numFmtId="0" fontId="52" fillId="0" borderId="47" xfId="0" applyFont="1" applyFill="1" applyBorder="1" applyAlignment="1">
      <alignment vertical="center" wrapText="1"/>
    </xf>
    <xf numFmtId="0" fontId="34" fillId="0" borderId="6" xfId="5" applyFont="1" applyBorder="1" applyAlignment="1">
      <alignment vertical="center" wrapText="1"/>
    </xf>
    <xf numFmtId="0" fontId="34" fillId="0" borderId="7" xfId="5" applyFont="1" applyBorder="1" applyAlignment="1">
      <alignment vertical="center" wrapText="1"/>
    </xf>
    <xf numFmtId="0" fontId="34" fillId="0" borderId="8" xfId="5" applyFont="1" applyBorder="1" applyAlignment="1">
      <alignment vertical="center" wrapText="1"/>
    </xf>
    <xf numFmtId="0" fontId="6" fillId="3" borderId="5" xfId="0" applyFont="1" applyFill="1" applyBorder="1" applyAlignment="1">
      <alignment horizontal="center" vertical="center"/>
    </xf>
    <xf numFmtId="0" fontId="5" fillId="0" borderId="72" xfId="0" applyFont="1" applyFill="1" applyBorder="1" applyAlignment="1">
      <alignment horizontal="center" vertical="center"/>
    </xf>
    <xf numFmtId="0" fontId="5" fillId="0" borderId="6" xfId="5" applyFont="1" applyBorder="1" applyAlignment="1">
      <alignment vertical="center" wrapText="1"/>
    </xf>
    <xf numFmtId="0" fontId="5" fillId="0" borderId="7" xfId="5" applyFont="1" applyBorder="1" applyAlignment="1">
      <alignment vertical="center" wrapText="1"/>
    </xf>
    <xf numFmtId="0" fontId="5" fillId="0" borderId="8" xfId="5" applyFont="1" applyBorder="1" applyAlignment="1">
      <alignment vertical="center" wrapText="1"/>
    </xf>
    <xf numFmtId="0" fontId="53" fillId="4" borderId="5" xfId="0" applyFont="1" applyFill="1" applyBorder="1" applyAlignment="1">
      <alignment horizontal="center" vertical="center" shrinkToFit="1"/>
    </xf>
    <xf numFmtId="199" fontId="6" fillId="3" borderId="6" xfId="0" applyNumberFormat="1" applyFont="1" applyFill="1" applyBorder="1" applyAlignment="1">
      <alignment horizontal="center" vertical="center"/>
    </xf>
    <xf numFmtId="199" fontId="6" fillId="3" borderId="7" xfId="0" applyNumberFormat="1" applyFont="1" applyFill="1" applyBorder="1" applyAlignment="1">
      <alignment horizontal="center" vertical="center"/>
    </xf>
    <xf numFmtId="199" fontId="6" fillId="3" borderId="8" xfId="0" applyNumberFormat="1" applyFont="1" applyFill="1" applyBorder="1" applyAlignment="1">
      <alignment horizontal="center" vertical="center"/>
    </xf>
    <xf numFmtId="0" fontId="6" fillId="3" borderId="6" xfId="0" applyFont="1" applyFill="1" applyBorder="1" applyAlignment="1">
      <alignment horizontal="left" vertical="center" wrapText="1"/>
    </xf>
    <xf numFmtId="0" fontId="6" fillId="3" borderId="7" xfId="0" applyFont="1" applyFill="1" applyBorder="1" applyAlignment="1">
      <alignment horizontal="left" vertical="center" wrapText="1"/>
    </xf>
    <xf numFmtId="0" fontId="6" fillId="3" borderId="8" xfId="0" applyFont="1" applyFill="1" applyBorder="1" applyAlignment="1">
      <alignment horizontal="left" vertical="center" wrapText="1"/>
    </xf>
    <xf numFmtId="0" fontId="34" fillId="4" borderId="6" xfId="5" applyFont="1" applyFill="1" applyBorder="1" applyAlignment="1">
      <alignment horizontal="center" vertical="center" wrapText="1"/>
    </xf>
    <xf numFmtId="0" fontId="34" fillId="4" borderId="7" xfId="5" applyFont="1" applyFill="1" applyBorder="1" applyAlignment="1">
      <alignment horizontal="center" vertical="center" wrapText="1"/>
    </xf>
    <xf numFmtId="0" fontId="34" fillId="4" borderId="8" xfId="5" applyFont="1" applyFill="1" applyBorder="1" applyAlignment="1">
      <alignment horizontal="center" vertical="center" wrapText="1"/>
    </xf>
    <xf numFmtId="0" fontId="27" fillId="4" borderId="5" xfId="0" applyFont="1" applyFill="1" applyBorder="1" applyAlignment="1">
      <alignment horizontal="center" vertical="center" shrinkToFit="1"/>
    </xf>
    <xf numFmtId="0" fontId="31" fillId="0" borderId="57" xfId="0" applyFont="1" applyFill="1" applyBorder="1" applyAlignment="1">
      <alignment vertical="center" wrapText="1"/>
    </xf>
    <xf numFmtId="0" fontId="31" fillId="0" borderId="58" xfId="0" applyFont="1" applyFill="1" applyBorder="1" applyAlignment="1">
      <alignment vertical="center" wrapText="1"/>
    </xf>
    <xf numFmtId="0" fontId="31" fillId="0" borderId="59" xfId="0" applyFont="1" applyFill="1" applyBorder="1" applyAlignment="1">
      <alignment vertical="center" wrapText="1"/>
    </xf>
    <xf numFmtId="0" fontId="31" fillId="0" borderId="60" xfId="0" applyFont="1" applyFill="1" applyBorder="1" applyAlignment="1">
      <alignment vertical="center" wrapText="1"/>
    </xf>
    <xf numFmtId="0" fontId="31" fillId="0" borderId="0" xfId="0" applyFont="1" applyFill="1" applyBorder="1" applyAlignment="1">
      <alignment vertical="center" wrapText="1"/>
    </xf>
    <xf numFmtId="0" fontId="31" fillId="0" borderId="61" xfId="0" applyFont="1" applyFill="1" applyBorder="1" applyAlignment="1">
      <alignment vertical="center" wrapText="1"/>
    </xf>
    <xf numFmtId="0" fontId="31" fillId="0" borderId="62" xfId="0" applyFont="1" applyFill="1" applyBorder="1" applyAlignment="1">
      <alignment vertical="center" wrapText="1"/>
    </xf>
    <xf numFmtId="0" fontId="31" fillId="0" borderId="63" xfId="0" applyFont="1" applyFill="1" applyBorder="1" applyAlignment="1">
      <alignment vertical="center" wrapText="1"/>
    </xf>
    <xf numFmtId="0" fontId="31" fillId="0" borderId="64" xfId="0" applyFont="1" applyFill="1" applyBorder="1" applyAlignment="1">
      <alignment vertical="center" wrapText="1"/>
    </xf>
    <xf numFmtId="0" fontId="5" fillId="0" borderId="0" xfId="0" applyFont="1" applyFill="1" applyAlignment="1">
      <alignment horizontal="left" vertical="center" wrapText="1"/>
    </xf>
    <xf numFmtId="0" fontId="5" fillId="0" borderId="5" xfId="0" applyFont="1" applyFill="1" applyBorder="1" applyAlignment="1">
      <alignment horizontal="left" vertical="center" wrapText="1" shrinkToFit="1"/>
    </xf>
    <xf numFmtId="0" fontId="5" fillId="0" borderId="5" xfId="0" applyFont="1" applyFill="1" applyBorder="1" applyAlignment="1">
      <alignment horizontal="left" vertical="center" shrinkToFit="1"/>
    </xf>
    <xf numFmtId="0" fontId="5" fillId="4" borderId="6" xfId="0" applyFont="1" applyFill="1" applyBorder="1" applyAlignment="1">
      <alignment horizontal="center" vertical="top" wrapText="1"/>
    </xf>
    <xf numFmtId="0" fontId="5" fillId="4" borderId="7" xfId="0" applyFont="1" applyFill="1" applyBorder="1" applyAlignment="1">
      <alignment horizontal="center" vertical="top" wrapText="1"/>
    </xf>
    <xf numFmtId="0" fontId="5" fillId="4" borderId="8" xfId="0" applyFont="1" applyFill="1" applyBorder="1" applyAlignment="1">
      <alignment horizontal="center" vertical="top" wrapText="1"/>
    </xf>
    <xf numFmtId="0" fontId="5" fillId="0" borderId="6" xfId="0" applyFont="1" applyBorder="1" applyAlignment="1">
      <alignment horizontal="center" vertical="top" wrapText="1"/>
    </xf>
    <xf numFmtId="0" fontId="5" fillId="0" borderId="7" xfId="0" applyFont="1" applyBorder="1" applyAlignment="1">
      <alignment horizontal="center" vertical="top" wrapText="1"/>
    </xf>
    <xf numFmtId="0" fontId="5" fillId="0" borderId="8" xfId="0" applyFont="1" applyBorder="1" applyAlignment="1">
      <alignment horizontal="center" vertical="top" wrapText="1"/>
    </xf>
    <xf numFmtId="0" fontId="97" fillId="3" borderId="197" xfId="17" applyFont="1" applyFill="1" applyBorder="1" applyAlignment="1" applyProtection="1">
      <alignment horizontal="center" vertical="center"/>
      <protection locked="0"/>
    </xf>
    <xf numFmtId="0" fontId="97" fillId="3" borderId="7" xfId="17" applyFont="1" applyFill="1" applyBorder="1" applyAlignment="1" applyProtection="1">
      <alignment horizontal="center" vertical="center"/>
      <protection locked="0"/>
    </xf>
    <xf numFmtId="0" fontId="97" fillId="3" borderId="8" xfId="17" applyFont="1" applyFill="1" applyBorder="1" applyAlignment="1" applyProtection="1">
      <alignment horizontal="center" vertical="center"/>
      <protection locked="0"/>
    </xf>
    <xf numFmtId="0" fontId="97" fillId="3" borderId="6" xfId="17" applyFont="1" applyFill="1" applyBorder="1" applyAlignment="1" applyProtection="1">
      <alignment horizontal="center" vertical="center"/>
      <protection locked="0"/>
    </xf>
    <xf numFmtId="0" fontId="96" fillId="3" borderId="6" xfId="10" applyFont="1" applyFill="1" applyBorder="1" applyAlignment="1">
      <alignment horizontal="left" vertical="center" shrinkToFit="1"/>
    </xf>
    <xf numFmtId="0" fontId="96" fillId="3" borderId="7" xfId="10" applyFont="1" applyFill="1" applyBorder="1" applyAlignment="1">
      <alignment horizontal="left" vertical="center" shrinkToFit="1"/>
    </xf>
    <xf numFmtId="0" fontId="96" fillId="3" borderId="8" xfId="10" applyFont="1" applyFill="1" applyBorder="1" applyAlignment="1">
      <alignment horizontal="left" vertical="center" shrinkToFit="1"/>
    </xf>
    <xf numFmtId="0" fontId="95" fillId="3" borderId="6" xfId="17" applyFont="1" applyFill="1" applyBorder="1" applyAlignment="1" applyProtection="1">
      <alignment horizontal="left" vertical="center"/>
      <protection locked="0"/>
    </xf>
    <xf numFmtId="0" fontId="95" fillId="3" borderId="7" xfId="17" applyFont="1" applyFill="1" applyBorder="1" applyAlignment="1" applyProtection="1">
      <alignment horizontal="left" vertical="center"/>
      <protection locked="0"/>
    </xf>
    <xf numFmtId="0" fontId="95" fillId="3" borderId="195" xfId="17" applyFont="1" applyFill="1" applyBorder="1" applyAlignment="1" applyProtection="1">
      <alignment horizontal="left" vertical="center"/>
      <protection locked="0"/>
    </xf>
    <xf numFmtId="0" fontId="96" fillId="5" borderId="113" xfId="17" applyFont="1" applyFill="1" applyBorder="1" applyAlignment="1" applyProtection="1">
      <alignment horizontal="center" vertical="center" shrinkToFit="1"/>
      <protection locked="0"/>
    </xf>
    <xf numFmtId="0" fontId="95" fillId="5" borderId="113" xfId="17" applyFont="1" applyFill="1" applyBorder="1" applyAlignment="1" applyProtection="1">
      <alignment horizontal="center" vertical="center"/>
      <protection locked="0"/>
    </xf>
    <xf numFmtId="0" fontId="75" fillId="5" borderId="113" xfId="17" applyFont="1" applyFill="1" applyBorder="1" applyAlignment="1" applyProtection="1">
      <alignment horizontal="center" vertical="center"/>
      <protection locked="0"/>
    </xf>
    <xf numFmtId="0" fontId="96" fillId="5" borderId="113" xfId="17" applyFont="1" applyFill="1" applyBorder="1" applyAlignment="1" applyProtection="1">
      <alignment horizontal="center" vertical="center"/>
      <protection locked="0"/>
    </xf>
    <xf numFmtId="0" fontId="96" fillId="3" borderId="142" xfId="17" applyFont="1" applyFill="1" applyBorder="1" applyAlignment="1" applyProtection="1">
      <alignment horizontal="center" vertical="center" shrinkToFit="1"/>
      <protection locked="0"/>
    </xf>
    <xf numFmtId="0" fontId="96" fillId="3" borderId="5" xfId="17" applyFont="1" applyFill="1" applyBorder="1" applyAlignment="1" applyProtection="1">
      <alignment horizontal="center" vertical="center" shrinkToFit="1"/>
      <protection locked="0"/>
    </xf>
    <xf numFmtId="0" fontId="97" fillId="3" borderId="5" xfId="17" applyFont="1" applyFill="1" applyBorder="1" applyAlignment="1" applyProtection="1">
      <alignment horizontal="center" vertical="center"/>
      <protection locked="0"/>
    </xf>
    <xf numFmtId="0" fontId="100" fillId="5" borderId="113" xfId="17" applyFont="1" applyFill="1" applyBorder="1" applyAlignment="1" applyProtection="1">
      <alignment horizontal="center" vertical="center"/>
      <protection locked="0"/>
    </xf>
    <xf numFmtId="0" fontId="97" fillId="5" borderId="113" xfId="17" applyFont="1" applyFill="1" applyBorder="1" applyAlignment="1" applyProtection="1">
      <alignment horizontal="center" vertical="center"/>
      <protection locked="0"/>
    </xf>
    <xf numFmtId="0" fontId="6" fillId="4" borderId="161" xfId="17" applyFont="1" applyFill="1" applyBorder="1" applyAlignment="1" applyProtection="1">
      <alignment horizontal="center" vertical="center"/>
      <protection locked="0"/>
    </xf>
    <xf numFmtId="0" fontId="6" fillId="4" borderId="156" xfId="17" applyFont="1" applyFill="1" applyBorder="1" applyAlignment="1" applyProtection="1">
      <alignment horizontal="center" vertical="center"/>
      <protection locked="0"/>
    </xf>
    <xf numFmtId="0" fontId="34" fillId="0" borderId="0" xfId="5" applyFont="1" applyAlignment="1">
      <alignment horizontal="center" vertical="top" textRotation="255" wrapText="1"/>
    </xf>
    <xf numFmtId="0" fontId="34" fillId="0" borderId="0" xfId="17" applyFont="1" applyAlignment="1" applyProtection="1">
      <alignment horizontal="center" vertical="center"/>
      <protection locked="0"/>
    </xf>
    <xf numFmtId="0" fontId="5" fillId="0" borderId="0" xfId="17" applyFont="1" applyAlignment="1" applyProtection="1">
      <alignment vertical="top" textRotation="255"/>
      <protection locked="0"/>
    </xf>
    <xf numFmtId="0" fontId="95" fillId="3" borderId="149" xfId="17" applyFont="1" applyFill="1" applyBorder="1" applyAlignment="1" applyProtection="1">
      <alignment horizontal="center" vertical="center"/>
      <protection locked="0"/>
    </xf>
    <xf numFmtId="0" fontId="95" fillId="3" borderId="148" xfId="17" applyFont="1" applyFill="1" applyBorder="1" applyAlignment="1" applyProtection="1">
      <alignment horizontal="center" vertical="center"/>
      <protection locked="0"/>
    </xf>
    <xf numFmtId="0" fontId="95" fillId="3" borderId="166" xfId="17" applyFont="1" applyFill="1" applyBorder="1" applyAlignment="1" applyProtection="1">
      <alignment horizontal="center" vertical="center"/>
      <protection locked="0"/>
    </xf>
    <xf numFmtId="0" fontId="96" fillId="3" borderId="151" xfId="17" applyFont="1" applyFill="1" applyBorder="1" applyAlignment="1" applyProtection="1">
      <alignment horizontal="center" vertical="center" shrinkToFit="1"/>
      <protection locked="0"/>
    </xf>
    <xf numFmtId="0" fontId="96" fillId="3" borderId="145" xfId="17" applyFont="1" applyFill="1" applyBorder="1" applyAlignment="1" applyProtection="1">
      <alignment horizontal="center" vertical="center" shrinkToFit="1"/>
      <protection locked="0"/>
    </xf>
    <xf numFmtId="0" fontId="5" fillId="0" borderId="0" xfId="17" applyFont="1" applyAlignment="1" applyProtection="1">
      <alignment horizontal="center" vertical="center"/>
      <protection locked="0"/>
    </xf>
    <xf numFmtId="0" fontId="5" fillId="0" borderId="0" xfId="17" applyFont="1" applyAlignment="1" applyProtection="1">
      <alignment horizontal="center"/>
      <protection locked="0"/>
    </xf>
    <xf numFmtId="0" fontId="97" fillId="3" borderId="145" xfId="17" applyFont="1" applyFill="1" applyBorder="1" applyAlignment="1" applyProtection="1">
      <alignment horizontal="center" vertical="center"/>
      <protection locked="0"/>
    </xf>
    <xf numFmtId="0" fontId="95" fillId="3" borderId="6" xfId="17" applyFont="1" applyFill="1" applyBorder="1" applyAlignment="1" applyProtection="1">
      <alignment horizontal="center" vertical="center"/>
      <protection locked="0"/>
    </xf>
    <xf numFmtId="0" fontId="95" fillId="3" borderId="7" xfId="17" applyFont="1" applyFill="1" applyBorder="1" applyAlignment="1" applyProtection="1">
      <alignment horizontal="center" vertical="center"/>
      <protection locked="0"/>
    </xf>
    <xf numFmtId="0" fontId="95" fillId="3" borderId="195" xfId="17" applyFont="1" applyFill="1" applyBorder="1" applyAlignment="1" applyProtection="1">
      <alignment horizontal="center" vertical="center"/>
      <protection locked="0"/>
    </xf>
    <xf numFmtId="0" fontId="95" fillId="3" borderId="145" xfId="17" applyFont="1" applyFill="1" applyBorder="1" applyAlignment="1" applyProtection="1">
      <alignment horizontal="center" vertical="center"/>
      <protection locked="0"/>
    </xf>
    <xf numFmtId="0" fontId="95" fillId="3" borderId="144" xfId="17" applyFont="1" applyFill="1" applyBorder="1" applyAlignment="1" applyProtection="1">
      <alignment horizontal="center" vertical="center"/>
      <protection locked="0"/>
    </xf>
    <xf numFmtId="0" fontId="95" fillId="3" borderId="5" xfId="17" applyFont="1" applyFill="1" applyBorder="1" applyAlignment="1" applyProtection="1">
      <alignment horizontal="center" vertical="center"/>
      <protection locked="0"/>
    </xf>
    <xf numFmtId="0" fontId="95" fillId="3" borderId="196" xfId="17" applyFont="1" applyFill="1" applyBorder="1" applyAlignment="1" applyProtection="1">
      <alignment horizontal="center" vertical="center"/>
      <protection locked="0"/>
    </xf>
    <xf numFmtId="0" fontId="6" fillId="0" borderId="111" xfId="17" applyFont="1" applyBorder="1" applyAlignment="1" applyProtection="1">
      <alignment vertical="top" wrapText="1"/>
      <protection locked="0"/>
    </xf>
    <xf numFmtId="0" fontId="6" fillId="4" borderId="156" xfId="17" applyFont="1" applyFill="1" applyBorder="1" applyAlignment="1" applyProtection="1">
      <alignment horizontal="center" vertical="center" shrinkToFit="1"/>
      <protection locked="0"/>
    </xf>
    <xf numFmtId="0" fontId="6" fillId="4" borderId="155" xfId="17" applyFont="1" applyFill="1" applyBorder="1" applyAlignment="1" applyProtection="1">
      <alignment horizontal="center" vertical="center" shrinkToFit="1"/>
      <protection locked="0"/>
    </xf>
    <xf numFmtId="0" fontId="6" fillId="6" borderId="7" xfId="17" applyFont="1" applyFill="1" applyBorder="1" applyAlignment="1" applyProtection="1">
      <alignment horizontal="center" vertical="center"/>
      <protection locked="0"/>
    </xf>
    <xf numFmtId="0" fontId="6" fillId="6" borderId="53" xfId="17" applyFont="1" applyFill="1" applyBorder="1" applyAlignment="1" applyProtection="1">
      <alignment horizontal="center" vertical="center"/>
      <protection locked="0"/>
    </xf>
    <xf numFmtId="0" fontId="40" fillId="6" borderId="194" xfId="17" applyFont="1" applyFill="1" applyBorder="1" applyAlignment="1" applyProtection="1">
      <alignment horizontal="center" vertical="center"/>
      <protection locked="0"/>
    </xf>
    <xf numFmtId="0" fontId="40" fillId="6" borderId="193" xfId="17" applyFont="1" applyFill="1" applyBorder="1" applyAlignment="1" applyProtection="1">
      <alignment horizontal="center" vertical="center"/>
      <protection locked="0"/>
    </xf>
    <xf numFmtId="0" fontId="40" fillId="6" borderId="192" xfId="17" applyFont="1" applyFill="1" applyBorder="1" applyAlignment="1" applyProtection="1">
      <alignment horizontal="center" vertical="center"/>
      <protection locked="0"/>
    </xf>
    <xf numFmtId="0" fontId="3" fillId="6" borderId="105" xfId="17" applyFont="1" applyFill="1" applyBorder="1" applyAlignment="1" applyProtection="1">
      <alignment horizontal="center" vertical="center"/>
      <protection locked="0"/>
    </xf>
    <xf numFmtId="0" fontId="3" fillId="6" borderId="191" xfId="17" applyFont="1" applyFill="1" applyBorder="1" applyAlignment="1" applyProtection="1">
      <alignment horizontal="center" vertical="center"/>
      <protection locked="0"/>
    </xf>
    <xf numFmtId="0" fontId="7" fillId="6" borderId="55" xfId="17" applyFont="1" applyFill="1" applyBorder="1" applyAlignment="1" applyProtection="1">
      <alignment horizontal="center"/>
      <protection locked="0"/>
    </xf>
    <xf numFmtId="0" fontId="6" fillId="4" borderId="155" xfId="17" applyFont="1" applyFill="1" applyBorder="1" applyAlignment="1" applyProtection="1">
      <alignment horizontal="center" vertical="center"/>
      <protection locked="0"/>
    </xf>
    <xf numFmtId="0" fontId="75" fillId="5" borderId="0" xfId="17" applyFont="1" applyFill="1" applyAlignment="1" applyProtection="1">
      <alignment horizontal="center" vertical="center"/>
      <protection locked="0"/>
    </xf>
    <xf numFmtId="0" fontId="96" fillId="3" borderId="6" xfId="17" applyFont="1" applyFill="1" applyBorder="1" applyAlignment="1" applyProtection="1">
      <alignment horizontal="left" vertical="center"/>
      <protection locked="0"/>
    </xf>
    <xf numFmtId="0" fontId="96" fillId="3" borderId="7" xfId="17" applyFont="1" applyFill="1" applyBorder="1" applyAlignment="1" applyProtection="1">
      <alignment horizontal="left" vertical="center"/>
      <protection locked="0"/>
    </xf>
    <xf numFmtId="0" fontId="96" fillId="3" borderId="8" xfId="17" applyFont="1" applyFill="1" applyBorder="1" applyAlignment="1" applyProtection="1">
      <alignment horizontal="left" vertical="center"/>
      <protection locked="0"/>
    </xf>
    <xf numFmtId="0" fontId="39" fillId="0" borderId="0" xfId="17" applyFont="1" applyAlignment="1" applyProtection="1">
      <alignment vertical="center" wrapText="1"/>
      <protection locked="0"/>
    </xf>
    <xf numFmtId="0" fontId="97" fillId="3" borderId="151" xfId="17" applyFont="1" applyFill="1" applyBorder="1" applyAlignment="1" applyProtection="1">
      <alignment horizontal="center" vertical="center"/>
      <protection locked="0"/>
    </xf>
    <xf numFmtId="0" fontId="11" fillId="0" borderId="0" xfId="17" applyFont="1" applyAlignment="1" applyProtection="1">
      <alignment vertical="top" wrapText="1"/>
      <protection locked="0"/>
    </xf>
    <xf numFmtId="0" fontId="11" fillId="0" borderId="0" xfId="17" applyFont="1" applyAlignment="1" applyProtection="1">
      <alignment vertical="top"/>
      <protection locked="0"/>
    </xf>
    <xf numFmtId="0" fontId="96" fillId="3" borderId="145" xfId="17" applyFont="1" applyFill="1" applyBorder="1" applyAlignment="1" applyProtection="1">
      <alignment horizontal="left" vertical="center"/>
      <protection locked="0"/>
    </xf>
    <xf numFmtId="0" fontId="95" fillId="3" borderId="145" xfId="17" applyFont="1" applyFill="1" applyBorder="1" applyAlignment="1" applyProtection="1">
      <alignment horizontal="left" vertical="center"/>
      <protection locked="0"/>
    </xf>
    <xf numFmtId="0" fontId="95" fillId="3" borderId="144" xfId="17" applyFont="1" applyFill="1" applyBorder="1" applyAlignment="1" applyProtection="1">
      <alignment horizontal="left" vertical="center"/>
      <protection locked="0"/>
    </xf>
    <xf numFmtId="58" fontId="6" fillId="3" borderId="0" xfId="17" applyNumberFormat="1" applyFont="1" applyFill="1" applyAlignment="1" applyProtection="1">
      <alignment horizontal="right"/>
      <protection locked="0"/>
    </xf>
    <xf numFmtId="0" fontId="6" fillId="3" borderId="0" xfId="17" applyFont="1" applyFill="1" applyAlignment="1" applyProtection="1">
      <alignment horizontal="right"/>
      <protection locked="0"/>
    </xf>
    <xf numFmtId="0" fontId="53" fillId="0" borderId="5" xfId="17" applyFont="1" applyBorder="1" applyAlignment="1" applyProtection="1">
      <alignment horizontal="center" vertical="center"/>
      <protection locked="0"/>
    </xf>
    <xf numFmtId="0" fontId="35" fillId="0" borderId="0" xfId="17" applyFont="1" applyAlignment="1" applyProtection="1">
      <alignment horizontal="center" vertical="center"/>
      <protection locked="0"/>
    </xf>
    <xf numFmtId="0" fontId="9" fillId="0" borderId="0" xfId="17" applyFont="1" applyAlignment="1" applyProtection="1">
      <alignment horizontal="left" vertical="center" wrapText="1" shrinkToFit="1"/>
      <protection locked="0"/>
    </xf>
    <xf numFmtId="0" fontId="97" fillId="3" borderId="112" xfId="10" applyFont="1" applyFill="1" applyBorder="1" applyAlignment="1">
      <alignment horizontal="center" vertical="center" shrinkToFit="1"/>
    </xf>
    <xf numFmtId="0" fontId="97" fillId="3" borderId="111" xfId="10" applyFont="1" applyFill="1" applyBorder="1" applyAlignment="1">
      <alignment horizontal="center" vertical="center" shrinkToFit="1"/>
    </xf>
    <xf numFmtId="0" fontId="97" fillId="3" borderId="178" xfId="10" applyFont="1" applyFill="1" applyBorder="1" applyAlignment="1">
      <alignment horizontal="center" vertical="center" shrinkToFit="1"/>
    </xf>
    <xf numFmtId="0" fontId="97" fillId="2" borderId="198" xfId="10" applyFont="1" applyFill="1" applyBorder="1" applyAlignment="1">
      <alignment horizontal="center" vertical="center" shrinkToFit="1"/>
    </xf>
    <xf numFmtId="0" fontId="97" fillId="2" borderId="111" xfId="10" applyFont="1" applyFill="1" applyBorder="1" applyAlignment="1">
      <alignment horizontal="center" vertical="center" shrinkToFit="1"/>
    </xf>
    <xf numFmtId="0" fontId="97" fillId="2" borderId="178" xfId="10" applyFont="1" applyFill="1" applyBorder="1" applyAlignment="1">
      <alignment horizontal="center" vertical="center" shrinkToFit="1"/>
    </xf>
    <xf numFmtId="0" fontId="96" fillId="2" borderId="198" xfId="10" applyFont="1" applyFill="1" applyBorder="1" applyAlignment="1">
      <alignment horizontal="left" vertical="center" shrinkToFit="1"/>
    </xf>
    <xf numFmtId="0" fontId="96" fillId="2" borderId="111" xfId="10" applyFont="1" applyFill="1" applyBorder="1" applyAlignment="1">
      <alignment horizontal="left" vertical="center" shrinkToFit="1"/>
    </xf>
    <xf numFmtId="0" fontId="96" fillId="2" borderId="178" xfId="10" applyFont="1" applyFill="1" applyBorder="1" applyAlignment="1">
      <alignment horizontal="left" vertical="center" shrinkToFit="1"/>
    </xf>
    <xf numFmtId="0" fontId="97" fillId="3" borderId="198" xfId="10" applyFont="1" applyFill="1" applyBorder="1" applyAlignment="1">
      <alignment horizontal="left" vertical="center" shrinkToFit="1"/>
    </xf>
    <xf numFmtId="0" fontId="97" fillId="3" borderId="111" xfId="10" applyFont="1" applyFill="1" applyBorder="1" applyAlignment="1">
      <alignment horizontal="left" vertical="center" shrinkToFit="1"/>
    </xf>
    <xf numFmtId="0" fontId="97" fillId="3" borderId="169" xfId="10" applyFont="1" applyFill="1" applyBorder="1" applyAlignment="1">
      <alignment horizontal="left" vertical="center" shrinkToFit="1"/>
    </xf>
    <xf numFmtId="0" fontId="5" fillId="3" borderId="0" xfId="8" applyFont="1" applyFill="1" applyAlignment="1">
      <alignment horizontal="right" vertical="center"/>
    </xf>
    <xf numFmtId="0" fontId="7" fillId="0" borderId="0" xfId="8" applyFont="1" applyAlignment="1">
      <alignment horizontal="center" vertical="center"/>
    </xf>
    <xf numFmtId="0" fontId="9" fillId="0" borderId="43" xfId="8" applyFont="1" applyBorder="1" applyAlignment="1">
      <alignment vertical="center" wrapText="1"/>
    </xf>
    <xf numFmtId="0" fontId="9" fillId="0" borderId="0" xfId="8" applyFont="1" applyAlignment="1">
      <alignment vertical="center" wrapText="1"/>
    </xf>
    <xf numFmtId="0" fontId="9" fillId="0" borderId="44" xfId="8" applyFont="1" applyBorder="1" applyAlignment="1">
      <alignment vertical="center" wrapText="1"/>
    </xf>
    <xf numFmtId="0" fontId="9" fillId="0" borderId="45" xfId="8" applyFont="1" applyBorder="1">
      <alignment vertical="center"/>
    </xf>
    <xf numFmtId="0" fontId="9" fillId="0" borderId="46" xfId="8" applyFont="1" applyBorder="1">
      <alignment vertical="center"/>
    </xf>
    <xf numFmtId="0" fontId="9" fillId="0" borderId="47" xfId="8" applyFont="1" applyBorder="1">
      <alignment vertical="center"/>
    </xf>
    <xf numFmtId="0" fontId="5" fillId="15" borderId="26" xfId="8" applyFont="1" applyFill="1" applyBorder="1" applyAlignment="1">
      <alignment horizontal="center" vertical="center"/>
    </xf>
    <xf numFmtId="0" fontId="70" fillId="0" borderId="0" xfId="5" applyFont="1">
      <alignment vertical="center"/>
    </xf>
    <xf numFmtId="0" fontId="70" fillId="0" borderId="0" xfId="5" applyFont="1" applyAlignment="1">
      <alignment vertical="center" wrapText="1"/>
    </xf>
    <xf numFmtId="0" fontId="70" fillId="0" borderId="0" xfId="5" applyFont="1" applyAlignment="1">
      <alignment horizontal="center" vertical="center"/>
    </xf>
    <xf numFmtId="0" fontId="70" fillId="3" borderId="0" xfId="5" applyFont="1" applyFill="1" applyAlignment="1">
      <alignment vertical="center" wrapText="1"/>
    </xf>
    <xf numFmtId="0" fontId="58" fillId="0" borderId="0" xfId="5" applyFont="1">
      <alignment vertical="center"/>
    </xf>
    <xf numFmtId="0" fontId="74" fillId="0" borderId="0" xfId="5" applyFont="1" applyAlignment="1">
      <alignment horizontal="center" vertical="center"/>
    </xf>
    <xf numFmtId="0" fontId="73" fillId="0" borderId="0" xfId="5" applyFont="1" applyAlignment="1">
      <alignment horizontal="center" vertical="center"/>
    </xf>
    <xf numFmtId="0" fontId="70" fillId="3" borderId="0" xfId="5" applyFont="1" applyFill="1" applyAlignment="1">
      <alignment horizontal="left" vertical="center" wrapText="1"/>
    </xf>
    <xf numFmtId="212" fontId="6" fillId="0" borderId="0" xfId="9" applyNumberFormat="1" applyFont="1" applyAlignment="1">
      <alignment horizontal="center" vertical="center" wrapText="1"/>
    </xf>
    <xf numFmtId="211" fontId="6" fillId="0" borderId="0" xfId="9" applyNumberFormat="1" applyFont="1" applyAlignment="1">
      <alignment horizontal="center" vertical="center" shrinkToFit="1"/>
    </xf>
    <xf numFmtId="211" fontId="6" fillId="0" borderId="0" xfId="9" applyNumberFormat="1" applyFont="1" applyAlignment="1">
      <alignment horizontal="center" vertical="center" wrapText="1"/>
    </xf>
    <xf numFmtId="0" fontId="6" fillId="0" borderId="0" xfId="9" applyFont="1" applyAlignment="1">
      <alignment horizontal="center" vertical="center" wrapText="1"/>
    </xf>
    <xf numFmtId="0" fontId="6" fillId="0" borderId="0" xfId="9" applyFont="1">
      <alignment vertical="center"/>
    </xf>
    <xf numFmtId="0" fontId="6" fillId="0" borderId="107" xfId="9" applyFont="1" applyBorder="1" applyAlignment="1">
      <alignment vertical="center" wrapText="1"/>
    </xf>
    <xf numFmtId="0" fontId="6" fillId="0" borderId="0" xfId="9" applyFont="1" applyAlignment="1">
      <alignment vertical="center" wrapText="1"/>
    </xf>
    <xf numFmtId="0" fontId="5" fillId="4" borderId="109" xfId="9" applyFont="1" applyFill="1" applyBorder="1" applyAlignment="1">
      <alignment horizontal="center" vertical="center" wrapText="1"/>
    </xf>
    <xf numFmtId="0" fontId="5" fillId="4" borderId="109" xfId="9" applyFont="1" applyFill="1" applyBorder="1" applyAlignment="1">
      <alignment horizontal="center" vertical="center"/>
    </xf>
    <xf numFmtId="217" fontId="6" fillId="0" borderId="0" xfId="9" applyNumberFormat="1" applyFont="1" applyAlignment="1">
      <alignment horizontal="center" vertical="center" wrapText="1"/>
    </xf>
    <xf numFmtId="0" fontId="9" fillId="0" borderId="0" xfId="9" applyFont="1" applyAlignment="1">
      <alignment horizontal="left" vertical="top" wrapText="1"/>
    </xf>
    <xf numFmtId="0" fontId="9" fillId="0" borderId="0" xfId="9" applyFont="1" applyAlignment="1">
      <alignment horizontal="left" vertical="top"/>
    </xf>
    <xf numFmtId="0" fontId="5" fillId="4" borderId="114" xfId="9" applyFont="1" applyFill="1" applyBorder="1" applyAlignment="1">
      <alignment horizontal="center" vertical="center" wrapText="1"/>
    </xf>
    <xf numFmtId="0" fontId="5" fillId="4" borderId="113" xfId="9" applyFont="1" applyFill="1" applyBorder="1" applyAlignment="1">
      <alignment horizontal="center" vertical="center" wrapText="1"/>
    </xf>
    <xf numFmtId="0" fontId="5" fillId="4" borderId="107" xfId="9" applyFont="1" applyFill="1" applyBorder="1" applyAlignment="1">
      <alignment horizontal="center" vertical="center" wrapText="1"/>
    </xf>
    <xf numFmtId="0" fontId="5" fillId="4" borderId="0" xfId="9" applyFont="1" applyFill="1" applyAlignment="1">
      <alignment horizontal="center" vertical="center" wrapText="1"/>
    </xf>
    <xf numFmtId="0" fontId="5" fillId="4" borderId="112" xfId="9" applyFont="1" applyFill="1" applyBorder="1" applyAlignment="1">
      <alignment horizontal="center" vertical="center" wrapText="1"/>
    </xf>
    <xf numFmtId="0" fontId="5" fillId="4" borderId="111" xfId="9" applyFont="1" applyFill="1" applyBorder="1" applyAlignment="1">
      <alignment horizontal="center" vertical="center" wrapText="1"/>
    </xf>
    <xf numFmtId="0" fontId="35" fillId="0" borderId="0" xfId="9" applyFont="1" applyFill="1" applyBorder="1" applyAlignment="1">
      <alignment horizontal="center" vertical="center"/>
    </xf>
    <xf numFmtId="0" fontId="5" fillId="3" borderId="14" xfId="10" applyFont="1" applyFill="1" applyBorder="1" applyAlignment="1">
      <alignment vertical="center" wrapText="1"/>
    </xf>
    <xf numFmtId="0" fontId="5" fillId="3" borderId="26" xfId="10" applyFont="1" applyFill="1" applyBorder="1" applyAlignment="1">
      <alignment vertical="center" wrapText="1"/>
    </xf>
    <xf numFmtId="0" fontId="5" fillId="3" borderId="6" xfId="10" applyFont="1" applyFill="1" applyBorder="1" applyAlignment="1">
      <alignment vertical="center" wrapText="1"/>
    </xf>
    <xf numFmtId="0" fontId="5" fillId="3" borderId="7" xfId="10" applyFont="1" applyFill="1" applyBorder="1" applyAlignment="1">
      <alignment vertical="center" wrapText="1"/>
    </xf>
    <xf numFmtId="0" fontId="9" fillId="0" borderId="0" xfId="9" applyFont="1">
      <alignment vertical="center"/>
    </xf>
    <xf numFmtId="0" fontId="9" fillId="0" borderId="0" xfId="9" applyFont="1" applyAlignment="1">
      <alignment vertical="center" wrapText="1"/>
    </xf>
    <xf numFmtId="0" fontId="6" fillId="4" borderId="160" xfId="10" applyFont="1" applyFill="1" applyBorder="1" applyAlignment="1">
      <alignment horizontal="center" vertical="center" wrapText="1"/>
    </xf>
    <xf numFmtId="0" fontId="6" fillId="4" borderId="159" xfId="10" applyFont="1" applyFill="1" applyBorder="1" applyAlignment="1">
      <alignment horizontal="center" vertical="center" wrapText="1"/>
    </xf>
    <xf numFmtId="0" fontId="5" fillId="3" borderId="149" xfId="10" applyFont="1" applyFill="1" applyBorder="1" applyAlignment="1">
      <alignment vertical="center" wrapText="1"/>
    </xf>
    <xf numFmtId="0" fontId="5" fillId="3" borderId="148" xfId="10" applyFont="1" applyFill="1" applyBorder="1" applyAlignment="1">
      <alignment vertical="center" wrapText="1"/>
    </xf>
    <xf numFmtId="0" fontId="5" fillId="3" borderId="143" xfId="10" applyFont="1" applyFill="1" applyBorder="1" applyAlignment="1">
      <alignment vertical="center" wrapText="1"/>
    </xf>
    <xf numFmtId="0" fontId="5" fillId="3" borderId="79" xfId="10" applyFont="1" applyFill="1" applyBorder="1" applyAlignment="1">
      <alignment vertical="center" wrapText="1"/>
    </xf>
    <xf numFmtId="0" fontId="5" fillId="0" borderId="0" xfId="12" applyFont="1" applyFill="1" applyBorder="1" applyAlignment="1">
      <alignment horizontal="center" vertical="center" shrinkToFit="1"/>
    </xf>
    <xf numFmtId="0" fontId="5" fillId="0" borderId="0" xfId="12" applyFont="1" applyFill="1" applyBorder="1" applyAlignment="1">
      <alignment horizontal="center" vertical="center" wrapText="1" shrinkToFit="1" readingOrder="1"/>
    </xf>
    <xf numFmtId="0" fontId="5" fillId="0" borderId="0" xfId="11" applyFont="1" applyFill="1" applyBorder="1" applyAlignment="1">
      <alignment horizontal="center" vertical="center" wrapText="1"/>
    </xf>
    <xf numFmtId="0" fontId="5" fillId="0" borderId="5" xfId="10" applyFont="1" applyBorder="1"/>
    <xf numFmtId="0" fontId="5" fillId="0" borderId="0" xfId="10" applyFont="1" applyFill="1" applyBorder="1"/>
    <xf numFmtId="38" fontId="5" fillId="0" borderId="0" xfId="1" applyFont="1" applyFill="1" applyBorder="1" applyAlignment="1">
      <alignment horizontal="right" vertical="center" wrapText="1"/>
    </xf>
    <xf numFmtId="0" fontId="5" fillId="0" borderId="0" xfId="12" applyFont="1" applyFill="1" applyBorder="1" applyAlignment="1">
      <alignment horizontal="left" vertical="center" shrinkToFit="1"/>
    </xf>
    <xf numFmtId="0" fontId="5" fillId="0" borderId="117" xfId="12" applyFont="1" applyBorder="1" applyAlignment="1">
      <alignment horizontal="left" vertical="center" shrinkToFit="1"/>
    </xf>
    <xf numFmtId="38" fontId="5" fillId="0" borderId="0" xfId="1" applyFont="1" applyFill="1" applyBorder="1" applyAlignment="1">
      <alignment horizontal="right" vertical="center" shrinkToFit="1" readingOrder="1"/>
    </xf>
    <xf numFmtId="0" fontId="9" fillId="0" borderId="6" xfId="11" applyFont="1" applyBorder="1" applyAlignment="1">
      <alignment horizontal="left" vertical="center" wrapText="1"/>
    </xf>
    <xf numFmtId="0" fontId="9" fillId="0" borderId="7" xfId="11" applyFont="1" applyBorder="1" applyAlignment="1">
      <alignment horizontal="left" vertical="center" wrapText="1"/>
    </xf>
    <xf numFmtId="0" fontId="9" fillId="0" borderId="8" xfId="11" applyFont="1" applyBorder="1" applyAlignment="1">
      <alignment horizontal="left" vertical="center" wrapText="1"/>
    </xf>
    <xf numFmtId="0" fontId="6" fillId="15" borderId="26" xfId="9" applyFont="1" applyFill="1" applyBorder="1" applyAlignment="1">
      <alignment horizontal="left" vertical="center"/>
    </xf>
    <xf numFmtId="0" fontId="9" fillId="0" borderId="6" xfId="11" applyFont="1" applyBorder="1" applyAlignment="1">
      <alignment horizontal="center" vertical="center" wrapText="1"/>
    </xf>
    <xf numFmtId="0" fontId="9" fillId="0" borderId="7" xfId="11" applyFont="1" applyBorder="1" applyAlignment="1">
      <alignment horizontal="center" vertical="center" wrapText="1"/>
    </xf>
    <xf numFmtId="0" fontId="9" fillId="0" borderId="8" xfId="11" applyFont="1" applyBorder="1" applyAlignment="1">
      <alignment horizontal="center" vertical="center" wrapText="1"/>
    </xf>
    <xf numFmtId="0" fontId="6" fillId="0" borderId="133" xfId="10" applyFont="1" applyBorder="1" applyAlignment="1">
      <alignment vertical="center"/>
    </xf>
    <xf numFmtId="0" fontId="6" fillId="0" borderId="132" xfId="10" applyFont="1" applyBorder="1" applyAlignment="1">
      <alignment vertical="center"/>
    </xf>
    <xf numFmtId="0" fontId="6" fillId="0" borderId="131" xfId="10" applyFont="1" applyBorder="1" applyAlignment="1">
      <alignment vertical="center"/>
    </xf>
    <xf numFmtId="0" fontId="85" fillId="0" borderId="26" xfId="10" applyFont="1" applyBorder="1" applyAlignment="1">
      <alignment horizontal="left" vertical="center" shrinkToFit="1"/>
    </xf>
    <xf numFmtId="0" fontId="5" fillId="4" borderId="5" xfId="12" applyFont="1" applyFill="1" applyBorder="1" applyAlignment="1">
      <alignment horizontal="center" vertical="center" shrinkToFit="1"/>
    </xf>
    <xf numFmtId="0" fontId="5" fillId="4" borderId="6" xfId="12" applyFont="1" applyFill="1" applyBorder="1" applyAlignment="1">
      <alignment horizontal="center" vertical="center" wrapText="1" shrinkToFit="1" readingOrder="1"/>
    </xf>
    <xf numFmtId="0" fontId="5" fillId="4" borderId="8" xfId="12" applyFont="1" applyFill="1" applyBorder="1" applyAlignment="1">
      <alignment horizontal="center" vertical="center" wrapText="1" shrinkToFit="1" readingOrder="1"/>
    </xf>
    <xf numFmtId="0" fontId="5" fillId="0" borderId="5" xfId="10" applyFont="1" applyBorder="1" applyAlignment="1">
      <alignment shrinkToFit="1"/>
    </xf>
    <xf numFmtId="0" fontId="5" fillId="0" borderId="0" xfId="10" applyFont="1" applyFill="1" applyBorder="1" applyAlignment="1">
      <alignment shrinkToFit="1"/>
    </xf>
    <xf numFmtId="0" fontId="5" fillId="0" borderId="12" xfId="12" applyFont="1" applyBorder="1" applyAlignment="1">
      <alignment horizontal="left" vertical="center" shrinkToFit="1"/>
    </xf>
    <xf numFmtId="38" fontId="5" fillId="2" borderId="6" xfId="1" applyFont="1" applyFill="1" applyBorder="1" applyAlignment="1">
      <alignment horizontal="right" vertical="center" wrapText="1"/>
    </xf>
    <xf numFmtId="38" fontId="5" fillId="2" borderId="8" xfId="1" applyFont="1" applyFill="1" applyBorder="1" applyAlignment="1">
      <alignment horizontal="right" vertical="center" wrapText="1"/>
    </xf>
    <xf numFmtId="38" fontId="5" fillId="2" borderId="116" xfId="1" applyFont="1" applyFill="1" applyBorder="1" applyAlignment="1">
      <alignment horizontal="right" vertical="center" shrinkToFit="1" readingOrder="1"/>
    </xf>
    <xf numFmtId="38" fontId="5" fillId="2" borderId="115" xfId="1" applyFont="1" applyFill="1" applyBorder="1" applyAlignment="1">
      <alignment horizontal="right" vertical="center" shrinkToFit="1" readingOrder="1"/>
    </xf>
    <xf numFmtId="38" fontId="5" fillId="2" borderId="123" xfId="1" applyFont="1" applyFill="1" applyBorder="1" applyAlignment="1">
      <alignment horizontal="right" vertical="center" wrapText="1"/>
    </xf>
    <xf numFmtId="38" fontId="5" fillId="2" borderId="122" xfId="1" applyFont="1" applyFill="1" applyBorder="1" applyAlignment="1">
      <alignment horizontal="right" vertical="center" wrapText="1"/>
    </xf>
    <xf numFmtId="0" fontId="85" fillId="0" borderId="0" xfId="10" applyFont="1" applyFill="1" applyBorder="1" applyAlignment="1">
      <alignment horizontal="left" vertical="center" shrinkToFit="1"/>
    </xf>
    <xf numFmtId="0" fontId="5" fillId="4" borderId="7" xfId="12" applyFont="1" applyFill="1" applyBorder="1" applyAlignment="1">
      <alignment horizontal="center" vertical="center" wrapText="1" shrinkToFit="1" readingOrder="1"/>
    </xf>
    <xf numFmtId="0" fontId="5" fillId="4" borderId="6" xfId="11" applyFont="1" applyFill="1" applyBorder="1" applyAlignment="1">
      <alignment horizontal="center" vertical="center" wrapText="1"/>
    </xf>
    <xf numFmtId="0" fontId="5" fillId="4" borderId="8" xfId="11" applyFont="1" applyFill="1" applyBorder="1" applyAlignment="1">
      <alignment horizontal="center" vertical="center" wrapText="1"/>
    </xf>
    <xf numFmtId="199" fontId="16" fillId="3" borderId="6" xfId="0" applyNumberFormat="1" applyFont="1" applyFill="1" applyBorder="1" applyAlignment="1">
      <alignment horizontal="center" vertical="center"/>
    </xf>
    <xf numFmtId="199" fontId="16" fillId="3" borderId="8" xfId="0" applyNumberFormat="1" applyFont="1" applyFill="1" applyBorder="1" applyAlignment="1">
      <alignment horizontal="center" vertical="center"/>
    </xf>
    <xf numFmtId="207" fontId="5" fillId="2" borderId="5" xfId="0" applyNumberFormat="1" applyFont="1" applyFill="1" applyBorder="1" applyAlignment="1">
      <alignment horizontal="center" vertical="center" wrapText="1"/>
    </xf>
    <xf numFmtId="207" fontId="27" fillId="2" borderId="5" xfId="0" applyNumberFormat="1" applyFont="1" applyFill="1" applyBorder="1" applyAlignment="1">
      <alignment horizontal="center" vertical="center" wrapText="1" shrinkToFit="1"/>
    </xf>
    <xf numFmtId="207" fontId="27" fillId="2" borderId="6" xfId="0" applyNumberFormat="1" applyFont="1" applyFill="1" applyBorder="1" applyAlignment="1">
      <alignment horizontal="left" vertical="center" wrapText="1"/>
    </xf>
    <xf numFmtId="207" fontId="27" fillId="2" borderId="7" xfId="0" applyNumberFormat="1" applyFont="1" applyFill="1" applyBorder="1" applyAlignment="1">
      <alignment horizontal="left" vertical="center" wrapText="1"/>
    </xf>
    <xf numFmtId="207" fontId="27" fillId="2" borderId="8" xfId="0" applyNumberFormat="1" applyFont="1" applyFill="1" applyBorder="1" applyAlignment="1">
      <alignment horizontal="left" vertical="center" wrapText="1"/>
    </xf>
    <xf numFmtId="38" fontId="5" fillId="3" borderId="10" xfId="1" applyFont="1" applyFill="1" applyBorder="1" applyAlignment="1">
      <alignment horizontal="center"/>
    </xf>
    <xf numFmtId="38" fontId="5" fillId="3" borderId="17" xfId="1" applyFont="1" applyFill="1" applyBorder="1" applyAlignment="1">
      <alignment horizontal="center"/>
    </xf>
    <xf numFmtId="38" fontId="5" fillId="3" borderId="14" xfId="1" applyFont="1" applyFill="1" applyBorder="1" applyAlignment="1">
      <alignment horizontal="center"/>
    </xf>
    <xf numFmtId="38" fontId="5" fillId="3" borderId="26" xfId="1" applyFont="1" applyFill="1" applyBorder="1" applyAlignment="1">
      <alignment horizontal="center"/>
    </xf>
    <xf numFmtId="0" fontId="5" fillId="3" borderId="11" xfId="0" applyFont="1" applyFill="1" applyBorder="1" applyAlignment="1">
      <alignment horizontal="right"/>
    </xf>
    <xf numFmtId="0" fontId="5" fillId="3" borderId="15" xfId="0" applyFont="1" applyFill="1" applyBorder="1" applyAlignment="1">
      <alignment horizontal="right"/>
    </xf>
    <xf numFmtId="0" fontId="6" fillId="5" borderId="5" xfId="0" applyFont="1" applyFill="1" applyBorder="1">
      <alignment vertical="center"/>
    </xf>
    <xf numFmtId="207" fontId="27" fillId="2" borderId="5" xfId="0" applyNumberFormat="1" applyFont="1" applyFill="1" applyBorder="1" applyAlignment="1">
      <alignment horizontal="left" vertical="center" wrapText="1" shrinkToFit="1"/>
    </xf>
    <xf numFmtId="0" fontId="34" fillId="4" borderId="6" xfId="0" applyFont="1" applyFill="1" applyBorder="1" applyAlignment="1">
      <alignment horizontal="center" vertical="center"/>
    </xf>
    <xf numFmtId="0" fontId="34" fillId="4" borderId="7" xfId="0" applyFont="1" applyFill="1" applyBorder="1" applyAlignment="1">
      <alignment horizontal="center" vertical="center"/>
    </xf>
    <xf numFmtId="0" fontId="34" fillId="4" borderId="8" xfId="0" applyFont="1" applyFill="1" applyBorder="1" applyAlignment="1">
      <alignment horizontal="center" vertical="center"/>
    </xf>
    <xf numFmtId="0" fontId="34" fillId="4" borderId="17" xfId="0" applyFont="1" applyFill="1" applyBorder="1" applyAlignment="1">
      <alignment horizontal="center" vertical="center" wrapText="1" shrinkToFit="1"/>
    </xf>
    <xf numFmtId="0" fontId="34" fillId="4" borderId="11" xfId="0" applyFont="1" applyFill="1" applyBorder="1" applyAlignment="1">
      <alignment horizontal="center" vertical="center" wrapText="1" shrinkToFit="1"/>
    </xf>
    <xf numFmtId="0" fontId="34" fillId="4" borderId="26" xfId="0" applyFont="1" applyFill="1" applyBorder="1" applyAlignment="1">
      <alignment horizontal="center" vertical="center" wrapText="1" shrinkToFit="1"/>
    </xf>
    <xf numFmtId="0" fontId="34" fillId="4" borderId="15" xfId="0" applyFont="1" applyFill="1" applyBorder="1" applyAlignment="1">
      <alignment horizontal="center" vertical="center" wrapText="1" shrinkToFit="1"/>
    </xf>
    <xf numFmtId="0" fontId="34" fillId="4" borderId="16" xfId="0" applyFont="1" applyFill="1" applyBorder="1" applyAlignment="1">
      <alignment horizontal="center" vertical="center" shrinkToFit="1"/>
    </xf>
    <xf numFmtId="0" fontId="34" fillId="4" borderId="14" xfId="0" applyFont="1" applyFill="1" applyBorder="1" applyAlignment="1">
      <alignment horizontal="center" vertical="center" shrinkToFit="1"/>
    </xf>
    <xf numFmtId="0" fontId="34" fillId="4" borderId="15" xfId="0" applyFont="1" applyFill="1" applyBorder="1" applyAlignment="1">
      <alignment horizontal="center" vertical="center" shrinkToFit="1"/>
    </xf>
    <xf numFmtId="0" fontId="34" fillId="4" borderId="10" xfId="0" applyFont="1" applyFill="1" applyBorder="1" applyAlignment="1">
      <alignment horizontal="center" vertical="center"/>
    </xf>
    <xf numFmtId="0" fontId="34" fillId="4" borderId="11" xfId="0" applyFont="1" applyFill="1" applyBorder="1" applyAlignment="1">
      <alignment horizontal="center" vertical="center"/>
    </xf>
    <xf numFmtId="0" fontId="34" fillId="4" borderId="14" xfId="0" applyFont="1" applyFill="1" applyBorder="1" applyAlignment="1">
      <alignment horizontal="center" vertical="center"/>
    </xf>
    <xf numFmtId="0" fontId="34" fillId="4" borderId="15" xfId="0" applyFont="1" applyFill="1" applyBorder="1" applyAlignment="1">
      <alignment horizontal="center" vertical="center"/>
    </xf>
    <xf numFmtId="0" fontId="34" fillId="4" borderId="17" xfId="0" applyFont="1" applyFill="1" applyBorder="1" applyAlignment="1">
      <alignment horizontal="center" vertical="center"/>
    </xf>
    <xf numFmtId="0" fontId="34" fillId="4" borderId="26" xfId="0" applyFont="1" applyFill="1" applyBorder="1" applyAlignment="1">
      <alignment horizontal="center" vertical="center"/>
    </xf>
    <xf numFmtId="0" fontId="34" fillId="4" borderId="12" xfId="0" applyFont="1" applyFill="1" applyBorder="1" applyAlignment="1">
      <alignment horizontal="center" vertical="center"/>
    </xf>
    <xf numFmtId="0" fontId="12" fillId="0" borderId="26" xfId="2" applyFont="1" applyBorder="1" applyAlignment="1">
      <alignment horizontal="left" vertical="center" wrapText="1"/>
    </xf>
    <xf numFmtId="0" fontId="5" fillId="0" borderId="10" xfId="2" applyFont="1" applyBorder="1" applyAlignment="1">
      <alignment horizontal="left" vertical="center" wrapText="1"/>
    </xf>
    <xf numFmtId="0" fontId="5" fillId="0" borderId="17" xfId="2" applyFont="1" applyBorder="1" applyAlignment="1">
      <alignment horizontal="left" vertical="center" wrapText="1"/>
    </xf>
    <xf numFmtId="0" fontId="5" fillId="0" borderId="11" xfId="2" applyFont="1" applyBorder="1" applyAlignment="1">
      <alignment horizontal="left" vertical="center" wrapText="1"/>
    </xf>
    <xf numFmtId="0" fontId="5" fillId="0" borderId="14" xfId="2" applyFont="1" applyBorder="1" applyAlignment="1">
      <alignment horizontal="left" vertical="center" wrapText="1"/>
    </xf>
    <xf numFmtId="0" fontId="5" fillId="0" borderId="26" xfId="2" applyFont="1" applyBorder="1" applyAlignment="1">
      <alignment horizontal="left" vertical="center" wrapText="1"/>
    </xf>
    <xf numFmtId="0" fontId="5" fillId="0" borderId="15" xfId="2" applyFont="1" applyBorder="1" applyAlignment="1">
      <alignment horizontal="left" vertical="center" wrapText="1"/>
    </xf>
    <xf numFmtId="0" fontId="6" fillId="3" borderId="12" xfId="0" applyFont="1" applyFill="1" applyBorder="1" applyAlignment="1">
      <alignment horizontal="center" vertical="center"/>
    </xf>
    <xf numFmtId="0" fontId="6" fillId="3" borderId="16" xfId="0" applyFont="1" applyFill="1" applyBorder="1" applyAlignment="1">
      <alignment horizontal="center" vertical="center"/>
    </xf>
    <xf numFmtId="0" fontId="9" fillId="3" borderId="164" xfId="0" applyFont="1" applyFill="1" applyBorder="1" applyAlignment="1">
      <alignment vertical="center" wrapText="1"/>
    </xf>
    <xf numFmtId="0" fontId="9" fillId="3" borderId="17" xfId="0" applyFont="1" applyFill="1" applyBorder="1" applyAlignment="1">
      <alignment vertical="center" wrapText="1"/>
    </xf>
    <xf numFmtId="0" fontId="9" fillId="3" borderId="11" xfId="0" applyFont="1" applyFill="1" applyBorder="1" applyAlignment="1">
      <alignment vertical="center" wrapText="1"/>
    </xf>
    <xf numFmtId="0" fontId="9" fillId="3" borderId="162" xfId="0" applyFont="1" applyFill="1" applyBorder="1" applyAlignment="1">
      <alignment vertical="center" wrapText="1"/>
    </xf>
    <xf numFmtId="0" fontId="9" fillId="3" borderId="26" xfId="0" applyFont="1" applyFill="1" applyBorder="1" applyAlignment="1">
      <alignment vertical="center" wrapText="1"/>
    </xf>
    <xf numFmtId="0" fontId="9" fillId="3" borderId="15" xfId="0" applyFont="1" applyFill="1" applyBorder="1" applyAlignment="1">
      <alignment vertical="center" wrapText="1"/>
    </xf>
    <xf numFmtId="0" fontId="34" fillId="4" borderId="5" xfId="0" applyFont="1" applyFill="1" applyBorder="1" applyAlignment="1">
      <alignment horizontal="center" vertical="center"/>
    </xf>
    <xf numFmtId="0" fontId="18" fillId="4" borderId="6" xfId="0" applyFont="1" applyFill="1" applyBorder="1" applyAlignment="1">
      <alignment horizontal="center" vertical="center" shrinkToFit="1"/>
    </xf>
    <xf numFmtId="0" fontId="18" fillId="4" borderId="7" xfId="0" applyFont="1" applyFill="1" applyBorder="1" applyAlignment="1">
      <alignment horizontal="center" vertical="center" shrinkToFit="1"/>
    </xf>
    <xf numFmtId="0" fontId="18" fillId="4" borderId="8" xfId="0" applyFont="1" applyFill="1" applyBorder="1" applyAlignment="1">
      <alignment horizontal="center" vertical="center" shrinkToFit="1"/>
    </xf>
    <xf numFmtId="0" fontId="34" fillId="0" borderId="6" xfId="0" applyFont="1" applyBorder="1" applyAlignment="1">
      <alignment vertical="center" wrapText="1"/>
    </xf>
    <xf numFmtId="0" fontId="34" fillId="0" borderId="7" xfId="0" applyFont="1" applyBorder="1" applyAlignment="1">
      <alignment vertical="center" wrapText="1"/>
    </xf>
    <xf numFmtId="0" fontId="34" fillId="0" borderId="8" xfId="0" applyFont="1" applyBorder="1" applyAlignment="1">
      <alignment vertical="center" wrapText="1"/>
    </xf>
    <xf numFmtId="0" fontId="12" fillId="4" borderId="10" xfId="2" applyFont="1" applyFill="1" applyBorder="1" applyAlignment="1">
      <alignment horizontal="center" vertical="center" textRotation="255" wrapText="1"/>
    </xf>
    <xf numFmtId="0" fontId="12" fillId="4" borderId="17" xfId="2" applyFont="1" applyFill="1" applyBorder="1" applyAlignment="1">
      <alignment horizontal="center" vertical="center" textRotation="255" wrapText="1"/>
    </xf>
    <xf numFmtId="0" fontId="12" fillId="4" borderId="11" xfId="2" applyFont="1" applyFill="1" applyBorder="1" applyAlignment="1">
      <alignment horizontal="center" vertical="center" textRotation="255" wrapText="1"/>
    </xf>
    <xf numFmtId="0" fontId="12" fillId="4" borderId="13" xfId="2" applyFont="1" applyFill="1" applyBorder="1" applyAlignment="1">
      <alignment horizontal="center" vertical="center" textRotation="255" wrapText="1"/>
    </xf>
    <xf numFmtId="0" fontId="12" fillId="4" borderId="0" xfId="2" applyFont="1" applyFill="1" applyAlignment="1">
      <alignment horizontal="center" vertical="center" textRotation="255" wrapText="1"/>
    </xf>
    <xf numFmtId="0" fontId="12" fillId="4" borderId="20" xfId="2" applyFont="1" applyFill="1" applyBorder="1" applyAlignment="1">
      <alignment horizontal="center" vertical="center" textRotation="255" wrapText="1"/>
    </xf>
    <xf numFmtId="0" fontId="12" fillId="4" borderId="14" xfId="2" applyFont="1" applyFill="1" applyBorder="1" applyAlignment="1">
      <alignment horizontal="center" vertical="center" textRotation="255" wrapText="1"/>
    </xf>
    <xf numFmtId="0" fontId="12" fillId="4" borderId="26" xfId="2" applyFont="1" applyFill="1" applyBorder="1" applyAlignment="1">
      <alignment horizontal="center" vertical="center" textRotation="255" wrapText="1"/>
    </xf>
    <xf numFmtId="0" fontId="12" fillId="4" borderId="15" xfId="2" applyFont="1" applyFill="1" applyBorder="1" applyAlignment="1">
      <alignment horizontal="center" vertical="center" textRotation="255" wrapText="1"/>
    </xf>
    <xf numFmtId="0" fontId="5" fillId="0" borderId="6" xfId="0" applyFont="1" applyBorder="1" applyAlignment="1">
      <alignment vertical="center" wrapText="1"/>
    </xf>
    <xf numFmtId="0" fontId="5" fillId="0" borderId="7" xfId="0" applyFont="1" applyBorder="1" applyAlignment="1">
      <alignment vertical="center" wrapText="1"/>
    </xf>
    <xf numFmtId="0" fontId="5" fillId="0" borderId="8" xfId="0" applyFont="1" applyBorder="1" applyAlignment="1">
      <alignment vertical="center" wrapText="1"/>
    </xf>
    <xf numFmtId="0" fontId="34" fillId="0" borderId="6" xfId="0" applyFont="1" applyBorder="1">
      <alignment vertical="center"/>
    </xf>
    <xf numFmtId="0" fontId="34" fillId="0" borderId="7" xfId="0" applyFont="1" applyBorder="1">
      <alignment vertical="center"/>
    </xf>
    <xf numFmtId="0" fontId="34" fillId="0" borderId="8" xfId="0" applyFont="1" applyBorder="1">
      <alignment vertical="center"/>
    </xf>
    <xf numFmtId="0" fontId="12" fillId="4" borderId="12" xfId="0" applyFont="1" applyFill="1" applyBorder="1" applyAlignment="1">
      <alignment horizontal="center" vertical="center" textRotation="255"/>
    </xf>
    <xf numFmtId="0" fontId="12" fillId="4" borderId="29" xfId="0" applyFont="1" applyFill="1" applyBorder="1" applyAlignment="1">
      <alignment horizontal="center" vertical="center" textRotation="255"/>
    </xf>
    <xf numFmtId="0" fontId="12" fillId="4" borderId="16" xfId="0" applyFont="1" applyFill="1" applyBorder="1" applyAlignment="1">
      <alignment horizontal="center" vertical="center" textRotation="255"/>
    </xf>
    <xf numFmtId="0" fontId="5" fillId="0" borderId="10" xfId="0" applyFont="1" applyBorder="1" applyAlignment="1">
      <alignment horizontal="center" vertical="center" textRotation="255"/>
    </xf>
    <xf numFmtId="0" fontId="5" fillId="0" borderId="11" xfId="0" applyFont="1" applyBorder="1" applyAlignment="1">
      <alignment horizontal="center" vertical="center" textRotation="255"/>
    </xf>
    <xf numFmtId="0" fontId="5" fillId="0" borderId="13" xfId="0" applyFont="1" applyBorder="1" applyAlignment="1">
      <alignment horizontal="center" vertical="center" textRotation="255"/>
    </xf>
    <xf numFmtId="0" fontId="5" fillId="0" borderId="20" xfId="0" applyFont="1" applyBorder="1" applyAlignment="1">
      <alignment horizontal="center" vertical="center" textRotation="255"/>
    </xf>
    <xf numFmtId="0" fontId="5" fillId="0" borderId="14" xfId="0" applyFont="1" applyBorder="1" applyAlignment="1">
      <alignment horizontal="center" vertical="center" textRotation="255"/>
    </xf>
    <xf numFmtId="0" fontId="5" fillId="0" borderId="15" xfId="0" applyFont="1" applyBorder="1" applyAlignment="1">
      <alignment horizontal="center" vertical="center" textRotation="255"/>
    </xf>
    <xf numFmtId="208" fontId="34" fillId="2" borderId="6" xfId="5" applyNumberFormat="1" applyFont="1" applyFill="1" applyBorder="1" applyAlignment="1">
      <alignment vertical="center" wrapText="1"/>
    </xf>
    <xf numFmtId="208" fontId="34" fillId="2" borderId="7" xfId="5" applyNumberFormat="1" applyFont="1" applyFill="1" applyBorder="1" applyAlignment="1">
      <alignment vertical="center" wrapText="1"/>
    </xf>
    <xf numFmtId="208" fontId="34" fillId="2" borderId="8" xfId="5" applyNumberFormat="1" applyFont="1" applyFill="1" applyBorder="1" applyAlignment="1">
      <alignment vertical="center" wrapText="1"/>
    </xf>
    <xf numFmtId="220" fontId="75" fillId="14" borderId="6" xfId="5" applyNumberFormat="1" applyFont="1" applyFill="1" applyBorder="1">
      <alignment vertical="center"/>
    </xf>
    <xf numFmtId="220" fontId="75" fillId="14" borderId="7" xfId="5" applyNumberFormat="1" applyFont="1" applyFill="1" applyBorder="1">
      <alignment vertical="center"/>
    </xf>
    <xf numFmtId="220" fontId="75" fillId="14" borderId="8" xfId="5" applyNumberFormat="1" applyFont="1" applyFill="1" applyBorder="1">
      <alignment vertical="center"/>
    </xf>
    <xf numFmtId="0" fontId="27" fillId="0" borderId="5" xfId="0" applyFont="1" applyBorder="1" applyAlignment="1">
      <alignment horizontal="center" vertical="center"/>
    </xf>
    <xf numFmtId="0" fontId="9" fillId="3" borderId="6" xfId="0" applyFont="1" applyFill="1" applyBorder="1">
      <alignment vertical="center"/>
    </xf>
    <xf numFmtId="0" fontId="9" fillId="3" borderId="7" xfId="0" applyFont="1" applyFill="1" applyBorder="1">
      <alignment vertical="center"/>
    </xf>
    <xf numFmtId="0" fontId="9" fillId="3" borderId="8" xfId="0" applyFont="1" applyFill="1" applyBorder="1">
      <alignment vertical="center"/>
    </xf>
    <xf numFmtId="0" fontId="34" fillId="0" borderId="6" xfId="5" applyFont="1" applyBorder="1">
      <alignment vertical="center"/>
    </xf>
    <xf numFmtId="0" fontId="34" fillId="0" borderId="7" xfId="5" applyFont="1" applyBorder="1">
      <alignment vertical="center"/>
    </xf>
    <xf numFmtId="0" fontId="34" fillId="0" borderId="8" xfId="5" applyFont="1" applyBorder="1">
      <alignment vertical="center"/>
    </xf>
    <xf numFmtId="0" fontId="34" fillId="0" borderId="10" xfId="5" applyFont="1" applyBorder="1">
      <alignment vertical="center"/>
    </xf>
    <xf numFmtId="0" fontId="34" fillId="0" borderId="17" xfId="5" applyFont="1" applyBorder="1">
      <alignment vertical="center"/>
    </xf>
    <xf numFmtId="0" fontId="34" fillId="0" borderId="11" xfId="5" applyFont="1" applyBorder="1">
      <alignment vertical="center"/>
    </xf>
    <xf numFmtId="0" fontId="34" fillId="0" borderId="14" xfId="5" applyFont="1" applyBorder="1">
      <alignment vertical="center"/>
    </xf>
    <xf numFmtId="0" fontId="34" fillId="0" borderId="26" xfId="5" applyFont="1" applyBorder="1">
      <alignment vertical="center"/>
    </xf>
    <xf numFmtId="0" fontId="34" fillId="0" borderId="15" xfId="5" applyFont="1" applyBorder="1">
      <alignment vertical="center"/>
    </xf>
    <xf numFmtId="0" fontId="6" fillId="2" borderId="12" xfId="0" applyFont="1" applyFill="1" applyBorder="1" applyAlignment="1">
      <alignment horizontal="center" vertical="center"/>
    </xf>
    <xf numFmtId="0" fontId="6" fillId="2" borderId="16" xfId="0" applyFont="1" applyFill="1" applyBorder="1" applyAlignment="1">
      <alignment horizontal="center" vertical="center"/>
    </xf>
    <xf numFmtId="0" fontId="12" fillId="4" borderId="5" xfId="0" applyFont="1" applyFill="1" applyBorder="1" applyAlignment="1">
      <alignment horizontal="center" vertical="center" textRotation="255"/>
    </xf>
    <xf numFmtId="0" fontId="5" fillId="0" borderId="10" xfId="0" applyFont="1" applyBorder="1" applyAlignment="1">
      <alignment horizontal="center" vertical="center" textRotation="255" wrapText="1"/>
    </xf>
    <xf numFmtId="0" fontId="5" fillId="0" borderId="11" xfId="0" applyFont="1" applyBorder="1" applyAlignment="1">
      <alignment horizontal="center" vertical="center" textRotation="255" wrapText="1"/>
    </xf>
    <xf numFmtId="0" fontId="5" fillId="0" borderId="13" xfId="0" applyFont="1" applyBorder="1" applyAlignment="1">
      <alignment horizontal="center" vertical="center" textRotation="255" wrapText="1"/>
    </xf>
    <xf numFmtId="0" fontId="5" fillId="0" borderId="20" xfId="0" applyFont="1" applyBorder="1" applyAlignment="1">
      <alignment horizontal="center" vertical="center" textRotation="255" wrapText="1"/>
    </xf>
    <xf numFmtId="0" fontId="5" fillId="0" borderId="14" xfId="0" applyFont="1" applyBorder="1" applyAlignment="1">
      <alignment horizontal="center" vertical="center" textRotation="255" wrapText="1"/>
    </xf>
    <xf numFmtId="0" fontId="5" fillId="0" borderId="15" xfId="0" applyFont="1" applyBorder="1" applyAlignment="1">
      <alignment horizontal="center" vertical="center" textRotation="255" wrapText="1"/>
    </xf>
    <xf numFmtId="0" fontId="5" fillId="0" borderId="168" xfId="0" quotePrefix="1" applyFont="1" applyBorder="1">
      <alignment vertical="center"/>
    </xf>
    <xf numFmtId="0" fontId="5" fillId="0" borderId="148" xfId="0" quotePrefix="1" applyFont="1" applyBorder="1">
      <alignment vertical="center"/>
    </xf>
    <xf numFmtId="0" fontId="5" fillId="0" borderId="167" xfId="0" quotePrefix="1" applyFont="1" applyBorder="1">
      <alignment vertical="center"/>
    </xf>
    <xf numFmtId="207" fontId="5" fillId="2" borderId="149" xfId="0" applyNumberFormat="1" applyFont="1" applyFill="1" applyBorder="1" applyAlignment="1">
      <alignment vertical="center" wrapText="1"/>
    </xf>
    <xf numFmtId="207" fontId="5" fillId="2" borderId="148" xfId="0" applyNumberFormat="1" applyFont="1" applyFill="1" applyBorder="1" applyAlignment="1">
      <alignment vertical="center" wrapText="1"/>
    </xf>
    <xf numFmtId="207" fontId="5" fillId="2" borderId="166" xfId="0" applyNumberFormat="1" applyFont="1" applyFill="1" applyBorder="1" applyAlignment="1">
      <alignment vertical="center" wrapText="1"/>
    </xf>
    <xf numFmtId="0" fontId="9" fillId="3" borderId="7" xfId="0" applyFont="1" applyFill="1" applyBorder="1" applyAlignment="1">
      <alignment horizontal="center" vertical="center" wrapText="1"/>
    </xf>
    <xf numFmtId="0" fontId="9" fillId="3" borderId="8" xfId="0" applyFont="1" applyFill="1" applyBorder="1" applyAlignment="1">
      <alignment horizontal="center" vertical="center" wrapText="1"/>
    </xf>
    <xf numFmtId="0" fontId="27" fillId="4" borderId="107" xfId="0" applyFont="1" applyFill="1" applyBorder="1" applyAlignment="1">
      <alignment vertical="center" textRotation="255" wrapText="1"/>
    </xf>
    <xf numFmtId="0" fontId="27" fillId="4" borderId="171" xfId="0" applyFont="1" applyFill="1" applyBorder="1" applyAlignment="1">
      <alignment vertical="center" textRotation="255" wrapText="1"/>
    </xf>
    <xf numFmtId="0" fontId="27" fillId="4" borderId="112" xfId="0" applyFont="1" applyFill="1" applyBorder="1" applyAlignment="1">
      <alignment vertical="center" textRotation="255" wrapText="1"/>
    </xf>
    <xf numFmtId="0" fontId="27" fillId="4" borderId="169" xfId="0" applyFont="1" applyFill="1" applyBorder="1" applyAlignment="1">
      <alignment vertical="center" textRotation="255" wrapText="1"/>
    </xf>
    <xf numFmtId="0" fontId="5" fillId="0" borderId="174" xfId="0" applyFont="1" applyBorder="1" applyAlignment="1">
      <alignment vertical="center" wrapText="1"/>
    </xf>
    <xf numFmtId="0" fontId="5" fillId="0" borderId="26" xfId="0" applyFont="1" applyBorder="1" applyAlignment="1">
      <alignment vertical="center" wrapText="1"/>
    </xf>
    <xf numFmtId="0" fontId="5" fillId="0" borderId="173" xfId="0" applyFont="1" applyBorder="1" applyAlignment="1">
      <alignment vertical="center" wrapText="1"/>
    </xf>
    <xf numFmtId="0" fontId="5" fillId="0" borderId="77" xfId="0" applyFont="1" applyBorder="1" applyAlignment="1">
      <alignment vertical="center" wrapText="1"/>
    </xf>
    <xf numFmtId="0" fontId="5" fillId="0" borderId="78" xfId="0" applyFont="1" applyBorder="1" applyAlignment="1">
      <alignment vertical="center" wrapText="1"/>
    </xf>
    <xf numFmtId="0" fontId="5" fillId="0" borderId="170" xfId="0" applyFont="1" applyBorder="1" applyAlignment="1">
      <alignment vertical="center" wrapText="1"/>
    </xf>
    <xf numFmtId="0" fontId="5" fillId="4" borderId="12" xfId="0" applyFont="1" applyFill="1" applyBorder="1" applyAlignment="1">
      <alignment horizontal="center" vertical="center"/>
    </xf>
    <xf numFmtId="0" fontId="5" fillId="4" borderId="16" xfId="0" applyFont="1" applyFill="1" applyBorder="1" applyAlignment="1">
      <alignment horizontal="center" vertical="center"/>
    </xf>
    <xf numFmtId="0" fontId="5" fillId="0" borderId="6" xfId="0" applyFont="1" applyBorder="1" applyAlignment="1">
      <alignment horizontal="center" vertical="center" textRotation="255"/>
    </xf>
    <xf numFmtId="0" fontId="5" fillId="0" borderId="8" xfId="0" applyFont="1" applyBorder="1" applyAlignment="1">
      <alignment horizontal="center" vertical="center" textRotation="255"/>
    </xf>
    <xf numFmtId="0" fontId="34" fillId="0" borderId="159" xfId="5" applyFont="1" applyBorder="1">
      <alignment vertical="center"/>
    </xf>
    <xf numFmtId="0" fontId="34" fillId="0" borderId="176" xfId="5" applyFont="1" applyBorder="1">
      <alignment vertical="center"/>
    </xf>
    <xf numFmtId="0" fontId="5" fillId="0" borderId="14" xfId="0" applyFont="1" applyBorder="1" applyAlignment="1">
      <alignment horizontal="center" vertical="center"/>
    </xf>
    <xf numFmtId="0" fontId="5" fillId="0" borderId="26" xfId="0" applyFont="1" applyBorder="1" applyAlignment="1">
      <alignment horizontal="center" vertical="center"/>
    </xf>
    <xf numFmtId="0" fontId="5" fillId="0" borderId="10"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182"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26" xfId="0" applyFont="1" applyBorder="1" applyAlignment="1">
      <alignment horizontal="center" vertical="center" wrapText="1"/>
    </xf>
    <xf numFmtId="0" fontId="5" fillId="0" borderId="173" xfId="0" applyFont="1" applyBorder="1" applyAlignment="1">
      <alignment horizontal="center" vertical="center" wrapText="1"/>
    </xf>
    <xf numFmtId="0" fontId="5" fillId="0" borderId="15" xfId="0" applyFont="1" applyBorder="1" applyAlignment="1">
      <alignment horizontal="center" vertical="center"/>
    </xf>
    <xf numFmtId="0" fontId="34" fillId="0" borderId="143" xfId="5" applyFont="1" applyBorder="1">
      <alignment vertical="center"/>
    </xf>
    <xf numFmtId="0" fontId="34" fillId="0" borderId="78" xfId="5" applyFont="1" applyBorder="1">
      <alignment vertical="center"/>
    </xf>
    <xf numFmtId="0" fontId="34" fillId="0" borderId="79" xfId="5" applyFont="1" applyBorder="1">
      <alignment vertical="center"/>
    </xf>
    <xf numFmtId="0" fontId="6" fillId="2" borderId="180" xfId="0" applyFont="1" applyFill="1" applyBorder="1" applyAlignment="1">
      <alignment horizontal="center" vertical="center"/>
    </xf>
    <xf numFmtId="0" fontId="6" fillId="2" borderId="154" xfId="0" applyFont="1" applyFill="1" applyBorder="1" applyAlignment="1">
      <alignment horizontal="center" vertical="center"/>
    </xf>
    <xf numFmtId="0" fontId="34" fillId="0" borderId="113" xfId="5" applyFont="1" applyBorder="1">
      <alignment vertical="center"/>
    </xf>
    <xf numFmtId="0" fontId="34" fillId="0" borderId="179" xfId="5" applyFont="1" applyBorder="1">
      <alignment vertical="center"/>
    </xf>
    <xf numFmtId="0" fontId="34" fillId="0" borderId="111" xfId="5" applyFont="1" applyBorder="1">
      <alignment vertical="center"/>
    </xf>
    <xf numFmtId="0" fontId="34" fillId="0" borderId="178" xfId="5" applyFont="1" applyBorder="1">
      <alignment vertical="center"/>
    </xf>
    <xf numFmtId="0" fontId="5" fillId="0" borderId="13" xfId="0" applyFont="1" applyBorder="1" applyAlignment="1">
      <alignment horizontal="center" vertical="center" wrapText="1"/>
    </xf>
    <xf numFmtId="0" fontId="5" fillId="0" borderId="0" xfId="0" applyFont="1" applyAlignment="1">
      <alignment horizontal="center" vertical="center" wrapText="1"/>
    </xf>
    <xf numFmtId="0" fontId="5" fillId="0" borderId="171" xfId="0" applyFont="1" applyBorder="1" applyAlignment="1">
      <alignment horizontal="center" vertical="center" wrapText="1"/>
    </xf>
    <xf numFmtId="0" fontId="34" fillId="0" borderId="168" xfId="5" applyFont="1" applyBorder="1">
      <alignment vertical="center"/>
    </xf>
    <xf numFmtId="0" fontId="34" fillId="0" borderId="148" xfId="5" applyFont="1" applyBorder="1">
      <alignment vertical="center"/>
    </xf>
    <xf numFmtId="0" fontId="34" fillId="0" borderId="166" xfId="5" applyFont="1" applyBorder="1">
      <alignment vertical="center"/>
    </xf>
    <xf numFmtId="0" fontId="5" fillId="0" borderId="114" xfId="5" applyFont="1" applyBorder="1" applyAlignment="1">
      <alignment vertical="center" wrapText="1"/>
    </xf>
    <xf numFmtId="0" fontId="5" fillId="0" borderId="113" xfId="5" applyFont="1" applyBorder="1">
      <alignment vertical="center"/>
    </xf>
    <xf numFmtId="0" fontId="5" fillId="0" borderId="181" xfId="5" applyFont="1" applyBorder="1">
      <alignment vertical="center"/>
    </xf>
    <xf numFmtId="0" fontId="5" fillId="0" borderId="112" xfId="5" applyFont="1" applyBorder="1">
      <alignment vertical="center"/>
    </xf>
    <xf numFmtId="0" fontId="5" fillId="0" borderId="111" xfId="5" applyFont="1" applyBorder="1">
      <alignment vertical="center"/>
    </xf>
    <xf numFmtId="0" fontId="5" fillId="0" borderId="169" xfId="5" applyFont="1" applyBorder="1">
      <alignment vertical="center"/>
    </xf>
    <xf numFmtId="181" fontId="17" fillId="3" borderId="26" xfId="0" applyNumberFormat="1" applyFont="1" applyFill="1" applyBorder="1">
      <alignment vertical="center"/>
    </xf>
    <xf numFmtId="181" fontId="17" fillId="3" borderId="15" xfId="0" applyNumberFormat="1" applyFont="1" applyFill="1" applyBorder="1">
      <alignment vertical="center"/>
    </xf>
    <xf numFmtId="0" fontId="34" fillId="0" borderId="177" xfId="5" applyFont="1" applyBorder="1">
      <alignment vertical="center"/>
    </xf>
    <xf numFmtId="0" fontId="9" fillId="3" borderId="10" xfId="0" applyFont="1" applyFill="1" applyBorder="1" applyAlignment="1">
      <alignment vertical="center" wrapText="1"/>
    </xf>
    <xf numFmtId="0" fontId="34" fillId="0" borderId="114" xfId="5" applyFont="1" applyBorder="1">
      <alignment vertical="center"/>
    </xf>
    <xf numFmtId="0" fontId="34" fillId="0" borderId="181" xfId="5" applyFont="1" applyBorder="1">
      <alignment vertical="center"/>
    </xf>
    <xf numFmtId="0" fontId="34" fillId="0" borderId="112" xfId="5" applyFont="1" applyBorder="1">
      <alignment vertical="center"/>
    </xf>
    <xf numFmtId="0" fontId="34" fillId="0" borderId="169" xfId="5" applyFont="1" applyBorder="1">
      <alignment vertical="center"/>
    </xf>
    <xf numFmtId="0" fontId="5" fillId="0" borderId="5" xfId="0" applyFont="1" applyBorder="1" applyAlignment="1">
      <alignment horizontal="center" vertical="center" textRotation="255"/>
    </xf>
    <xf numFmtId="0" fontId="34" fillId="0" borderId="159" xfId="5" applyFont="1" applyFill="1" applyBorder="1">
      <alignment vertical="center"/>
    </xf>
    <xf numFmtId="0" fontId="34" fillId="0" borderId="176" xfId="5" applyFont="1" applyFill="1" applyBorder="1">
      <alignment vertical="center"/>
    </xf>
    <xf numFmtId="0" fontId="6" fillId="4" borderId="7" xfId="0" applyFont="1" applyFill="1" applyBorder="1" applyAlignment="1">
      <alignment horizontal="center" vertical="center"/>
    </xf>
    <xf numFmtId="0" fontId="6" fillId="3" borderId="7" xfId="0" applyFont="1" applyFill="1" applyBorder="1" applyAlignment="1">
      <alignment horizontal="center" vertical="center"/>
    </xf>
    <xf numFmtId="0" fontId="88" fillId="0" borderId="0" xfId="0" applyFont="1" applyAlignment="1"/>
    <xf numFmtId="38" fontId="5" fillId="0" borderId="6" xfId="1" applyFont="1" applyFill="1" applyBorder="1" applyAlignment="1">
      <alignment horizontal="left" vertical="center" wrapText="1"/>
    </xf>
    <xf numFmtId="38" fontId="5" fillId="0" borderId="7" xfId="1" applyFont="1" applyFill="1" applyBorder="1" applyAlignment="1">
      <alignment horizontal="left" vertical="center" wrapText="1"/>
    </xf>
    <xf numFmtId="38" fontId="5" fillId="0" borderId="8" xfId="1" applyFont="1" applyFill="1" applyBorder="1" applyAlignment="1">
      <alignment horizontal="left" vertical="center" wrapText="1"/>
    </xf>
    <xf numFmtId="0" fontId="5" fillId="0" borderId="7" xfId="2" applyFont="1" applyBorder="1" applyAlignment="1">
      <alignment horizontal="left" vertical="center" wrapText="1"/>
    </xf>
    <xf numFmtId="0" fontId="5" fillId="0" borderId="8" xfId="2" applyFont="1" applyBorder="1" applyAlignment="1">
      <alignment horizontal="left" vertical="center" wrapText="1"/>
    </xf>
    <xf numFmtId="223" fontId="89" fillId="15" borderId="6" xfId="1" applyNumberFormat="1" applyFont="1" applyFill="1" applyBorder="1" applyAlignment="1">
      <alignment horizontal="right" vertical="center"/>
    </xf>
    <xf numFmtId="223" fontId="89" fillId="15" borderId="7" xfId="1" applyNumberFormat="1" applyFont="1" applyFill="1" applyBorder="1" applyAlignment="1">
      <alignment horizontal="right" vertical="center"/>
    </xf>
    <xf numFmtId="223" fontId="89" fillId="15" borderId="8" xfId="1" applyNumberFormat="1" applyFont="1" applyFill="1" applyBorder="1" applyAlignment="1">
      <alignment horizontal="right" vertical="center"/>
    </xf>
    <xf numFmtId="38" fontId="9" fillId="3" borderId="6" xfId="1" applyFont="1" applyFill="1" applyBorder="1" applyAlignment="1">
      <alignment horizontal="left" vertical="center" wrapText="1"/>
    </xf>
    <xf numFmtId="38" fontId="9" fillId="3" borderId="7" xfId="1" applyFont="1" applyFill="1" applyBorder="1" applyAlignment="1">
      <alignment horizontal="left" vertical="center" wrapText="1"/>
    </xf>
    <xf numFmtId="38" fontId="9" fillId="3" borderId="8" xfId="1" applyFont="1" applyFill="1" applyBorder="1" applyAlignment="1">
      <alignment horizontal="left" vertical="center" wrapText="1"/>
    </xf>
    <xf numFmtId="0" fontId="5" fillId="0" borderId="7" xfId="2" applyFont="1" applyBorder="1" applyAlignment="1">
      <alignment horizontal="left" vertical="center"/>
    </xf>
    <xf numFmtId="0" fontId="5" fillId="0" borderId="8" xfId="2" applyFont="1" applyBorder="1" applyAlignment="1">
      <alignment horizontal="left" vertical="center"/>
    </xf>
    <xf numFmtId="223" fontId="89" fillId="2" borderId="6" xfId="1" applyNumberFormat="1" applyFont="1" applyFill="1" applyBorder="1" applyAlignment="1">
      <alignment horizontal="right" vertical="center"/>
    </xf>
    <xf numFmtId="223" fontId="89" fillId="2" borderId="7" xfId="1" applyNumberFormat="1" applyFont="1" applyFill="1" applyBorder="1" applyAlignment="1">
      <alignment horizontal="right" vertical="center"/>
    </xf>
    <xf numFmtId="223" fontId="89" fillId="2" borderId="8" xfId="1" applyNumberFormat="1" applyFont="1" applyFill="1" applyBorder="1" applyAlignment="1">
      <alignment horizontal="right" vertical="center"/>
    </xf>
    <xf numFmtId="0" fontId="5" fillId="0" borderId="116" xfId="0" applyFont="1" applyBorder="1" applyAlignment="1">
      <alignment horizontal="center" vertical="center"/>
    </xf>
    <xf numFmtId="0" fontId="5" fillId="0" borderId="183" xfId="0" applyFont="1" applyBorder="1" applyAlignment="1">
      <alignment horizontal="center" vertical="center"/>
    </xf>
    <xf numFmtId="0" fontId="5" fillId="0" borderId="115" xfId="0" applyFont="1" applyBorder="1" applyAlignment="1">
      <alignment horizontal="center" vertical="center"/>
    </xf>
    <xf numFmtId="223" fontId="89" fillId="2" borderId="117" xfId="1" applyNumberFormat="1" applyFont="1" applyFill="1" applyBorder="1" applyAlignment="1">
      <alignment horizontal="right" vertical="center"/>
    </xf>
    <xf numFmtId="38" fontId="5" fillId="0" borderId="116" xfId="1" applyFont="1" applyFill="1" applyBorder="1" applyAlignment="1">
      <alignment horizontal="left" vertical="center" wrapText="1"/>
    </xf>
    <xf numFmtId="38" fontId="5" fillId="0" borderId="183" xfId="1" applyFont="1" applyFill="1" applyBorder="1" applyAlignment="1">
      <alignment horizontal="left" vertical="center" wrapText="1"/>
    </xf>
    <xf numFmtId="38" fontId="5" fillId="0" borderId="115" xfId="1" applyFont="1" applyFill="1" applyBorder="1" applyAlignment="1">
      <alignment horizontal="left" vertical="center" wrapText="1"/>
    </xf>
    <xf numFmtId="0" fontId="5" fillId="4" borderId="12" xfId="2" applyFont="1" applyFill="1" applyBorder="1" applyAlignment="1">
      <alignment horizontal="center" vertical="center" textRotation="255" wrapText="1"/>
    </xf>
    <xf numFmtId="0" fontId="5" fillId="4" borderId="29" xfId="2" applyFont="1" applyFill="1" applyBorder="1" applyAlignment="1">
      <alignment horizontal="center" vertical="center" textRotation="255" wrapText="1"/>
    </xf>
    <xf numFmtId="0" fontId="5" fillId="4" borderId="16" xfId="2" applyFont="1" applyFill="1" applyBorder="1" applyAlignment="1">
      <alignment horizontal="center" vertical="center" textRotation="255" wrapText="1"/>
    </xf>
    <xf numFmtId="224" fontId="5" fillId="4" borderId="5" xfId="0" applyNumberFormat="1" applyFont="1" applyFill="1" applyBorder="1" applyAlignment="1">
      <alignment horizontal="center" vertical="center"/>
    </xf>
    <xf numFmtId="223" fontId="89" fillId="2" borderId="14" xfId="1" applyNumberFormat="1" applyFont="1" applyFill="1" applyBorder="1" applyAlignment="1">
      <alignment horizontal="right" vertical="center"/>
    </xf>
    <xf numFmtId="223" fontId="89" fillId="2" borderId="26" xfId="1" applyNumberFormat="1" applyFont="1" applyFill="1" applyBorder="1" applyAlignment="1">
      <alignment horizontal="right" vertical="center"/>
    </xf>
    <xf numFmtId="223" fontId="89" fillId="2" borderId="15" xfId="1" applyNumberFormat="1" applyFont="1" applyFill="1" applyBorder="1" applyAlignment="1">
      <alignment horizontal="right" vertical="center"/>
    </xf>
    <xf numFmtId="38" fontId="5" fillId="0" borderId="14" xfId="1" applyFont="1" applyFill="1" applyBorder="1" applyAlignment="1">
      <alignment horizontal="left" vertical="center" wrapText="1"/>
    </xf>
    <xf numFmtId="38" fontId="5" fillId="0" borderId="26" xfId="1" applyFont="1" applyFill="1" applyBorder="1" applyAlignment="1">
      <alignment horizontal="left" vertical="center" wrapText="1"/>
    </xf>
    <xf numFmtId="38" fontId="5" fillId="0" borderId="15" xfId="1" applyFont="1" applyFill="1" applyBorder="1" applyAlignment="1">
      <alignment horizontal="left" vertical="center" wrapText="1"/>
    </xf>
    <xf numFmtId="0" fontId="5" fillId="0" borderId="7" xfId="2" applyFont="1" applyBorder="1" applyAlignment="1">
      <alignment vertical="center" wrapText="1"/>
    </xf>
    <xf numFmtId="0" fontId="5" fillId="0" borderId="8" xfId="2" applyFont="1" applyBorder="1" applyAlignment="1">
      <alignment vertical="center" wrapText="1"/>
    </xf>
    <xf numFmtId="223" fontId="89" fillId="15" borderId="119" xfId="1" applyNumberFormat="1" applyFont="1" applyFill="1" applyBorder="1" applyAlignment="1">
      <alignment horizontal="right" vertical="center"/>
    </xf>
    <xf numFmtId="223" fontId="89" fillId="15" borderId="184" xfId="1" applyNumberFormat="1" applyFont="1" applyFill="1" applyBorder="1" applyAlignment="1">
      <alignment horizontal="right" vertical="center"/>
    </xf>
    <xf numFmtId="223" fontId="89" fillId="15" borderId="118" xfId="1" applyNumberFormat="1" applyFont="1" applyFill="1" applyBorder="1" applyAlignment="1">
      <alignment horizontal="right" vertical="center"/>
    </xf>
    <xf numFmtId="38" fontId="5" fillId="0" borderId="10" xfId="1" applyFont="1" applyFill="1" applyBorder="1" applyAlignment="1">
      <alignment horizontal="left" vertical="center" wrapText="1"/>
    </xf>
    <xf numFmtId="38" fontId="5" fillId="0" borderId="17" xfId="1" applyFont="1" applyFill="1" applyBorder="1" applyAlignment="1">
      <alignment horizontal="left" vertical="center" wrapText="1"/>
    </xf>
    <xf numFmtId="38" fontId="5" fillId="0" borderId="11" xfId="1" applyFont="1" applyFill="1" applyBorder="1" applyAlignment="1">
      <alignment horizontal="left" vertical="center" wrapText="1"/>
    </xf>
    <xf numFmtId="0" fontId="5" fillId="0" borderId="116" xfId="0" applyFont="1" applyBorder="1">
      <alignment vertical="center"/>
    </xf>
    <xf numFmtId="0" fontId="5" fillId="0" borderId="183" xfId="0" applyFont="1" applyBorder="1">
      <alignment vertical="center"/>
    </xf>
    <xf numFmtId="0" fontId="5" fillId="0" borderId="115" xfId="0" applyFont="1" applyBorder="1">
      <alignment vertical="center"/>
    </xf>
    <xf numFmtId="0" fontId="5" fillId="0" borderId="26" xfId="2" applyFont="1" applyBorder="1" applyAlignment="1">
      <alignment vertical="center" wrapText="1"/>
    </xf>
    <xf numFmtId="0" fontId="5" fillId="0" borderId="15" xfId="2" applyFont="1" applyBorder="1" applyAlignment="1">
      <alignment vertical="center" wrapText="1"/>
    </xf>
    <xf numFmtId="223" fontId="89" fillId="15" borderId="14" xfId="1" applyNumberFormat="1" applyFont="1" applyFill="1" applyBorder="1" applyAlignment="1">
      <alignment horizontal="right" vertical="center"/>
    </xf>
    <xf numFmtId="223" fontId="89" fillId="15" borderId="26" xfId="1" applyNumberFormat="1" applyFont="1" applyFill="1" applyBorder="1" applyAlignment="1">
      <alignment horizontal="right" vertical="center"/>
    </xf>
    <xf numFmtId="223" fontId="89" fillId="15" borderId="15" xfId="1" applyNumberFormat="1" applyFont="1" applyFill="1" applyBorder="1" applyAlignment="1">
      <alignment horizontal="right" vertical="center"/>
    </xf>
    <xf numFmtId="0" fontId="58" fillId="15" borderId="0" xfId="0" applyFont="1" applyFill="1">
      <alignment vertical="center"/>
    </xf>
    <xf numFmtId="0" fontId="58" fillId="15" borderId="0" xfId="0" applyFont="1" applyFill="1" applyAlignment="1">
      <alignment horizontal="left" vertical="center"/>
    </xf>
    <xf numFmtId="0" fontId="6" fillId="3" borderId="26" xfId="2" applyFont="1" applyFill="1" applyBorder="1" applyAlignment="1">
      <alignment horizontal="left" vertical="center"/>
    </xf>
    <xf numFmtId="0" fontId="58" fillId="3" borderId="0" xfId="0" applyFont="1" applyFill="1" applyAlignment="1">
      <alignment horizontal="right" vertical="center"/>
    </xf>
    <xf numFmtId="208" fontId="58" fillId="0" borderId="0" xfId="2" applyNumberFormat="1" applyFont="1" applyAlignment="1">
      <alignment horizontal="right"/>
    </xf>
    <xf numFmtId="0" fontId="7" fillId="0" borderId="0" xfId="2" applyFont="1" applyAlignment="1">
      <alignment horizontal="center" vertical="center"/>
    </xf>
    <xf numFmtId="0" fontId="5" fillId="0" borderId="6" xfId="0" applyFont="1" applyBorder="1" applyAlignment="1">
      <alignment horizontal="center" vertical="center"/>
    </xf>
    <xf numFmtId="0" fontId="5" fillId="0" borderId="8" xfId="0" applyFont="1" applyBorder="1" applyAlignment="1">
      <alignment horizontal="center" vertical="center"/>
    </xf>
    <xf numFmtId="0" fontId="6" fillId="15" borderId="6" xfId="0" applyFont="1" applyFill="1" applyBorder="1" applyAlignment="1">
      <alignment horizontal="center" vertical="center"/>
    </xf>
    <xf numFmtId="0" fontId="6" fillId="15" borderId="7" xfId="0" applyFont="1" applyFill="1" applyBorder="1" applyAlignment="1">
      <alignment horizontal="center" vertical="center"/>
    </xf>
    <xf numFmtId="0" fontId="6" fillId="15" borderId="8" xfId="0" applyFont="1" applyFill="1" applyBorder="1" applyAlignment="1">
      <alignment horizontal="center" vertical="center"/>
    </xf>
    <xf numFmtId="0" fontId="93" fillId="0" borderId="0" xfId="14" applyFont="1" applyAlignment="1">
      <alignment horizontal="center"/>
    </xf>
    <xf numFmtId="0" fontId="91" fillId="0" borderId="0" xfId="14" applyFont="1" applyAlignment="1">
      <alignment horizontal="center"/>
    </xf>
    <xf numFmtId="0" fontId="91" fillId="0" borderId="5" xfId="14" applyFont="1" applyBorder="1" applyAlignment="1">
      <alignment horizontal="center" vertical="center"/>
    </xf>
    <xf numFmtId="0" fontId="91" fillId="4" borderId="5" xfId="14" applyFont="1" applyFill="1" applyBorder="1" applyAlignment="1">
      <alignment horizontal="center" vertical="center"/>
    </xf>
    <xf numFmtId="0" fontId="91" fillId="4" borderId="5" xfId="14" applyFont="1" applyFill="1" applyBorder="1" applyAlignment="1">
      <alignment horizontal="center"/>
    </xf>
    <xf numFmtId="0" fontId="30" fillId="0" borderId="117" xfId="14" applyFont="1" applyBorder="1" applyAlignment="1">
      <alignment horizontal="center" vertical="center"/>
    </xf>
    <xf numFmtId="0" fontId="39" fillId="0" borderId="6" xfId="5" applyFont="1" applyBorder="1" applyAlignment="1">
      <alignment horizontal="left" vertical="top" wrapText="1"/>
    </xf>
    <xf numFmtId="0" fontId="39" fillId="0" borderId="8" xfId="5" applyFont="1" applyBorder="1" applyAlignment="1">
      <alignment horizontal="left" vertical="top" wrapText="1"/>
    </xf>
    <xf numFmtId="0" fontId="37" fillId="0" borderId="0" xfId="5" applyFont="1" applyAlignment="1">
      <alignment horizontal="center" vertical="center"/>
    </xf>
    <xf numFmtId="0" fontId="39" fillId="0" borderId="6" xfId="5" applyFont="1" applyBorder="1" applyAlignment="1">
      <alignment horizontal="center" vertical="center" wrapText="1"/>
    </xf>
    <xf numFmtId="0" fontId="39" fillId="0" borderId="8" xfId="5" applyFont="1" applyBorder="1" applyAlignment="1">
      <alignment horizontal="center" vertical="center" wrapText="1"/>
    </xf>
    <xf numFmtId="0" fontId="39" fillId="0" borderId="5" xfId="5" applyFont="1" applyBorder="1" applyAlignment="1">
      <alignment horizontal="center" vertical="top" wrapText="1"/>
    </xf>
    <xf numFmtId="0" fontId="39" fillId="0" borderId="12" xfId="5" applyFont="1" applyBorder="1" applyAlignment="1">
      <alignment horizontal="center" vertical="top" wrapText="1"/>
    </xf>
    <xf numFmtId="0" fontId="39" fillId="0" borderId="5" xfId="5" applyFont="1" applyBorder="1" applyAlignment="1">
      <alignment horizontal="left" vertical="top" wrapText="1"/>
    </xf>
    <xf numFmtId="0" fontId="39" fillId="0" borderId="16" xfId="5" applyFont="1" applyBorder="1" applyAlignment="1">
      <alignment horizontal="center" vertical="top" wrapText="1"/>
    </xf>
    <xf numFmtId="0" fontId="39" fillId="0" borderId="12" xfId="5" applyFont="1" applyBorder="1" applyAlignment="1">
      <alignment vertical="top" wrapText="1"/>
    </xf>
    <xf numFmtId="0" fontId="39" fillId="0" borderId="29" xfId="5" applyFont="1" applyBorder="1" applyAlignment="1">
      <alignment vertical="top" wrapText="1"/>
    </xf>
    <xf numFmtId="0" fontId="39" fillId="0" borderId="16" xfId="5" applyFont="1" applyBorder="1" applyAlignment="1">
      <alignment vertical="top" wrapText="1"/>
    </xf>
    <xf numFmtId="0" fontId="39" fillId="0" borderId="12" xfId="5" applyFont="1" applyBorder="1" applyAlignment="1">
      <alignment horizontal="left" vertical="top" wrapText="1"/>
    </xf>
    <xf numFmtId="0" fontId="39" fillId="0" borderId="29" xfId="5" applyFont="1" applyBorder="1" applyAlignment="1">
      <alignment horizontal="left" vertical="top" wrapText="1"/>
    </xf>
    <xf numFmtId="0" fontId="39" fillId="13" borderId="12" xfId="5" applyFont="1" applyFill="1" applyBorder="1" applyAlignment="1">
      <alignment horizontal="center" vertical="center" wrapText="1"/>
    </xf>
    <xf numFmtId="0" fontId="39" fillId="13" borderId="16" xfId="5" applyFont="1" applyFill="1" applyBorder="1" applyAlignment="1">
      <alignment horizontal="center" vertical="center" wrapText="1"/>
    </xf>
    <xf numFmtId="0" fontId="39" fillId="0" borderId="6" xfId="5" applyFont="1" applyBorder="1" applyAlignment="1">
      <alignment vertical="top" wrapText="1"/>
    </xf>
    <xf numFmtId="0" fontId="39" fillId="0" borderId="8" xfId="5" applyFont="1" applyBorder="1" applyAlignment="1">
      <alignment vertical="top" wrapText="1"/>
    </xf>
    <xf numFmtId="0" fontId="39" fillId="0" borderId="12" xfId="5" applyFont="1" applyBorder="1" applyAlignment="1">
      <alignment horizontal="center" vertical="center" wrapText="1"/>
    </xf>
    <xf numFmtId="0" fontId="39" fillId="0" borderId="5" xfId="5" applyFont="1" applyBorder="1" applyAlignment="1">
      <alignment horizontal="center" vertical="center" wrapText="1"/>
    </xf>
    <xf numFmtId="0" fontId="39" fillId="0" borderId="10" xfId="5" applyFont="1" applyBorder="1" applyAlignment="1">
      <alignment horizontal="center" vertical="center" wrapText="1"/>
    </xf>
    <xf numFmtId="0" fontId="39" fillId="0" borderId="14" xfId="5" applyFont="1" applyBorder="1" applyAlignment="1">
      <alignment horizontal="center" vertical="center" wrapText="1"/>
    </xf>
    <xf numFmtId="0" fontId="39" fillId="0" borderId="5" xfId="5" applyFont="1" applyBorder="1" applyAlignment="1">
      <alignment vertical="top" wrapText="1"/>
    </xf>
    <xf numFmtId="0" fontId="34" fillId="0" borderId="5" xfId="5" applyFont="1" applyBorder="1" applyAlignment="1">
      <alignment vertical="top" wrapText="1"/>
    </xf>
    <xf numFmtId="0" fontId="39" fillId="0" borderId="6" xfId="5" applyFont="1" applyBorder="1">
      <alignment vertical="center"/>
    </xf>
    <xf numFmtId="0" fontId="39" fillId="0" borderId="8" xfId="5" applyFont="1" applyBorder="1">
      <alignment vertical="center"/>
    </xf>
    <xf numFmtId="0" fontId="39" fillId="0" borderId="11" xfId="5" applyFont="1" applyBorder="1" applyAlignment="1">
      <alignment horizontal="center" vertical="center" wrapText="1"/>
    </xf>
    <xf numFmtId="0" fontId="39" fillId="0" borderId="16" xfId="5" applyFont="1" applyBorder="1" applyAlignment="1">
      <alignment horizontal="center" vertical="center" wrapText="1"/>
    </xf>
    <xf numFmtId="0" fontId="39" fillId="0" borderId="11" xfId="5" applyFont="1" applyBorder="1" applyAlignment="1">
      <alignment vertical="top" wrapText="1"/>
    </xf>
    <xf numFmtId="0" fontId="39" fillId="0" borderId="20" xfId="5" applyFont="1" applyBorder="1" applyAlignment="1">
      <alignment vertical="top" wrapText="1"/>
    </xf>
    <xf numFmtId="0" fontId="77" fillId="0" borderId="5" xfId="5" applyFont="1" applyBorder="1" applyAlignment="1">
      <alignment vertical="top"/>
    </xf>
    <xf numFmtId="0" fontId="78" fillId="0" borderId="6" xfId="5" applyFont="1" applyBorder="1" applyAlignment="1">
      <alignment horizontal="left" vertical="top" wrapText="1"/>
    </xf>
    <xf numFmtId="0" fontId="78" fillId="0" borderId="8" xfId="5" applyFont="1" applyBorder="1" applyAlignment="1">
      <alignment horizontal="left" vertical="top" wrapText="1"/>
    </xf>
    <xf numFmtId="0" fontId="78" fillId="0" borderId="6" xfId="5" applyFont="1" applyBorder="1" applyAlignment="1">
      <alignment horizontal="center" vertical="center" wrapText="1"/>
    </xf>
    <xf numFmtId="0" fontId="78" fillId="0" borderId="8" xfId="5" applyFont="1" applyBorder="1" applyAlignment="1">
      <alignment horizontal="center" vertical="center" wrapText="1"/>
    </xf>
    <xf numFmtId="0" fontId="78" fillId="0" borderId="12" xfId="5" applyFont="1" applyBorder="1" applyAlignment="1">
      <alignment vertical="top" wrapText="1"/>
    </xf>
    <xf numFmtId="0" fontId="78" fillId="0" borderId="16" xfId="5" applyFont="1" applyBorder="1" applyAlignment="1">
      <alignment vertical="top" wrapText="1"/>
    </xf>
    <xf numFmtId="0" fontId="78" fillId="0" borderId="12" xfId="5" applyFont="1" applyBorder="1">
      <alignment vertical="center"/>
    </xf>
    <xf numFmtId="0" fontId="78" fillId="0" borderId="16" xfId="5" applyFont="1" applyBorder="1">
      <alignment vertical="center"/>
    </xf>
    <xf numFmtId="0" fontId="78" fillId="13" borderId="12" xfId="5" applyFont="1" applyFill="1" applyBorder="1" applyAlignment="1">
      <alignment horizontal="center" vertical="center"/>
    </xf>
    <xf numFmtId="0" fontId="78" fillId="13" borderId="16" xfId="5" applyFont="1" applyFill="1" applyBorder="1" applyAlignment="1">
      <alignment horizontal="center" vertical="center"/>
    </xf>
    <xf numFmtId="0" fontId="78" fillId="13" borderId="10" xfId="5" applyFont="1" applyFill="1" applyBorder="1" applyAlignment="1">
      <alignment horizontal="center" vertical="center"/>
    </xf>
    <xf numFmtId="0" fontId="78" fillId="13" borderId="14" xfId="5" applyFont="1" applyFill="1" applyBorder="1" applyAlignment="1">
      <alignment horizontal="center" vertical="center"/>
    </xf>
    <xf numFmtId="0" fontId="78" fillId="0" borderId="12" xfId="5" applyFont="1" applyBorder="1" applyAlignment="1">
      <alignment horizontal="left" vertical="center"/>
    </xf>
    <xf numFmtId="0" fontId="78" fillId="0" borderId="16" xfId="5" applyFont="1" applyBorder="1" applyAlignment="1">
      <alignment horizontal="left" vertical="center"/>
    </xf>
    <xf numFmtId="0" fontId="78" fillId="13" borderId="13" xfId="5" applyFont="1" applyFill="1" applyBorder="1" applyAlignment="1">
      <alignment horizontal="center" vertical="center"/>
    </xf>
    <xf numFmtId="0" fontId="78" fillId="0" borderId="11" xfId="5" applyFont="1" applyBorder="1" applyAlignment="1">
      <alignment horizontal="left" vertical="top" wrapText="1"/>
    </xf>
    <xf numFmtId="0" fontId="78" fillId="0" borderId="20" xfId="5" applyFont="1" applyBorder="1" applyAlignment="1">
      <alignment horizontal="left" vertical="top" wrapText="1"/>
    </xf>
    <xf numFmtId="0" fontId="78" fillId="0" borderId="15" xfId="5" applyFont="1" applyBorder="1" applyAlignment="1">
      <alignment horizontal="left" vertical="top" wrapText="1"/>
    </xf>
    <xf numFmtId="0" fontId="78" fillId="0" borderId="29" xfId="5" applyFont="1" applyBorder="1" applyAlignment="1">
      <alignment horizontal="left" vertical="center"/>
    </xf>
    <xf numFmtId="0" fontId="78" fillId="0" borderId="12" xfId="5" applyFont="1" applyBorder="1" applyAlignment="1">
      <alignment horizontal="left" vertical="center" wrapText="1"/>
    </xf>
    <xf numFmtId="0" fontId="78" fillId="0" borderId="16" xfId="5" applyFont="1" applyBorder="1" applyAlignment="1">
      <alignment horizontal="left" vertical="center" wrapText="1"/>
    </xf>
    <xf numFmtId="0" fontId="78" fillId="13" borderId="12" xfId="5" applyFont="1" applyFill="1" applyBorder="1" applyAlignment="1">
      <alignment horizontal="center" vertical="center" wrapText="1"/>
    </xf>
    <xf numFmtId="0" fontId="78" fillId="13" borderId="16" xfId="5" applyFont="1" applyFill="1" applyBorder="1" applyAlignment="1">
      <alignment horizontal="center" vertical="center" wrapText="1"/>
    </xf>
    <xf numFmtId="0" fontId="78" fillId="0" borderId="12" xfId="5" applyFont="1" applyBorder="1" applyAlignment="1">
      <alignment horizontal="left" vertical="center" wrapText="1" shrinkToFit="1"/>
    </xf>
    <xf numFmtId="0" fontId="78" fillId="0" borderId="16" xfId="5" applyFont="1" applyBorder="1" applyAlignment="1">
      <alignment horizontal="left" vertical="center" wrapText="1" shrinkToFit="1"/>
    </xf>
    <xf numFmtId="0" fontId="78" fillId="0" borderId="29" xfId="5" applyFont="1" applyBorder="1" applyAlignment="1">
      <alignment horizontal="left" vertical="center" wrapText="1"/>
    </xf>
    <xf numFmtId="0" fontId="83" fillId="0" borderId="0" xfId="5" applyFont="1" applyAlignment="1">
      <alignment horizontal="center" vertical="center" wrapText="1"/>
    </xf>
    <xf numFmtId="0" fontId="77" fillId="0" borderId="5" xfId="5" applyFont="1" applyBorder="1" applyAlignment="1">
      <alignment vertical="top" wrapText="1"/>
    </xf>
    <xf numFmtId="0" fontId="78" fillId="0" borderId="12" xfId="5" applyFont="1" applyBorder="1" applyAlignment="1">
      <alignment horizontal="left" vertical="top"/>
    </xf>
    <xf numFmtId="0" fontId="78" fillId="0" borderId="29" xfId="5" applyFont="1" applyBorder="1" applyAlignment="1">
      <alignment horizontal="left" vertical="top"/>
    </xf>
    <xf numFmtId="0" fontId="78" fillId="0" borderId="12" xfId="5" applyFont="1" applyBorder="1" applyAlignment="1">
      <alignment horizontal="left" vertical="top" wrapText="1"/>
    </xf>
    <xf numFmtId="0" fontId="78" fillId="0" borderId="16" xfId="5" applyFont="1" applyBorder="1" applyAlignment="1">
      <alignment horizontal="left" vertical="top"/>
    </xf>
    <xf numFmtId="0" fontId="78" fillId="0" borderId="29" xfId="5" applyFont="1" applyBorder="1" applyAlignment="1">
      <alignment vertical="top" wrapText="1"/>
    </xf>
    <xf numFmtId="0" fontId="78" fillId="0" borderId="10" xfId="5" applyFont="1" applyBorder="1" applyAlignment="1">
      <alignment horizontal="left" vertical="top" wrapText="1"/>
    </xf>
    <xf numFmtId="0" fontId="78" fillId="0" borderId="13" xfId="5" applyFont="1" applyBorder="1" applyAlignment="1">
      <alignment horizontal="left" vertical="top" wrapText="1"/>
    </xf>
    <xf numFmtId="0" fontId="78" fillId="0" borderId="14" xfId="5" applyFont="1" applyBorder="1" applyAlignment="1">
      <alignment horizontal="left" vertical="top" wrapText="1"/>
    </xf>
    <xf numFmtId="0" fontId="78" fillId="13" borderId="29" xfId="5" applyFont="1" applyFill="1" applyBorder="1" applyAlignment="1">
      <alignment horizontal="center" vertical="center" wrapText="1"/>
    </xf>
    <xf numFmtId="0" fontId="78" fillId="0" borderId="29" xfId="5" applyFont="1" applyBorder="1" applyAlignment="1">
      <alignment horizontal="left" vertical="top" wrapText="1"/>
    </xf>
    <xf numFmtId="0" fontId="78" fillId="0" borderId="16" xfId="5" applyFont="1" applyBorder="1" applyAlignment="1">
      <alignment horizontal="left" vertical="top" wrapText="1"/>
    </xf>
    <xf numFmtId="0" fontId="77" fillId="0" borderId="5" xfId="5" applyFont="1" applyBorder="1" applyAlignment="1">
      <alignment horizontal="center" vertical="center"/>
    </xf>
    <xf numFmtId="0" fontId="78" fillId="0" borderId="5" xfId="5" applyFont="1" applyBorder="1" applyAlignment="1">
      <alignment horizontal="left" vertical="top" wrapText="1"/>
    </xf>
    <xf numFmtId="0" fontId="78" fillId="0" borderId="10" xfId="5" applyFont="1" applyBorder="1" applyAlignment="1">
      <alignment vertical="top"/>
    </xf>
    <xf numFmtId="0" fontId="78" fillId="0" borderId="11" xfId="5" applyFont="1" applyBorder="1" applyAlignment="1">
      <alignment vertical="top"/>
    </xf>
    <xf numFmtId="0" fontId="78" fillId="0" borderId="13" xfId="5" applyFont="1" applyBorder="1" applyAlignment="1">
      <alignment vertical="top"/>
    </xf>
    <xf numFmtId="0" fontId="78" fillId="0" borderId="20" xfId="5" applyFont="1" applyBorder="1" applyAlignment="1">
      <alignment vertical="top"/>
    </xf>
    <xf numFmtId="0" fontId="78" fillId="0" borderId="14" xfId="5" applyFont="1" applyBorder="1" applyAlignment="1">
      <alignment vertical="top"/>
    </xf>
    <xf numFmtId="0" fontId="78" fillId="0" borderId="15" xfId="5" applyFont="1" applyBorder="1" applyAlignment="1">
      <alignment vertical="top"/>
    </xf>
    <xf numFmtId="0" fontId="78" fillId="0" borderId="12" xfId="5" applyFont="1" applyBorder="1" applyAlignment="1">
      <alignment vertical="center" wrapText="1"/>
    </xf>
    <xf numFmtId="0" fontId="78" fillId="0" borderId="29" xfId="5" applyFont="1" applyBorder="1" applyAlignment="1">
      <alignment vertical="center" wrapText="1"/>
    </xf>
    <xf numFmtId="0" fontId="78" fillId="0" borderId="16" xfId="5" applyFont="1" applyBorder="1" applyAlignment="1">
      <alignment vertical="center" wrapText="1"/>
    </xf>
    <xf numFmtId="0" fontId="78" fillId="0" borderId="12" xfId="5" applyFont="1" applyBorder="1" applyAlignment="1">
      <alignment horizontal="center" vertical="center" wrapText="1"/>
    </xf>
    <xf numFmtId="0" fontId="78" fillId="0" borderId="5" xfId="5" applyFont="1" applyBorder="1" applyAlignment="1">
      <alignment horizontal="center" vertical="center" wrapText="1"/>
    </xf>
    <xf numFmtId="0" fontId="78" fillId="0" borderId="10" xfId="5" applyFont="1" applyBorder="1" applyAlignment="1">
      <alignment horizontal="center" vertical="center" wrapText="1"/>
    </xf>
    <xf numFmtId="0" fontId="78" fillId="0" borderId="14" xfId="5" applyFont="1" applyBorder="1" applyAlignment="1">
      <alignment horizontal="center" vertical="center" wrapText="1"/>
    </xf>
    <xf numFmtId="0" fontId="79" fillId="13" borderId="12" xfId="5" applyFont="1" applyFill="1" applyBorder="1" applyAlignment="1">
      <alignment horizontal="center" vertical="center" wrapText="1"/>
    </xf>
    <xf numFmtId="0" fontId="79" fillId="13" borderId="16" xfId="5" applyFont="1" applyFill="1" applyBorder="1" applyAlignment="1">
      <alignment horizontal="center" vertical="center" wrapText="1"/>
    </xf>
    <xf numFmtId="0" fontId="78" fillId="0" borderId="11" xfId="5" applyFont="1" applyBorder="1" applyAlignment="1">
      <alignment vertical="top" wrapText="1"/>
    </xf>
    <xf numFmtId="0" fontId="78" fillId="0" borderId="20" xfId="5" applyFont="1" applyBorder="1" applyAlignment="1">
      <alignment vertical="top" wrapText="1"/>
    </xf>
    <xf numFmtId="0" fontId="78" fillId="0" borderId="15" xfId="5" applyFont="1" applyBorder="1" applyAlignment="1">
      <alignment vertical="top" wrapText="1"/>
    </xf>
    <xf numFmtId="0" fontId="78" fillId="13" borderId="29" xfId="5" applyFont="1" applyFill="1" applyBorder="1" applyAlignment="1">
      <alignment horizontal="center" vertical="center"/>
    </xf>
    <xf numFmtId="0" fontId="77" fillId="0" borderId="12" xfId="5" applyFont="1" applyBorder="1" applyAlignment="1">
      <alignment vertical="top"/>
    </xf>
    <xf numFmtId="0" fontId="77" fillId="0" borderId="29" xfId="5" applyFont="1" applyBorder="1" applyAlignment="1">
      <alignment vertical="top"/>
    </xf>
    <xf numFmtId="0" fontId="77" fillId="0" borderId="16" xfId="5" applyFont="1" applyBorder="1" applyAlignment="1">
      <alignment vertical="top"/>
    </xf>
    <xf numFmtId="0" fontId="77" fillId="0" borderId="12" xfId="5" applyFont="1" applyBorder="1" applyAlignment="1">
      <alignment horizontal="center" vertical="center"/>
    </xf>
    <xf numFmtId="0" fontId="77" fillId="0" borderId="16" xfId="5" applyFont="1" applyBorder="1" applyAlignment="1">
      <alignment horizontal="center" vertical="center"/>
    </xf>
    <xf numFmtId="0" fontId="30" fillId="0" borderId="13" xfId="0" applyFont="1" applyBorder="1">
      <alignment vertical="center"/>
    </xf>
    <xf numFmtId="0" fontId="30" fillId="0" borderId="0" xfId="0" applyFont="1" applyBorder="1">
      <alignment vertical="center"/>
    </xf>
    <xf numFmtId="0" fontId="30" fillId="0" borderId="20" xfId="0" applyFont="1" applyBorder="1">
      <alignment vertical="center"/>
    </xf>
    <xf numFmtId="0" fontId="30" fillId="7" borderId="26" xfId="0" applyFont="1" applyFill="1" applyBorder="1" applyAlignment="1">
      <alignment horizontal="center" vertical="center"/>
    </xf>
    <xf numFmtId="0" fontId="42" fillId="8" borderId="77" xfId="5" applyFont="1" applyFill="1" applyBorder="1" applyAlignment="1">
      <alignment horizontal="center" vertical="center"/>
    </xf>
    <xf numFmtId="0" fontId="42" fillId="8" borderId="78" xfId="5" applyFont="1" applyFill="1" applyBorder="1" applyAlignment="1">
      <alignment horizontal="center" vertical="center"/>
    </xf>
    <xf numFmtId="0" fontId="42" fillId="8" borderId="79" xfId="5" applyFont="1" applyFill="1" applyBorder="1" applyAlignment="1">
      <alignment horizontal="center" vertical="center"/>
    </xf>
    <xf numFmtId="0" fontId="14" fillId="8" borderId="80" xfId="0" applyFont="1" applyFill="1" applyBorder="1" applyAlignment="1">
      <alignment vertical="center" wrapText="1"/>
    </xf>
    <xf numFmtId="0" fontId="14" fillId="8" borderId="85" xfId="0" applyFont="1" applyFill="1" applyBorder="1" applyAlignment="1">
      <alignment vertical="center" wrapText="1"/>
    </xf>
    <xf numFmtId="0" fontId="30" fillId="0" borderId="20" xfId="0" applyFont="1" applyBorder="1" applyAlignment="1">
      <alignment vertical="center" wrapText="1"/>
    </xf>
    <xf numFmtId="0" fontId="42" fillId="9" borderId="83" xfId="5" applyFont="1" applyFill="1" applyBorder="1" applyAlignment="1">
      <alignment horizontal="center" vertical="center"/>
    </xf>
    <xf numFmtId="0" fontId="42" fillId="9" borderId="84" xfId="5" applyFont="1" applyFill="1" applyBorder="1" applyAlignment="1">
      <alignment horizontal="center" vertical="center"/>
    </xf>
    <xf numFmtId="0" fontId="30" fillId="0" borderId="13" xfId="0" applyFont="1" applyBorder="1" applyAlignment="1">
      <alignment horizontal="left" vertical="center" indent="1"/>
    </xf>
    <xf numFmtId="0" fontId="30" fillId="0" borderId="0" xfId="0" applyFont="1" applyBorder="1" applyAlignment="1">
      <alignment horizontal="left" vertical="center" indent="1"/>
    </xf>
    <xf numFmtId="0" fontId="30" fillId="0" borderId="20" xfId="0" applyFont="1" applyBorder="1" applyAlignment="1">
      <alignment horizontal="left" vertical="center" indent="1"/>
    </xf>
    <xf numFmtId="0" fontId="46" fillId="0" borderId="13" xfId="0" applyFont="1" applyBorder="1" applyAlignment="1">
      <alignment horizontal="left" vertical="center" indent="2"/>
    </xf>
    <xf numFmtId="0" fontId="46" fillId="0" borderId="0" xfId="0" applyFont="1" applyBorder="1" applyAlignment="1">
      <alignment horizontal="left" vertical="center" indent="2"/>
    </xf>
    <xf numFmtId="0" fontId="46" fillId="0" borderId="20" xfId="0" applyFont="1" applyBorder="1" applyAlignment="1">
      <alignment horizontal="left" vertical="center" indent="2"/>
    </xf>
    <xf numFmtId="0" fontId="46" fillId="0" borderId="13" xfId="0" applyFont="1" applyBorder="1">
      <alignment vertical="center"/>
    </xf>
    <xf numFmtId="0" fontId="46" fillId="0" borderId="0" xfId="0" applyFont="1" applyBorder="1">
      <alignment vertical="center"/>
    </xf>
    <xf numFmtId="0" fontId="46" fillId="0" borderId="20" xfId="0" applyFont="1" applyBorder="1">
      <alignment vertical="center"/>
    </xf>
    <xf numFmtId="0" fontId="58" fillId="0" borderId="0" xfId="0" applyFont="1" applyFill="1">
      <alignment vertical="center"/>
    </xf>
    <xf numFmtId="0" fontId="59" fillId="0" borderId="0" xfId="0" applyFont="1" applyFill="1" applyAlignment="1">
      <alignment horizontal="center" vertical="top"/>
    </xf>
    <xf numFmtId="0" fontId="59" fillId="0" borderId="0" xfId="0" applyFont="1" applyFill="1" applyAlignment="1">
      <alignment horizontal="left" vertical="top" wrapText="1"/>
    </xf>
    <xf numFmtId="0" fontId="59" fillId="0" borderId="0" xfId="0" applyFont="1" applyFill="1" applyAlignment="1">
      <alignment horizontal="center" vertical="center"/>
    </xf>
    <xf numFmtId="0" fontId="59" fillId="0" borderId="0" xfId="0" applyFont="1" applyFill="1">
      <alignment vertical="center"/>
    </xf>
  </cellXfs>
  <cellStyles count="20">
    <cellStyle name="パーセント" xfId="4" builtinId="5"/>
    <cellStyle name="桁区切り" xfId="1" builtinId="6"/>
    <cellStyle name="桁区切り 2" xfId="13"/>
    <cellStyle name="桁区切り 2 2" xfId="15"/>
    <cellStyle name="標準" xfId="0" builtinId="0"/>
    <cellStyle name="標準 11" xfId="16"/>
    <cellStyle name="標準 2" xfId="5"/>
    <cellStyle name="標準 2 2" xfId="9"/>
    <cellStyle name="標準 2 4" xfId="18"/>
    <cellStyle name="標準 3" xfId="6"/>
    <cellStyle name="標準 3 2" xfId="12"/>
    <cellStyle name="標準 3 2 2" xfId="19"/>
    <cellStyle name="標準 3 3" xfId="14"/>
    <cellStyle name="標準 3 4" xfId="17"/>
    <cellStyle name="標準 4" xfId="8"/>
    <cellStyle name="標準 7" xfId="7"/>
    <cellStyle name="標準 8" xfId="10"/>
    <cellStyle name="標準_⑤参考様式11,12号別紙(収支実績報告書（支援交付金））" xfId="2"/>
    <cellStyle name="標準_活動指針チェック表(記載例）181118_活動計画の記載要領v9（181214）別添３と５修正" xfId="3"/>
    <cellStyle name="標準_出納帳20061221" xfId="11"/>
  </cellStyles>
  <dxfs count="1">
    <dxf>
      <fill>
        <patternFill>
          <bgColor rgb="FFFFC000"/>
        </patternFill>
      </fill>
    </dxf>
  </dxfs>
  <tableStyles count="0" defaultTableStyle="TableStyleMedium2" defaultPivotStyle="PivotStyleLight16"/>
  <colors>
    <mruColors>
      <color rgb="FFFFFF99"/>
      <color rgb="FF0000FF"/>
      <color rgb="FFC4C4C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3</xdr:col>
      <xdr:colOff>179716</xdr:colOff>
      <xdr:row>48</xdr:row>
      <xdr:rowOff>26958</xdr:rowOff>
    </xdr:from>
    <xdr:to>
      <xdr:col>19</xdr:col>
      <xdr:colOff>43301</xdr:colOff>
      <xdr:row>48</xdr:row>
      <xdr:rowOff>26958</xdr:rowOff>
    </xdr:to>
    <xdr:cxnSp macro="">
      <xdr:nvCxnSpPr>
        <xdr:cNvPr id="2" name="直線コネクタ 1">
          <a:extLst>
            <a:ext uri="{FF2B5EF4-FFF2-40B4-BE49-F238E27FC236}">
              <a16:creationId xmlns:a16="http://schemas.microsoft.com/office/drawing/2014/main" xmlns="" id="{00000000-0008-0000-0200-000002000000}"/>
            </a:ext>
          </a:extLst>
        </xdr:cNvPr>
        <xdr:cNvCxnSpPr/>
      </xdr:nvCxnSpPr>
      <xdr:spPr>
        <a:xfrm>
          <a:off x="1056016" y="12333258"/>
          <a:ext cx="533093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oneCellAnchor>
    <xdr:from>
      <xdr:col>1</xdr:col>
      <xdr:colOff>95250</xdr:colOff>
      <xdr:row>49</xdr:row>
      <xdr:rowOff>158750</xdr:rowOff>
    </xdr:from>
    <xdr:ext cx="5813425" cy="4530725"/>
    <xdr:pic>
      <xdr:nvPicPr>
        <xdr:cNvPr id="2" name="図 1">
          <a:extLst>
            <a:ext uri="{FF2B5EF4-FFF2-40B4-BE49-F238E27FC236}">
              <a16:creationId xmlns:a16="http://schemas.microsoft.com/office/drawing/2014/main" xmlns="" id="{176BB20B-D418-4CD0-B94A-0784421C637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3875" y="8559800"/>
          <a:ext cx="5813425" cy="45307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3.xml><?xml version="1.0" encoding="utf-8"?>
<xdr:wsDr xmlns:xdr="http://schemas.openxmlformats.org/drawingml/2006/spreadsheetDrawing" xmlns:a="http://schemas.openxmlformats.org/drawingml/2006/main">
  <xdr:twoCellAnchor>
    <xdr:from>
      <xdr:col>10</xdr:col>
      <xdr:colOff>33145</xdr:colOff>
      <xdr:row>84</xdr:row>
      <xdr:rowOff>121867</xdr:rowOff>
    </xdr:from>
    <xdr:to>
      <xdr:col>15</xdr:col>
      <xdr:colOff>635000</xdr:colOff>
      <xdr:row>87</xdr:row>
      <xdr:rowOff>121227</xdr:rowOff>
    </xdr:to>
    <xdr:sp macro="" textlink="">
      <xdr:nvSpPr>
        <xdr:cNvPr id="2" name="テキスト ボックス 1">
          <a:extLst>
            <a:ext uri="{FF2B5EF4-FFF2-40B4-BE49-F238E27FC236}">
              <a16:creationId xmlns:a16="http://schemas.microsoft.com/office/drawing/2014/main" xmlns="" id="{00000000-0008-0000-0500-000002000000}"/>
            </a:ext>
          </a:extLst>
        </xdr:cNvPr>
        <xdr:cNvSpPr txBox="1"/>
      </xdr:nvSpPr>
      <xdr:spPr>
        <a:xfrm>
          <a:off x="11615545" y="17485942"/>
          <a:ext cx="8621905" cy="628010"/>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活動記録に独自の取組を選択できるようにする場合は、黒い線より上に行挿入し、</a:t>
          </a:r>
          <a:r>
            <a:rPr kumimoji="1" lang="en-US" altLang="ja-JP" sz="1100"/>
            <a:t>F</a:t>
          </a:r>
          <a:r>
            <a:rPr kumimoji="1" lang="ja-JP" altLang="en-US" sz="1100"/>
            <a:t>列～</a:t>
          </a:r>
          <a:r>
            <a:rPr kumimoji="1" lang="en-US" altLang="ja-JP" sz="1100"/>
            <a:t>J</a:t>
          </a:r>
          <a:r>
            <a:rPr kumimoji="1" lang="ja-JP" altLang="en-US" sz="1100"/>
            <a:t>列に</a:t>
          </a:r>
          <a:r>
            <a:rPr kumimoji="1" lang="en-US" altLang="ja-JP" sz="1100"/>
            <a:t>100</a:t>
          </a:r>
          <a:r>
            <a:rPr kumimoji="1" lang="ja-JP" altLang="en-US" sz="1100"/>
            <a:t>番以降の番号、項目名等を追加してください。</a:t>
          </a:r>
        </a:p>
      </xdr:txBody>
    </xdr:sp>
    <xdr:clientData/>
  </xdr:twoCellAnchor>
  <xdr:twoCellAnchor>
    <xdr:from>
      <xdr:col>16</xdr:col>
      <xdr:colOff>19440</xdr:colOff>
      <xdr:row>56</xdr:row>
      <xdr:rowOff>116632</xdr:rowOff>
    </xdr:from>
    <xdr:to>
      <xdr:col>16</xdr:col>
      <xdr:colOff>3217118</xdr:colOff>
      <xdr:row>61</xdr:row>
      <xdr:rowOff>0</xdr:rowOff>
    </xdr:to>
    <xdr:sp macro="" textlink="">
      <xdr:nvSpPr>
        <xdr:cNvPr id="3" name="テキスト ボックス 2">
          <a:extLst>
            <a:ext uri="{FF2B5EF4-FFF2-40B4-BE49-F238E27FC236}">
              <a16:creationId xmlns:a16="http://schemas.microsoft.com/office/drawing/2014/main" xmlns="" id="{00000000-0008-0000-0500-000003000000}"/>
            </a:ext>
          </a:extLst>
        </xdr:cNvPr>
        <xdr:cNvSpPr txBox="1"/>
      </xdr:nvSpPr>
      <xdr:spPr>
        <a:xfrm>
          <a:off x="20307690" y="13423057"/>
          <a:ext cx="2721428" cy="1026368"/>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17</xdr:col>
      <xdr:colOff>102434</xdr:colOff>
      <xdr:row>65</xdr:row>
      <xdr:rowOff>78341</xdr:rowOff>
    </xdr:from>
    <xdr:to>
      <xdr:col>17</xdr:col>
      <xdr:colOff>2370159</xdr:colOff>
      <xdr:row>70</xdr:row>
      <xdr:rowOff>130048</xdr:rowOff>
    </xdr:to>
    <xdr:sp macro="" textlink="">
      <xdr:nvSpPr>
        <xdr:cNvPr id="4" name="テキスト ボックス 3">
          <a:extLst>
            <a:ext uri="{FF2B5EF4-FFF2-40B4-BE49-F238E27FC236}">
              <a16:creationId xmlns:a16="http://schemas.microsoft.com/office/drawing/2014/main" xmlns="" id="{00000000-0008-0000-0500-000004000000}"/>
            </a:ext>
          </a:extLst>
        </xdr:cNvPr>
        <xdr:cNvSpPr txBox="1"/>
      </xdr:nvSpPr>
      <xdr:spPr>
        <a:xfrm>
          <a:off x="23133884" y="15442166"/>
          <a:ext cx="2267725" cy="1194707"/>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18</xdr:col>
      <xdr:colOff>77755</xdr:colOff>
      <xdr:row>72</xdr:row>
      <xdr:rowOff>78278</xdr:rowOff>
    </xdr:from>
    <xdr:to>
      <xdr:col>18</xdr:col>
      <xdr:colOff>2304435</xdr:colOff>
      <xdr:row>77</xdr:row>
      <xdr:rowOff>51209</xdr:rowOff>
    </xdr:to>
    <xdr:sp macro="" textlink="">
      <xdr:nvSpPr>
        <xdr:cNvPr id="5" name="テキスト ボックス 4">
          <a:extLst>
            <a:ext uri="{FF2B5EF4-FFF2-40B4-BE49-F238E27FC236}">
              <a16:creationId xmlns:a16="http://schemas.microsoft.com/office/drawing/2014/main" xmlns="" id="{00000000-0008-0000-0500-000005000000}"/>
            </a:ext>
          </a:extLst>
        </xdr:cNvPr>
        <xdr:cNvSpPr txBox="1"/>
      </xdr:nvSpPr>
      <xdr:spPr>
        <a:xfrm>
          <a:off x="25623805" y="17023253"/>
          <a:ext cx="2226680" cy="1020681"/>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11</xdr:col>
      <xdr:colOff>181025</xdr:colOff>
      <xdr:row>0</xdr:row>
      <xdr:rowOff>155708</xdr:rowOff>
    </xdr:from>
    <xdr:to>
      <xdr:col>17</xdr:col>
      <xdr:colOff>104047</xdr:colOff>
      <xdr:row>4</xdr:row>
      <xdr:rowOff>4564</xdr:rowOff>
    </xdr:to>
    <xdr:sp macro="" textlink="">
      <xdr:nvSpPr>
        <xdr:cNvPr id="6" name="テキスト ボックス 5">
          <a:extLst>
            <a:ext uri="{FF2B5EF4-FFF2-40B4-BE49-F238E27FC236}">
              <a16:creationId xmlns:a16="http://schemas.microsoft.com/office/drawing/2014/main" xmlns="" id="{00000000-0008-0000-0500-000006000000}"/>
            </a:ext>
          </a:extLst>
        </xdr:cNvPr>
        <xdr:cNvSpPr txBox="1"/>
      </xdr:nvSpPr>
      <xdr:spPr>
        <a:xfrm>
          <a:off x="11014677" y="155708"/>
          <a:ext cx="9817979" cy="1472247"/>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組織の方は、このシートの内容を変更しないでください。</a:t>
          </a:r>
        </a:p>
      </xdr:txBody>
    </xdr:sp>
    <xdr:clientData/>
  </xdr:twoCellAnchor>
  <xdr:twoCellAnchor>
    <xdr:from>
      <xdr:col>0</xdr:col>
      <xdr:colOff>0</xdr:colOff>
      <xdr:row>0</xdr:row>
      <xdr:rowOff>0</xdr:rowOff>
    </xdr:from>
    <xdr:to>
      <xdr:col>9</xdr:col>
      <xdr:colOff>1406599</xdr:colOff>
      <xdr:row>0</xdr:row>
      <xdr:rowOff>509477</xdr:rowOff>
    </xdr:to>
    <xdr:sp macro="" textlink="">
      <xdr:nvSpPr>
        <xdr:cNvPr id="7" name="正方形/長方形 6">
          <a:extLst>
            <a:ext uri="{FF2B5EF4-FFF2-40B4-BE49-F238E27FC236}">
              <a16:creationId xmlns:a16="http://schemas.microsoft.com/office/drawing/2014/main" xmlns="" id="{00000000-0008-0000-0500-000007000000}"/>
            </a:ext>
          </a:extLst>
        </xdr:cNvPr>
        <xdr:cNvSpPr/>
      </xdr:nvSpPr>
      <xdr:spPr>
        <a:xfrm>
          <a:off x="0" y="0"/>
          <a:ext cx="11531674" cy="509477"/>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変更禁止</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Alr02n1116\&#22810;&#38754;&#30340;&#27231;&#33021;&#25903;&#25173;&#25512;&#36914;&#23460;\&#12304;&#12288;&#9734;&#9733;&#23455;&#26045;&#35201;&#32177;&#12539;&#35201;&#38936;&#12289;&#20132;&#20184;&#35201;&#32177;&#9733;&#9734;&#12288;&#12305;\01%20&#23455;&#26045;&#35201;&#32177;&#12539;&#35201;&#38936;\R030401_&#22810;&#38754;&#30340;&#27231;&#33021;&#25903;&#25173;&#20132;&#20184;&#37329;&#65288;&#25913;&#27491;&#65289;\04_&#27096;&#24335;\&#30003;&#35531;&#12539;&#22577;&#21578;&#27096;&#24335;&#65288;&#35352;&#20837;&#20363;&#12354;&#12426;&#65289;R03&#29256;&#65288;0414&#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PC）"/>
      <sheetName val="はじめに (手書き)"/>
      <sheetName val="様式第1-1号"/>
      <sheetName val="様式第1-2号"/>
      <sheetName val="様式第1-3号"/>
      <sheetName val="活動計画書"/>
      <sheetName val="加算措置"/>
      <sheetName val="位置図"/>
      <sheetName val="田んぼダム位置図"/>
      <sheetName val="構成員一覧"/>
      <sheetName val="長寿命化整備計画"/>
      <sheetName val="工事確認書"/>
      <sheetName val="活動記録 "/>
      <sheetName val="金銭出納簿"/>
      <sheetName val="報告書"/>
      <sheetName val="報告書（別紙）"/>
      <sheetName val="【取組番号早見表】"/>
      <sheetName val="【取組番号表】 "/>
      <sheetName val="【選択肢】"/>
      <sheetName val="【市町村用】"/>
      <sheetName val="別記3-1(1)"/>
      <sheetName val="別記3-1(2)"/>
      <sheetName val="別記3-1(3)"/>
      <sheetName val="市町村コードH30.10.1"/>
    </sheetNames>
    <sheetDataSet>
      <sheetData sheetId="0" refreshError="1"/>
      <sheetData sheetId="1" refreshError="1"/>
      <sheetData sheetId="2" refreshError="1"/>
      <sheetData sheetId="3" refreshError="1"/>
      <sheetData sheetId="4">
        <row r="32">
          <cell r="D32" t="str">
            <v>令和２年度</v>
          </cell>
        </row>
      </sheetData>
      <sheetData sheetId="5">
        <row r="9">
          <cell r="C9">
            <v>10000</v>
          </cell>
        </row>
      </sheetData>
      <sheetData sheetId="6">
        <row r="13">
          <cell r="I13">
            <v>13080</v>
          </cell>
        </row>
      </sheetData>
      <sheetData sheetId="7" refreshError="1"/>
      <sheetData sheetId="8" refreshError="1"/>
      <sheetData sheetId="9">
        <row r="5">
          <cell r="Z5">
            <v>2</v>
          </cell>
        </row>
      </sheetData>
      <sheetData sheetId="10" refreshError="1"/>
      <sheetData sheetId="11" refreshError="1"/>
      <sheetData sheetId="12">
        <row r="30">
          <cell r="E30">
            <v>50</v>
          </cell>
        </row>
      </sheetData>
      <sheetData sheetId="13" refreshError="1"/>
      <sheetData sheetId="14">
        <row r="19">
          <cell r="L19">
            <v>100000</v>
          </cell>
        </row>
      </sheetData>
      <sheetData sheetId="15" refreshError="1"/>
      <sheetData sheetId="16" refreshError="1"/>
      <sheetData sheetId="17" refreshError="1"/>
      <sheetData sheetId="18">
        <row r="3">
          <cell r="A3" t="str">
            <v>■</v>
          </cell>
          <cell r="B3" t="str">
            <v>○</v>
          </cell>
          <cell r="C3" t="str">
            <v>○</v>
          </cell>
          <cell r="D3" t="str">
            <v>生態系保全</v>
          </cell>
          <cell r="E3" t="str">
            <v>循環かんがいによる水質保全</v>
          </cell>
          <cell r="F3" t="str">
            <v>水路</v>
          </cell>
          <cell r="G3" t="str">
            <v>km</v>
          </cell>
          <cell r="H3" t="str">
            <v>１.農業者個人</v>
          </cell>
          <cell r="I3">
            <v>1</v>
          </cell>
          <cell r="J3" t="str">
            <v>１.前年度持越</v>
          </cell>
        </row>
        <row r="4">
          <cell r="A4" t="str">
            <v>□</v>
          </cell>
          <cell r="C4" t="str">
            <v>－</v>
          </cell>
          <cell r="D4" t="str">
            <v>水質保全</v>
          </cell>
          <cell r="E4" t="str">
            <v>浄化水路による水質保全</v>
          </cell>
          <cell r="F4" t="str">
            <v>農道</v>
          </cell>
          <cell r="G4" t="str">
            <v>箇所</v>
          </cell>
          <cell r="H4" t="str">
            <v>２.農事組合法人</v>
          </cell>
          <cell r="I4">
            <v>2</v>
          </cell>
          <cell r="J4" t="str">
            <v>２.交付金</v>
          </cell>
        </row>
        <row r="5">
          <cell r="C5" t="str">
            <v>×</v>
          </cell>
          <cell r="D5" t="str">
            <v>景観形成・生活環境保全</v>
          </cell>
          <cell r="E5" t="str">
            <v>地下水かん養</v>
          </cell>
          <cell r="F5" t="str">
            <v>ため池</v>
          </cell>
          <cell r="H5" t="str">
            <v>３.営農組合</v>
          </cell>
          <cell r="J5" t="str">
            <v>３.利子等</v>
          </cell>
        </row>
        <row r="6">
          <cell r="D6" t="str">
            <v>水田貯留・地下水かん養</v>
          </cell>
          <cell r="E6" t="str">
            <v>持続的な水管理</v>
          </cell>
          <cell r="H6" t="str">
            <v>４.その他の農業者団体</v>
          </cell>
          <cell r="J6" t="str">
            <v>４.日当</v>
          </cell>
        </row>
        <row r="7">
          <cell r="D7" t="str">
            <v>資源循環</v>
          </cell>
          <cell r="E7" t="str">
            <v>土壌流出防止</v>
          </cell>
          <cell r="H7" t="str">
            <v>５.農業者以外個人</v>
          </cell>
          <cell r="J7" t="str">
            <v>５.購入・リース費</v>
          </cell>
        </row>
        <row r="8">
          <cell r="E8" t="str">
            <v>生物多様性の回復</v>
          </cell>
          <cell r="H8" t="str">
            <v>６.自治会</v>
          </cell>
          <cell r="J8" t="str">
            <v>６.外注費</v>
          </cell>
        </row>
        <row r="9">
          <cell r="E9" t="str">
            <v>水環境の回復</v>
          </cell>
          <cell r="H9" t="str">
            <v>７.女性会</v>
          </cell>
          <cell r="J9" t="str">
            <v>７.その他支出</v>
          </cell>
        </row>
        <row r="10">
          <cell r="E10" t="str">
            <v>持続的な畦畔管理</v>
          </cell>
          <cell r="H10" t="str">
            <v>８.子供会</v>
          </cell>
          <cell r="J10" t="str">
            <v>８.返還</v>
          </cell>
        </row>
        <row r="11">
          <cell r="E11" t="str">
            <v>専門家の指導</v>
          </cell>
          <cell r="H11" t="str">
            <v>９.土地改良区</v>
          </cell>
        </row>
        <row r="12">
          <cell r="H12" t="str">
            <v>10.JA</v>
          </cell>
        </row>
        <row r="13">
          <cell r="H13" t="str">
            <v>11.学校・PTA</v>
          </cell>
        </row>
        <row r="14">
          <cell r="H14" t="str">
            <v>12.NPO</v>
          </cell>
        </row>
        <row r="15">
          <cell r="H15" t="str">
            <v>13.その他の農業者以外団体</v>
          </cell>
        </row>
        <row r="44">
          <cell r="Q44" t="str">
            <v>39 生物の生息状況の把握（生態系保全）</v>
          </cell>
        </row>
        <row r="45">
          <cell r="Q45" t="str">
            <v>40 外来種の駆除（生態系保全）</v>
          </cell>
        </row>
        <row r="46">
          <cell r="Q46" t="str">
            <v>41 その他（生態系保全）</v>
          </cell>
        </row>
        <row r="47">
          <cell r="Q47" t="str">
            <v>42 水質モニタリングの実施・記録管理（水質保全）</v>
          </cell>
        </row>
        <row r="48">
          <cell r="Q48" t="str">
            <v>43 畑からの土砂流出対策（水質保全）</v>
          </cell>
        </row>
        <row r="49">
          <cell r="Q49" t="str">
            <v>44 その他（水質保全）</v>
          </cell>
        </row>
        <row r="50">
          <cell r="Q50" t="str">
            <v>45 植栽等の景観形成活動（景観形成・生活環境保全）</v>
          </cell>
        </row>
        <row r="51">
          <cell r="Q51" t="str">
            <v>46 施設等の定期的な巡回点検・清掃（景観形成・生活環境保全）</v>
          </cell>
        </row>
        <row r="52">
          <cell r="Q52" t="str">
            <v>47 その他（景観形成・生活環境保全）</v>
          </cell>
        </row>
        <row r="53">
          <cell r="Q53" t="str">
            <v>48 水田の貯留機能向上活動（水田貯留機能増進・地下水かん養）</v>
          </cell>
        </row>
        <row r="54">
          <cell r="Q54" t="str">
            <v>49 地下水かん養活動、水源かん養林の保全（水田貯留機能増進・地下水かん養）</v>
          </cell>
        </row>
        <row r="55">
          <cell r="Q55" t="str">
            <v>50 地域資源の活用・資源循環活動（資源循環）</v>
          </cell>
        </row>
        <row r="57">
          <cell r="R57" t="str">
            <v>52　遊休農地の有効活用</v>
          </cell>
        </row>
        <row r="58">
          <cell r="R58" t="str">
            <v>53　農地周りの環境改善活動の強化</v>
          </cell>
        </row>
        <row r="59">
          <cell r="R59" t="str">
            <v>54　地域住民による直営施工</v>
          </cell>
        </row>
        <row r="60">
          <cell r="R60" t="str">
            <v>55　防災・減災力の強化</v>
          </cell>
        </row>
        <row r="61">
          <cell r="R61" t="str">
            <v>56　農村環境保全活動の幅広い展開</v>
          </cell>
        </row>
        <row r="62">
          <cell r="R62" t="str">
            <v>57　やすらぎ・福祉及び教育機能の活用</v>
          </cell>
        </row>
        <row r="63">
          <cell r="R63" t="str">
            <v>58　農村文化の伝承を通じた農村コミュニティの強化</v>
          </cell>
        </row>
        <row r="64">
          <cell r="R64" t="str">
            <v>59　都道府県、市町村が特に認める活動</v>
          </cell>
        </row>
        <row r="66">
          <cell r="S66" t="str">
            <v>61　水路の補修</v>
          </cell>
        </row>
        <row r="67">
          <cell r="S67" t="str">
            <v>62　水路の更新等</v>
          </cell>
        </row>
        <row r="68">
          <cell r="S68" t="str">
            <v>63　農道の補修</v>
          </cell>
        </row>
        <row r="69">
          <cell r="S69" t="str">
            <v>64　農道の更新等</v>
          </cell>
        </row>
        <row r="70">
          <cell r="S70" t="str">
            <v>65　ため池の補修</v>
          </cell>
        </row>
        <row r="71">
          <cell r="S71" t="str">
            <v>66　ため池（附帯施設）の更新等</v>
          </cell>
        </row>
      </sheetData>
      <sheetData sheetId="19" refreshError="1"/>
      <sheetData sheetId="20" refreshError="1"/>
      <sheetData sheetId="21" refreshError="1"/>
      <sheetData sheetId="22" refreshError="1"/>
      <sheetData sheetId="2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X50"/>
  <sheetViews>
    <sheetView view="pageBreakPreview" zoomScaleNormal="100" zoomScaleSheetLayoutView="100" workbookViewId="0">
      <selection sqref="A1:B1"/>
    </sheetView>
  </sheetViews>
  <sheetFormatPr defaultColWidth="9" defaultRowHeight="18.75"/>
  <cols>
    <col min="1" max="2" width="2.75" style="337" customWidth="1"/>
    <col min="3" max="3" width="13" style="337" customWidth="1"/>
    <col min="4" max="4" width="13.75" style="337" customWidth="1"/>
    <col min="5" max="5" width="54.25" style="337" customWidth="1"/>
    <col min="6" max="6" width="2.625" style="337" customWidth="1"/>
    <col min="7" max="7" width="5.75" style="337" customWidth="1"/>
    <col min="8" max="16384" width="9" style="337"/>
  </cols>
  <sheetData>
    <row r="1" spans="1:258" ht="24" customHeight="1" thickBot="1">
      <c r="A1" s="390" t="s">
        <v>1248</v>
      </c>
      <c r="B1" s="390"/>
      <c r="C1" s="390"/>
      <c r="D1" s="389"/>
      <c r="E1" s="389"/>
      <c r="F1" s="389"/>
    </row>
    <row r="2" spans="1:258" ht="21" customHeight="1">
      <c r="B2" s="401" t="s">
        <v>620</v>
      </c>
      <c r="C2" s="400"/>
      <c r="D2" s="399"/>
      <c r="E2" s="398" t="s">
        <v>619</v>
      </c>
    </row>
    <row r="3" spans="1:258" ht="21" customHeight="1">
      <c r="B3" s="395" t="s">
        <v>618</v>
      </c>
      <c r="C3" s="394"/>
      <c r="D3" s="397"/>
      <c r="E3" s="396" t="s">
        <v>617</v>
      </c>
    </row>
    <row r="4" spans="1:258" ht="21" customHeight="1">
      <c r="B4" s="395" t="s">
        <v>616</v>
      </c>
      <c r="C4" s="394"/>
      <c r="D4" s="1007"/>
      <c r="E4" s="1008"/>
    </row>
    <row r="5" spans="1:258" ht="21" customHeight="1">
      <c r="B5" s="395" t="s">
        <v>615</v>
      </c>
      <c r="C5" s="394"/>
      <c r="D5" s="884"/>
      <c r="E5" s="393"/>
    </row>
    <row r="6" spans="1:258" ht="21" customHeight="1" thickBot="1">
      <c r="B6" s="392" t="s">
        <v>614</v>
      </c>
      <c r="C6" s="391"/>
      <c r="D6" s="1009"/>
      <c r="E6" s="1010"/>
    </row>
    <row r="7" spans="1:258" ht="6.75" customHeight="1"/>
    <row r="8" spans="1:258" ht="24" customHeight="1">
      <c r="A8" s="390" t="s">
        <v>613</v>
      </c>
      <c r="B8" s="389"/>
      <c r="C8" s="389"/>
      <c r="D8" s="389"/>
      <c r="E8" s="389"/>
      <c r="F8" s="389"/>
    </row>
    <row r="9" spans="1:258" ht="18" customHeight="1">
      <c r="B9" s="1006" t="s">
        <v>612</v>
      </c>
      <c r="C9" s="1006"/>
      <c r="D9" s="1006"/>
      <c r="E9" s="1006"/>
    </row>
    <row r="10" spans="1:258" ht="34.5" customHeight="1">
      <c r="B10" s="1006" t="s">
        <v>611</v>
      </c>
      <c r="C10" s="1006"/>
      <c r="D10" s="1006"/>
      <c r="E10" s="1006"/>
    </row>
    <row r="11" spans="1:258" ht="18" customHeight="1">
      <c r="B11" s="1017" t="s">
        <v>610</v>
      </c>
      <c r="C11" s="1017"/>
      <c r="D11" s="1017"/>
      <c r="E11" s="1017"/>
    </row>
    <row r="12" spans="1:258" ht="34.5" customHeight="1">
      <c r="B12" s="1018" t="s">
        <v>609</v>
      </c>
      <c r="C12" s="1018"/>
      <c r="D12" s="1018"/>
      <c r="E12" s="1018"/>
      <c r="I12" s="1003"/>
      <c r="J12" s="1003"/>
      <c r="K12" s="1003"/>
      <c r="L12" s="1003"/>
      <c r="M12" s="1003"/>
      <c r="N12" s="1003"/>
      <c r="O12" s="1003"/>
      <c r="P12" s="1003"/>
      <c r="Q12" s="1003"/>
      <c r="R12" s="1003"/>
      <c r="S12" s="1003"/>
      <c r="T12" s="1003"/>
      <c r="U12" s="1003"/>
      <c r="V12" s="1003"/>
      <c r="W12" s="1003"/>
      <c r="X12" s="1003"/>
      <c r="Y12" s="1003"/>
      <c r="Z12" s="1003"/>
      <c r="AA12" s="1003"/>
      <c r="AB12" s="1003"/>
      <c r="AC12" s="1003"/>
      <c r="AD12" s="1003"/>
      <c r="AE12" s="1003"/>
      <c r="AF12" s="1003"/>
      <c r="AG12" s="1003"/>
      <c r="AH12" s="1003"/>
      <c r="AI12" s="1003"/>
      <c r="AJ12" s="1003"/>
      <c r="AK12" s="1003"/>
      <c r="AL12" s="1003"/>
      <c r="AM12" s="1003"/>
      <c r="AN12" s="1003"/>
      <c r="AO12" s="1003"/>
      <c r="AP12" s="1003"/>
      <c r="AQ12" s="1003"/>
      <c r="AR12" s="1003"/>
      <c r="AS12" s="1003"/>
      <c r="AT12" s="1003"/>
      <c r="AU12" s="1003"/>
      <c r="AV12" s="1003"/>
      <c r="AW12" s="1003"/>
      <c r="AX12" s="1003"/>
      <c r="AY12" s="1003"/>
      <c r="AZ12" s="1003"/>
      <c r="BA12" s="1003"/>
      <c r="BB12" s="1003"/>
      <c r="BC12" s="1003"/>
      <c r="BD12" s="1003"/>
      <c r="BE12" s="1003"/>
      <c r="BF12" s="1003"/>
      <c r="BG12" s="1003"/>
      <c r="BH12" s="1003"/>
      <c r="BI12" s="1003"/>
      <c r="BJ12" s="1003"/>
      <c r="BK12" s="1003"/>
      <c r="BL12" s="1003"/>
      <c r="BM12" s="1003"/>
      <c r="BN12" s="1003"/>
      <c r="BO12" s="1003"/>
      <c r="BP12" s="1003"/>
      <c r="BQ12" s="1003"/>
      <c r="BR12" s="1003"/>
      <c r="BS12" s="1003"/>
      <c r="BT12" s="1003"/>
      <c r="BU12" s="1003"/>
      <c r="BV12" s="1003"/>
      <c r="BW12" s="1003"/>
      <c r="BX12" s="1003"/>
      <c r="BY12" s="1003"/>
      <c r="BZ12" s="1003"/>
      <c r="CA12" s="1003"/>
      <c r="CB12" s="1003"/>
      <c r="CC12" s="1003"/>
      <c r="CD12" s="1003"/>
      <c r="CE12" s="1003"/>
      <c r="CF12" s="1003"/>
      <c r="CG12" s="1003"/>
      <c r="CH12" s="1003"/>
      <c r="CI12" s="1003"/>
      <c r="CJ12" s="1003"/>
      <c r="CK12" s="1003"/>
      <c r="CL12" s="1003"/>
      <c r="CM12" s="1003"/>
      <c r="CN12" s="1003"/>
      <c r="CO12" s="1003"/>
      <c r="CP12" s="1003"/>
      <c r="CQ12" s="1003"/>
      <c r="CR12" s="1003"/>
      <c r="CS12" s="1003"/>
      <c r="CT12" s="1003"/>
      <c r="CU12" s="1003"/>
      <c r="CV12" s="1003"/>
      <c r="CW12" s="1003"/>
      <c r="CX12" s="1003"/>
      <c r="CY12" s="1003"/>
      <c r="CZ12" s="1003"/>
      <c r="DA12" s="1003"/>
      <c r="DB12" s="1003"/>
      <c r="DC12" s="1003"/>
      <c r="DD12" s="1003"/>
      <c r="DE12" s="1003"/>
      <c r="DF12" s="1003"/>
      <c r="DG12" s="1003"/>
      <c r="DH12" s="1003"/>
      <c r="DI12" s="1003"/>
      <c r="DJ12" s="1003"/>
      <c r="DK12" s="1003"/>
      <c r="DL12" s="1003"/>
      <c r="DM12" s="1003"/>
      <c r="DN12" s="1003"/>
      <c r="DO12" s="1003"/>
      <c r="DP12" s="1003"/>
      <c r="DQ12" s="1003"/>
      <c r="DR12" s="1003"/>
      <c r="DS12" s="1003"/>
      <c r="DT12" s="1003"/>
      <c r="DU12" s="1003"/>
      <c r="DV12" s="1003"/>
      <c r="DW12" s="1003"/>
      <c r="DX12" s="1003"/>
      <c r="DY12" s="1003"/>
      <c r="DZ12" s="1003"/>
      <c r="EA12" s="1003"/>
      <c r="EB12" s="1003"/>
      <c r="EC12" s="1003"/>
      <c r="ED12" s="1003"/>
      <c r="EE12" s="1003"/>
      <c r="EF12" s="1003"/>
      <c r="EG12" s="1003"/>
      <c r="EH12" s="1003"/>
      <c r="EI12" s="1003"/>
      <c r="EJ12" s="1003"/>
      <c r="EK12" s="1003"/>
      <c r="EL12" s="1003"/>
      <c r="EM12" s="1003"/>
      <c r="EN12" s="1003"/>
      <c r="EO12" s="1003"/>
      <c r="EP12" s="1003"/>
      <c r="EQ12" s="1003"/>
      <c r="ER12" s="1003"/>
      <c r="ES12" s="1003"/>
      <c r="ET12" s="1003"/>
      <c r="EU12" s="1003"/>
      <c r="EV12" s="1003"/>
      <c r="EW12" s="1003"/>
      <c r="EX12" s="1003"/>
      <c r="EY12" s="1003"/>
      <c r="EZ12" s="1003"/>
      <c r="FA12" s="1003"/>
      <c r="FB12" s="1003"/>
      <c r="FC12" s="1003"/>
      <c r="FD12" s="1003"/>
      <c r="FE12" s="1003"/>
      <c r="FF12" s="1003"/>
      <c r="FG12" s="1003"/>
      <c r="FH12" s="1003"/>
      <c r="FI12" s="1003"/>
      <c r="FJ12" s="1003"/>
      <c r="FK12" s="1003"/>
      <c r="FL12" s="1003"/>
      <c r="FM12" s="1003"/>
      <c r="FN12" s="1003"/>
      <c r="FO12" s="1003"/>
      <c r="FP12" s="1003"/>
      <c r="FQ12" s="1003"/>
      <c r="FR12" s="1003"/>
      <c r="FS12" s="1003"/>
      <c r="FT12" s="1003"/>
      <c r="FU12" s="1003"/>
      <c r="FV12" s="1003"/>
      <c r="FW12" s="1003"/>
      <c r="FX12" s="1003"/>
      <c r="FY12" s="1003"/>
      <c r="FZ12" s="1003"/>
      <c r="GA12" s="1003"/>
      <c r="GB12" s="1003"/>
      <c r="GC12" s="1003"/>
      <c r="GD12" s="1003"/>
      <c r="GE12" s="1003"/>
      <c r="GF12" s="1003"/>
      <c r="GG12" s="1003"/>
      <c r="GH12" s="1003"/>
      <c r="GI12" s="1003"/>
      <c r="GJ12" s="1003"/>
      <c r="GK12" s="1003"/>
      <c r="GL12" s="1003"/>
      <c r="GM12" s="1003"/>
      <c r="GN12" s="1003"/>
      <c r="GO12" s="1003"/>
      <c r="GP12" s="1003"/>
      <c r="GQ12" s="1003"/>
      <c r="GR12" s="1003"/>
      <c r="GS12" s="1003"/>
      <c r="GT12" s="1003"/>
      <c r="GU12" s="1003"/>
      <c r="GV12" s="1003"/>
      <c r="GW12" s="1003"/>
      <c r="GX12" s="1003"/>
      <c r="GY12" s="1003"/>
      <c r="GZ12" s="1003"/>
      <c r="HA12" s="1003"/>
      <c r="HB12" s="1003"/>
      <c r="HC12" s="1003"/>
      <c r="HD12" s="1003"/>
      <c r="HE12" s="1003"/>
      <c r="HF12" s="1003"/>
      <c r="HG12" s="1003"/>
      <c r="HH12" s="1003"/>
      <c r="HI12" s="1003"/>
      <c r="HJ12" s="1003"/>
      <c r="HK12" s="1003"/>
      <c r="HL12" s="1003"/>
      <c r="HM12" s="1003"/>
      <c r="HN12" s="1003"/>
      <c r="HO12" s="1003"/>
      <c r="HP12" s="1003"/>
      <c r="HQ12" s="1003"/>
      <c r="HR12" s="1003"/>
      <c r="HS12" s="1003"/>
      <c r="HT12" s="1003"/>
      <c r="HU12" s="1003"/>
      <c r="HV12" s="1003"/>
      <c r="HW12" s="1003"/>
      <c r="HX12" s="1003"/>
      <c r="HY12" s="1003"/>
      <c r="HZ12" s="1003"/>
      <c r="IA12" s="1003"/>
      <c r="IB12" s="1003"/>
      <c r="IC12" s="1003"/>
      <c r="ID12" s="1003"/>
      <c r="IE12" s="1003"/>
      <c r="IF12" s="1003"/>
      <c r="IG12" s="1003"/>
      <c r="IH12" s="1003"/>
      <c r="II12" s="1003"/>
      <c r="IJ12" s="1003"/>
      <c r="IK12" s="1003"/>
      <c r="IL12" s="1003"/>
      <c r="IM12" s="1003"/>
      <c r="IN12" s="1003"/>
      <c r="IO12" s="1003"/>
      <c r="IP12" s="1003"/>
      <c r="IQ12" s="1003"/>
      <c r="IR12" s="1003"/>
      <c r="IS12" s="1003"/>
      <c r="IT12" s="1003"/>
      <c r="IU12" s="1003"/>
      <c r="IV12" s="1003"/>
      <c r="IW12" s="1003"/>
      <c r="IX12" s="1003"/>
    </row>
    <row r="13" spans="1:258" ht="34.5" customHeight="1">
      <c r="B13" s="1006" t="s">
        <v>608</v>
      </c>
      <c r="C13" s="1006"/>
      <c r="D13" s="1006"/>
      <c r="E13" s="1006"/>
      <c r="I13" s="1003"/>
      <c r="J13" s="1003"/>
      <c r="K13" s="1003"/>
      <c r="L13" s="1003"/>
      <c r="M13" s="1003"/>
      <c r="N13" s="1003"/>
      <c r="O13" s="1003"/>
      <c r="P13" s="1003"/>
      <c r="Q13" s="1003"/>
      <c r="R13" s="1003"/>
      <c r="S13" s="1003"/>
      <c r="T13" s="1003"/>
      <c r="U13" s="1003"/>
      <c r="V13" s="1003"/>
      <c r="W13" s="1003"/>
      <c r="X13" s="1003"/>
      <c r="Y13" s="1003"/>
      <c r="Z13" s="1003"/>
      <c r="AA13" s="1003"/>
      <c r="AB13" s="1003"/>
      <c r="AC13" s="1003"/>
      <c r="AD13" s="1003"/>
      <c r="AE13" s="1003"/>
      <c r="AF13" s="1003"/>
      <c r="AG13" s="1003"/>
      <c r="AH13" s="1003"/>
      <c r="AI13" s="1003"/>
      <c r="AJ13" s="1003"/>
      <c r="AK13" s="1003"/>
      <c r="AL13" s="1003"/>
      <c r="AM13" s="1003"/>
      <c r="AN13" s="1003"/>
      <c r="AO13" s="1003"/>
      <c r="AP13" s="1003"/>
      <c r="AQ13" s="1003"/>
      <c r="AR13" s="1003"/>
      <c r="AS13" s="1003"/>
      <c r="AT13" s="1003"/>
      <c r="AU13" s="1003"/>
      <c r="AV13" s="1003"/>
      <c r="AW13" s="1003"/>
      <c r="AX13" s="1003"/>
      <c r="AY13" s="1003"/>
      <c r="AZ13" s="1003"/>
      <c r="BA13" s="1003"/>
      <c r="BB13" s="1003"/>
      <c r="BC13" s="1003"/>
      <c r="BD13" s="1003"/>
      <c r="BE13" s="1003"/>
      <c r="BF13" s="1003"/>
      <c r="BG13" s="1003"/>
      <c r="BH13" s="1003"/>
      <c r="BI13" s="1003"/>
      <c r="BJ13" s="1003"/>
      <c r="BK13" s="1003"/>
      <c r="BL13" s="1003"/>
      <c r="BM13" s="1003"/>
      <c r="BN13" s="1003"/>
      <c r="BO13" s="1003"/>
      <c r="BP13" s="1003"/>
      <c r="BQ13" s="1003"/>
      <c r="BR13" s="1003"/>
      <c r="BS13" s="1003"/>
      <c r="BT13" s="1003"/>
      <c r="BU13" s="1003"/>
      <c r="BV13" s="1003"/>
      <c r="BW13" s="1003"/>
      <c r="BX13" s="1003"/>
      <c r="BY13" s="1003"/>
      <c r="BZ13" s="1003"/>
      <c r="CA13" s="1003"/>
      <c r="CB13" s="1003"/>
      <c r="CC13" s="1003"/>
      <c r="CD13" s="1003"/>
      <c r="CE13" s="1003"/>
      <c r="CF13" s="1003"/>
      <c r="CG13" s="1003"/>
      <c r="CH13" s="1003"/>
      <c r="CI13" s="1003"/>
      <c r="CJ13" s="1003"/>
      <c r="CK13" s="1003"/>
      <c r="CL13" s="1003"/>
      <c r="CM13" s="1003"/>
      <c r="CN13" s="1003"/>
      <c r="CO13" s="1003"/>
      <c r="CP13" s="1003"/>
      <c r="CQ13" s="1003"/>
      <c r="CR13" s="1003"/>
      <c r="CS13" s="1003"/>
      <c r="CT13" s="1003"/>
      <c r="CU13" s="1003"/>
      <c r="CV13" s="1003"/>
      <c r="CW13" s="1003"/>
      <c r="CX13" s="1003"/>
      <c r="CY13" s="1003"/>
      <c r="CZ13" s="1003"/>
      <c r="DA13" s="1003"/>
      <c r="DB13" s="1003"/>
      <c r="DC13" s="1003"/>
      <c r="DD13" s="1003"/>
      <c r="DE13" s="1003"/>
      <c r="DF13" s="1003"/>
      <c r="DG13" s="1003"/>
      <c r="DH13" s="1003"/>
      <c r="DI13" s="1003"/>
      <c r="DJ13" s="1003"/>
      <c r="DK13" s="1003"/>
      <c r="DL13" s="1003"/>
      <c r="DM13" s="1003"/>
      <c r="DN13" s="1003"/>
      <c r="DO13" s="1003"/>
      <c r="DP13" s="1003"/>
      <c r="DQ13" s="1003"/>
      <c r="DR13" s="1003"/>
      <c r="DS13" s="1003"/>
      <c r="DT13" s="1003"/>
      <c r="DU13" s="1003"/>
      <c r="DV13" s="1003"/>
      <c r="DW13" s="1003"/>
      <c r="DX13" s="1003"/>
      <c r="DY13" s="1003"/>
      <c r="DZ13" s="1003"/>
      <c r="EA13" s="1003"/>
      <c r="EB13" s="1003"/>
      <c r="EC13" s="1003"/>
      <c r="ED13" s="1003"/>
      <c r="EE13" s="1003"/>
      <c r="EF13" s="1003"/>
      <c r="EG13" s="1003"/>
      <c r="EH13" s="1003"/>
      <c r="EI13" s="1003"/>
      <c r="EJ13" s="1003"/>
      <c r="EK13" s="1003"/>
      <c r="EL13" s="1003"/>
      <c r="EM13" s="1003"/>
      <c r="EN13" s="1003"/>
      <c r="EO13" s="1003"/>
      <c r="EP13" s="1003"/>
      <c r="EQ13" s="1003"/>
      <c r="ER13" s="1003"/>
      <c r="ES13" s="1003"/>
      <c r="ET13" s="1003"/>
      <c r="EU13" s="1003"/>
      <c r="EV13" s="1003"/>
      <c r="EW13" s="1003"/>
      <c r="EX13" s="1003"/>
      <c r="EY13" s="1003"/>
      <c r="EZ13" s="1003"/>
      <c r="FA13" s="1003"/>
      <c r="FB13" s="1003"/>
      <c r="FC13" s="1003"/>
      <c r="FD13" s="1003"/>
      <c r="FE13" s="1003"/>
      <c r="FF13" s="1003"/>
      <c r="FG13" s="1003"/>
      <c r="FH13" s="1003"/>
      <c r="FI13" s="1003"/>
      <c r="FJ13" s="1003"/>
      <c r="FK13" s="1003"/>
      <c r="FL13" s="1003"/>
      <c r="FM13" s="1003"/>
      <c r="FN13" s="1003"/>
      <c r="FO13" s="1003"/>
      <c r="FP13" s="1003"/>
      <c r="FQ13" s="1003"/>
      <c r="FR13" s="1003"/>
      <c r="FS13" s="1003"/>
      <c r="FT13" s="1003"/>
      <c r="FU13" s="1003"/>
      <c r="FV13" s="1003"/>
      <c r="FW13" s="1003"/>
      <c r="FX13" s="1003"/>
      <c r="FY13" s="1003"/>
      <c r="FZ13" s="1003"/>
      <c r="GA13" s="1003"/>
      <c r="GB13" s="1003"/>
      <c r="GC13" s="1003"/>
      <c r="GD13" s="1003"/>
      <c r="GE13" s="1003"/>
      <c r="GF13" s="1003"/>
      <c r="GG13" s="1003"/>
      <c r="GH13" s="1003"/>
      <c r="GI13" s="1003"/>
      <c r="GJ13" s="1003"/>
      <c r="GK13" s="1003"/>
      <c r="GL13" s="1003"/>
      <c r="GM13" s="1003"/>
      <c r="GN13" s="1003"/>
      <c r="GO13" s="1003"/>
      <c r="GP13" s="1003"/>
      <c r="GQ13" s="1003"/>
      <c r="GR13" s="1003"/>
      <c r="GS13" s="1003"/>
      <c r="GT13" s="1003"/>
      <c r="GU13" s="1003"/>
      <c r="GV13" s="1003"/>
      <c r="GW13" s="1003"/>
      <c r="GX13" s="1003"/>
      <c r="GY13" s="1003"/>
      <c r="GZ13" s="1003"/>
      <c r="HA13" s="1003"/>
      <c r="HB13" s="1003"/>
      <c r="HC13" s="1003"/>
      <c r="HD13" s="1003"/>
      <c r="HE13" s="1003"/>
      <c r="HF13" s="1003"/>
      <c r="HG13" s="1003"/>
      <c r="HH13" s="1003"/>
      <c r="HI13" s="1003"/>
      <c r="HJ13" s="1003"/>
      <c r="HK13" s="1003"/>
      <c r="HL13" s="1003"/>
      <c r="HM13" s="1003"/>
      <c r="HN13" s="1003"/>
      <c r="HO13" s="1003"/>
      <c r="HP13" s="1003"/>
      <c r="HQ13" s="1003"/>
      <c r="HR13" s="1003"/>
      <c r="HS13" s="1003"/>
      <c r="HT13" s="1003"/>
      <c r="HU13" s="1003"/>
      <c r="HV13" s="1003"/>
      <c r="HW13" s="1003"/>
      <c r="HX13" s="1003"/>
      <c r="HY13" s="1003"/>
      <c r="HZ13" s="1003"/>
      <c r="IA13" s="1003"/>
      <c r="IB13" s="1003"/>
      <c r="IC13" s="1003"/>
      <c r="ID13" s="1003"/>
      <c r="IE13" s="1003"/>
      <c r="IF13" s="1003"/>
      <c r="IG13" s="1003"/>
      <c r="IH13" s="1003"/>
      <c r="II13" s="1003"/>
      <c r="IJ13" s="1003"/>
      <c r="IK13" s="1003"/>
      <c r="IL13" s="1003"/>
      <c r="IM13" s="1003"/>
      <c r="IN13" s="1003"/>
      <c r="IO13" s="1003"/>
      <c r="IP13" s="1003"/>
      <c r="IQ13" s="1003"/>
      <c r="IR13" s="1003"/>
      <c r="IS13" s="1003"/>
      <c r="IT13" s="1003"/>
      <c r="IU13" s="1003"/>
      <c r="IV13" s="1003"/>
      <c r="IW13" s="1003"/>
      <c r="IX13" s="1003"/>
    </row>
    <row r="14" spans="1:258" ht="18" customHeight="1">
      <c r="B14" s="1006" t="s">
        <v>607</v>
      </c>
      <c r="C14" s="1006"/>
      <c r="D14" s="1006"/>
      <c r="E14" s="1006"/>
    </row>
    <row r="15" spans="1:258" ht="6.75" customHeight="1"/>
    <row r="16" spans="1:258" ht="23.25" customHeight="1">
      <c r="A16" s="390" t="s">
        <v>606</v>
      </c>
      <c r="B16" s="390"/>
      <c r="C16" s="389"/>
      <c r="D16" s="390"/>
      <c r="E16" s="390"/>
      <c r="F16" s="389"/>
      <c r="G16" s="389"/>
      <c r="H16" s="389"/>
      <c r="I16" s="1003"/>
      <c r="J16" s="1003"/>
      <c r="K16" s="1003"/>
      <c r="L16" s="1003"/>
      <c r="M16" s="1003"/>
      <c r="N16" s="1003"/>
      <c r="O16" s="1003"/>
      <c r="P16" s="1003"/>
      <c r="Q16" s="1003"/>
      <c r="R16" s="1003"/>
      <c r="S16" s="1003"/>
      <c r="T16" s="1003"/>
      <c r="U16" s="1003"/>
      <c r="V16" s="1003"/>
      <c r="W16" s="1003"/>
      <c r="X16" s="1003"/>
      <c r="Y16" s="1003"/>
      <c r="Z16" s="1003"/>
      <c r="AA16" s="1003"/>
      <c r="AB16" s="1003"/>
      <c r="AC16" s="1003"/>
      <c r="AD16" s="1003"/>
      <c r="AE16" s="1003"/>
      <c r="AF16" s="1003"/>
      <c r="AG16" s="1003"/>
      <c r="AH16" s="1003"/>
      <c r="AI16" s="1003"/>
      <c r="AJ16" s="1003"/>
      <c r="AK16" s="1003"/>
      <c r="AL16" s="1003"/>
      <c r="AM16" s="1003"/>
      <c r="AN16" s="1003"/>
      <c r="AO16" s="1003"/>
      <c r="AP16" s="1003"/>
      <c r="AQ16" s="1003"/>
      <c r="AR16" s="1003"/>
      <c r="AS16" s="1003"/>
      <c r="AT16" s="1003"/>
      <c r="AU16" s="1003"/>
      <c r="AV16" s="1003"/>
      <c r="AW16" s="1003"/>
      <c r="AX16" s="1003"/>
      <c r="AY16" s="1003"/>
      <c r="AZ16" s="1003"/>
      <c r="BA16" s="1003"/>
      <c r="BB16" s="1003"/>
      <c r="BC16" s="1003"/>
      <c r="BD16" s="1003"/>
      <c r="BE16" s="1003"/>
      <c r="BF16" s="1003"/>
      <c r="BG16" s="1003"/>
      <c r="BH16" s="1003"/>
      <c r="BI16" s="1003"/>
      <c r="BJ16" s="1003"/>
      <c r="BK16" s="1003"/>
      <c r="BL16" s="1003"/>
      <c r="BM16" s="1003"/>
      <c r="BN16" s="1003"/>
      <c r="BO16" s="1003"/>
      <c r="BP16" s="1003"/>
      <c r="BQ16" s="1003"/>
      <c r="BR16" s="1003"/>
      <c r="BS16" s="1003"/>
      <c r="BT16" s="1003"/>
      <c r="BU16" s="1003"/>
      <c r="BV16" s="1003"/>
      <c r="BW16" s="1003"/>
      <c r="BX16" s="1003"/>
      <c r="BY16" s="1003"/>
      <c r="BZ16" s="1003"/>
      <c r="CA16" s="1003"/>
      <c r="CB16" s="1003"/>
      <c r="CC16" s="1003"/>
      <c r="CD16" s="1003"/>
      <c r="CE16" s="1003"/>
      <c r="CF16" s="1003"/>
      <c r="CG16" s="1003"/>
      <c r="CH16" s="1003"/>
      <c r="CI16" s="1003"/>
      <c r="CJ16" s="1003"/>
      <c r="CK16" s="1003"/>
      <c r="CL16" s="1003"/>
      <c r="CM16" s="1003"/>
      <c r="CN16" s="1003"/>
      <c r="CO16" s="1003"/>
      <c r="CP16" s="1003"/>
      <c r="CQ16" s="1003"/>
      <c r="CR16" s="1003"/>
      <c r="CS16" s="1003"/>
      <c r="CT16" s="1003"/>
      <c r="CU16" s="1003"/>
      <c r="CV16" s="1003"/>
      <c r="CW16" s="1003"/>
      <c r="CX16" s="1003"/>
      <c r="CY16" s="1003"/>
      <c r="CZ16" s="1003"/>
      <c r="DA16" s="1003"/>
      <c r="DB16" s="1003"/>
      <c r="DC16" s="1003"/>
      <c r="DD16" s="1003"/>
      <c r="DE16" s="1003"/>
      <c r="DF16" s="1003"/>
      <c r="DG16" s="1003"/>
      <c r="DH16" s="1003"/>
      <c r="DI16" s="1003"/>
      <c r="DJ16" s="1003"/>
      <c r="DK16" s="1003"/>
      <c r="DL16" s="1003"/>
      <c r="DM16" s="1003"/>
      <c r="DN16" s="1003"/>
      <c r="DO16" s="1003"/>
      <c r="DP16" s="1003"/>
      <c r="DQ16" s="1003"/>
      <c r="DR16" s="1003"/>
      <c r="DS16" s="1003"/>
      <c r="DT16" s="1003"/>
      <c r="DU16" s="1003"/>
      <c r="DV16" s="1003"/>
      <c r="DW16" s="1003"/>
      <c r="DX16" s="1003"/>
      <c r="DY16" s="1003"/>
      <c r="DZ16" s="1003"/>
      <c r="EA16" s="1003"/>
      <c r="EB16" s="1003"/>
      <c r="EC16" s="1003"/>
      <c r="ED16" s="1003"/>
      <c r="EE16" s="1003"/>
      <c r="EF16" s="1003"/>
      <c r="EG16" s="1003"/>
      <c r="EH16" s="1003"/>
      <c r="EI16" s="1003"/>
      <c r="EJ16" s="1003"/>
      <c r="EK16" s="1003"/>
      <c r="EL16" s="1003"/>
      <c r="EM16" s="1003"/>
      <c r="EN16" s="1003"/>
      <c r="EO16" s="1003"/>
      <c r="EP16" s="1003"/>
      <c r="EQ16" s="1003"/>
      <c r="ER16" s="1003"/>
      <c r="ES16" s="1003"/>
      <c r="ET16" s="1003"/>
      <c r="EU16" s="1003"/>
      <c r="EV16" s="1003"/>
      <c r="EW16" s="1003"/>
      <c r="EX16" s="1003"/>
      <c r="EY16" s="1003"/>
      <c r="EZ16" s="1003"/>
      <c r="FA16" s="1003"/>
      <c r="FB16" s="1003"/>
      <c r="FC16" s="1003"/>
      <c r="FD16" s="1003"/>
      <c r="FE16" s="1003"/>
      <c r="FF16" s="1003"/>
      <c r="FG16" s="1003"/>
      <c r="FH16" s="1003"/>
      <c r="FI16" s="1003"/>
      <c r="FJ16" s="1003"/>
      <c r="FK16" s="1003"/>
      <c r="FL16" s="1003"/>
      <c r="FM16" s="1003"/>
      <c r="FN16" s="1003"/>
      <c r="FO16" s="1003"/>
      <c r="FP16" s="1003"/>
      <c r="FQ16" s="1003"/>
      <c r="FR16" s="1003"/>
      <c r="FS16" s="1003"/>
      <c r="FT16" s="1003"/>
      <c r="FU16" s="1003"/>
      <c r="FV16" s="1003"/>
      <c r="FW16" s="1003"/>
      <c r="FX16" s="1003"/>
      <c r="FY16" s="1003"/>
      <c r="FZ16" s="1003"/>
      <c r="GA16" s="1003"/>
      <c r="GB16" s="1003"/>
      <c r="GC16" s="1003"/>
      <c r="GD16" s="1003"/>
      <c r="GE16" s="1003"/>
      <c r="GF16" s="1003"/>
      <c r="GG16" s="1003"/>
      <c r="GH16" s="1003"/>
      <c r="GI16" s="1003"/>
      <c r="GJ16" s="1003"/>
      <c r="GK16" s="1003"/>
      <c r="GL16" s="1003"/>
      <c r="GM16" s="1003"/>
      <c r="GN16" s="1003"/>
      <c r="GO16" s="1003"/>
      <c r="GP16" s="1003"/>
      <c r="GQ16" s="1003"/>
      <c r="GR16" s="1003"/>
      <c r="GS16" s="1003"/>
      <c r="GT16" s="1003"/>
      <c r="GU16" s="1003"/>
      <c r="GV16" s="1003"/>
      <c r="GW16" s="1003"/>
      <c r="GX16" s="1003"/>
      <c r="GY16" s="1003"/>
      <c r="GZ16" s="1003"/>
      <c r="HA16" s="1003"/>
      <c r="HB16" s="1003"/>
      <c r="HC16" s="1003"/>
      <c r="HD16" s="1003"/>
      <c r="HE16" s="1003"/>
      <c r="HF16" s="1003"/>
      <c r="HG16" s="1003"/>
      <c r="HH16" s="1003"/>
      <c r="HI16" s="1003"/>
      <c r="HJ16" s="1003"/>
      <c r="HK16" s="1003"/>
      <c r="HL16" s="1003"/>
      <c r="HM16" s="1003"/>
      <c r="HN16" s="1003"/>
      <c r="HO16" s="1003"/>
      <c r="HP16" s="1003"/>
      <c r="HQ16" s="1003"/>
      <c r="HR16" s="1003"/>
      <c r="HS16" s="1003"/>
      <c r="HT16" s="1003"/>
      <c r="HU16" s="1003"/>
      <c r="HV16" s="1003"/>
      <c r="HW16" s="1003"/>
      <c r="HX16" s="1003"/>
      <c r="HY16" s="1003"/>
      <c r="HZ16" s="1003"/>
      <c r="IA16" s="1003"/>
      <c r="IB16" s="1003"/>
      <c r="IC16" s="1003"/>
      <c r="ID16" s="1003"/>
      <c r="IE16" s="1003"/>
      <c r="IF16" s="1003"/>
      <c r="IG16" s="1003"/>
      <c r="IH16" s="1003"/>
      <c r="II16" s="1003"/>
      <c r="IJ16" s="1003"/>
      <c r="IK16" s="1003"/>
      <c r="IL16" s="1003"/>
      <c r="IM16" s="1003"/>
      <c r="IN16" s="1003"/>
      <c r="IO16" s="1003"/>
      <c r="IP16" s="1003"/>
      <c r="IQ16" s="1003"/>
      <c r="IR16" s="1003"/>
      <c r="IS16" s="1003"/>
      <c r="IT16" s="1003"/>
      <c r="IU16" s="1003"/>
      <c r="IV16" s="1003"/>
      <c r="IW16" s="1003"/>
      <c r="IX16" s="1003"/>
    </row>
    <row r="17" spans="1:5" ht="21.75" customHeight="1">
      <c r="A17" s="337" t="s">
        <v>605</v>
      </c>
    </row>
    <row r="18" spans="1:5" ht="21" customHeight="1">
      <c r="B18" s="1011" t="s">
        <v>562</v>
      </c>
      <c r="C18" s="1012"/>
      <c r="D18" s="363" t="s">
        <v>561</v>
      </c>
      <c r="E18" s="363" t="s">
        <v>580</v>
      </c>
    </row>
    <row r="19" spans="1:5">
      <c r="B19" s="368" t="s">
        <v>604</v>
      </c>
      <c r="C19" s="368"/>
      <c r="D19" s="368" t="s">
        <v>573</v>
      </c>
      <c r="E19" s="388" t="s">
        <v>603</v>
      </c>
    </row>
    <row r="20" spans="1:5" ht="19.5" customHeight="1">
      <c r="B20" s="368" t="s">
        <v>602</v>
      </c>
      <c r="C20" s="368"/>
      <c r="D20" s="368" t="s">
        <v>573</v>
      </c>
      <c r="E20" s="370" t="s">
        <v>601</v>
      </c>
    </row>
    <row r="21" spans="1:5">
      <c r="B21" s="382" t="s">
        <v>600</v>
      </c>
      <c r="C21" s="368"/>
      <c r="D21" s="368" t="s">
        <v>573</v>
      </c>
      <c r="E21" s="388" t="s">
        <v>599</v>
      </c>
    </row>
    <row r="22" spans="1:5">
      <c r="A22" s="381"/>
      <c r="B22" s="383"/>
      <c r="C22" s="376" t="s">
        <v>598</v>
      </c>
      <c r="D22" s="382" t="s">
        <v>573</v>
      </c>
      <c r="E22" s="387" t="s">
        <v>597</v>
      </c>
    </row>
    <row r="23" spans="1:5">
      <c r="A23" s="381"/>
      <c r="B23" s="383"/>
      <c r="C23" s="386" t="s">
        <v>596</v>
      </c>
      <c r="D23" s="385" t="s">
        <v>570</v>
      </c>
      <c r="E23" s="384" t="s">
        <v>595</v>
      </c>
    </row>
    <row r="24" spans="1:5" ht="19.5" customHeight="1">
      <c r="A24" s="381"/>
      <c r="B24" s="383"/>
      <c r="C24" s="375" t="s">
        <v>594</v>
      </c>
      <c r="D24" s="368" t="s">
        <v>573</v>
      </c>
      <c r="E24" s="370" t="s">
        <v>593</v>
      </c>
    </row>
    <row r="25" spans="1:5" ht="19.5" customHeight="1">
      <c r="A25" s="381"/>
      <c r="B25" s="383"/>
      <c r="C25" s="375" t="s">
        <v>592</v>
      </c>
      <c r="D25" s="382" t="s">
        <v>570</v>
      </c>
      <c r="E25" s="370" t="s">
        <v>591</v>
      </c>
    </row>
    <row r="26" spans="1:5" ht="19.5" customHeight="1">
      <c r="A26" s="381"/>
      <c r="B26" s="374"/>
      <c r="C26" s="375" t="s">
        <v>279</v>
      </c>
      <c r="D26" s="1004" t="s">
        <v>590</v>
      </c>
      <c r="E26" s="370" t="s">
        <v>589</v>
      </c>
    </row>
    <row r="27" spans="1:5" ht="19.5" customHeight="1">
      <c r="B27" s="380" t="s">
        <v>583</v>
      </c>
      <c r="C27" s="380"/>
      <c r="D27" s="1005"/>
      <c r="E27" s="378" t="s">
        <v>588</v>
      </c>
    </row>
    <row r="28" spans="1:5" ht="19.5" customHeight="1">
      <c r="B28" s="1013" t="s">
        <v>587</v>
      </c>
      <c r="C28" s="1014"/>
      <c r="D28" s="368" t="s">
        <v>570</v>
      </c>
      <c r="E28" s="370" t="s">
        <v>586</v>
      </c>
    </row>
    <row r="29" spans="1:5" ht="19.5" customHeight="1">
      <c r="B29" s="1015" t="s">
        <v>585</v>
      </c>
      <c r="C29" s="1016"/>
      <c r="D29" s="368" t="s">
        <v>570</v>
      </c>
      <c r="E29" s="370" t="s">
        <v>584</v>
      </c>
    </row>
    <row r="30" spans="1:5" ht="19.5" customHeight="1">
      <c r="B30" s="379" t="s">
        <v>583</v>
      </c>
      <c r="C30" s="379"/>
      <c r="D30" s="379" t="s">
        <v>573</v>
      </c>
      <c r="E30" s="378" t="s">
        <v>582</v>
      </c>
    </row>
    <row r="31" spans="1:5" ht="3.6" customHeight="1"/>
    <row r="32" spans="1:5" ht="17.25" customHeight="1">
      <c r="A32" s="337" t="s">
        <v>581</v>
      </c>
    </row>
    <row r="33" spans="1:5" ht="19.5" customHeight="1">
      <c r="B33" s="1011" t="s">
        <v>562</v>
      </c>
      <c r="C33" s="1012"/>
      <c r="D33" s="363" t="s">
        <v>561</v>
      </c>
      <c r="E33" s="363" t="s">
        <v>580</v>
      </c>
    </row>
    <row r="34" spans="1:5" ht="19.5" customHeight="1">
      <c r="B34" s="375" t="s">
        <v>579</v>
      </c>
      <c r="C34" s="375"/>
      <c r="D34" s="368" t="s">
        <v>578</v>
      </c>
      <c r="E34" s="377" t="s">
        <v>577</v>
      </c>
    </row>
    <row r="35" spans="1:5" ht="19.5" customHeight="1">
      <c r="B35" s="375" t="s">
        <v>576</v>
      </c>
      <c r="C35" s="375"/>
      <c r="D35" s="368" t="s">
        <v>573</v>
      </c>
      <c r="E35" s="368" t="s">
        <v>575</v>
      </c>
    </row>
    <row r="36" spans="1:5" ht="19.5" customHeight="1">
      <c r="B36" s="376" t="s">
        <v>574</v>
      </c>
      <c r="C36" s="375"/>
      <c r="D36" s="368" t="s">
        <v>573</v>
      </c>
      <c r="E36" s="368" t="s">
        <v>572</v>
      </c>
    </row>
    <row r="37" spans="1:5" ht="19.5" customHeight="1">
      <c r="B37" s="374"/>
      <c r="C37" s="373" t="s">
        <v>571</v>
      </c>
      <c r="D37" s="368" t="s">
        <v>570</v>
      </c>
      <c r="E37" s="372" t="s">
        <v>569</v>
      </c>
    </row>
    <row r="38" spans="1:5" ht="3.95" customHeight="1"/>
    <row r="39" spans="1:5" ht="19.5" customHeight="1">
      <c r="A39" s="337" t="s">
        <v>568</v>
      </c>
    </row>
    <row r="40" spans="1:5" ht="19.5" customHeight="1">
      <c r="B40" s="1001" t="s">
        <v>562</v>
      </c>
      <c r="C40" s="1002"/>
      <c r="D40" s="371" t="s">
        <v>561</v>
      </c>
      <c r="E40" s="371" t="s">
        <v>213</v>
      </c>
    </row>
    <row r="41" spans="1:5" ht="19.5" customHeight="1">
      <c r="B41" s="368" t="s">
        <v>567</v>
      </c>
      <c r="C41" s="368"/>
      <c r="D41" s="369"/>
      <c r="E41" s="368" t="s">
        <v>566</v>
      </c>
    </row>
    <row r="42" spans="1:5" ht="19.5" customHeight="1">
      <c r="B42" s="368" t="s">
        <v>565</v>
      </c>
      <c r="C42" s="368"/>
      <c r="D42" s="369"/>
      <c r="E42" s="368" t="s">
        <v>564</v>
      </c>
    </row>
    <row r="43" spans="1:5" ht="28.5" customHeight="1">
      <c r="A43" s="337" t="s">
        <v>563</v>
      </c>
    </row>
    <row r="44" spans="1:5" ht="19.5" customHeight="1">
      <c r="B44" s="1001" t="s">
        <v>562</v>
      </c>
      <c r="C44" s="1002"/>
      <c r="D44" s="371" t="s">
        <v>561</v>
      </c>
      <c r="E44" s="371" t="s">
        <v>213</v>
      </c>
    </row>
    <row r="45" spans="1:5" ht="18.75" customHeight="1">
      <c r="B45" s="368" t="s">
        <v>560</v>
      </c>
      <c r="C45" s="368"/>
      <c r="D45" s="369"/>
      <c r="E45" s="370" t="s">
        <v>559</v>
      </c>
    </row>
    <row r="46" spans="1:5" ht="18" customHeight="1">
      <c r="B46" s="368" t="s">
        <v>558</v>
      </c>
      <c r="C46" s="368"/>
      <c r="D46" s="369"/>
      <c r="E46" s="368" t="s">
        <v>557</v>
      </c>
    </row>
    <row r="47" spans="1:5" ht="18" customHeight="1">
      <c r="B47" s="368" t="s">
        <v>556</v>
      </c>
      <c r="C47" s="368"/>
      <c r="D47" s="369"/>
      <c r="E47" s="368" t="s">
        <v>553</v>
      </c>
    </row>
    <row r="48" spans="1:5" ht="18" customHeight="1">
      <c r="B48" s="368" t="s">
        <v>555</v>
      </c>
      <c r="C48" s="368"/>
      <c r="D48" s="369"/>
      <c r="E48" s="368" t="s">
        <v>553</v>
      </c>
    </row>
    <row r="49" spans="2:5">
      <c r="B49" s="368" t="s">
        <v>554</v>
      </c>
      <c r="C49" s="368"/>
      <c r="D49" s="369"/>
      <c r="E49" s="368" t="s">
        <v>553</v>
      </c>
    </row>
    <row r="50" spans="2:5">
      <c r="B50" s="368" t="s">
        <v>552</v>
      </c>
      <c r="C50" s="368"/>
      <c r="D50" s="369"/>
      <c r="E50" s="368" t="s">
        <v>551</v>
      </c>
    </row>
  </sheetData>
  <mergeCells count="267">
    <mergeCell ref="B18:C18"/>
    <mergeCell ref="B33:C33"/>
    <mergeCell ref="B40:C40"/>
    <mergeCell ref="B28:C28"/>
    <mergeCell ref="B29:C29"/>
    <mergeCell ref="B9:E9"/>
    <mergeCell ref="B10:E10"/>
    <mergeCell ref="B11:E11"/>
    <mergeCell ref="B12:E12"/>
    <mergeCell ref="B13:E13"/>
    <mergeCell ref="AJ12:AL12"/>
    <mergeCell ref="AM12:AO12"/>
    <mergeCell ref="I12:K12"/>
    <mergeCell ref="L12:N12"/>
    <mergeCell ref="O12:Q12"/>
    <mergeCell ref="R12:T12"/>
    <mergeCell ref="U12:W12"/>
    <mergeCell ref="B14:E14"/>
    <mergeCell ref="D4:E4"/>
    <mergeCell ref="D6:E6"/>
    <mergeCell ref="X12:Z12"/>
    <mergeCell ref="AA12:AC12"/>
    <mergeCell ref="AD12:AF12"/>
    <mergeCell ref="AG12:AI12"/>
    <mergeCell ref="I13:K13"/>
    <mergeCell ref="L13:N13"/>
    <mergeCell ref="O13:Q13"/>
    <mergeCell ref="R13:T13"/>
    <mergeCell ref="U13:W13"/>
    <mergeCell ref="X13:Z13"/>
    <mergeCell ref="AA13:AC13"/>
    <mergeCell ref="AD13:AF13"/>
    <mergeCell ref="AG13:AI13"/>
    <mergeCell ref="AJ13:AL13"/>
    <mergeCell ref="BQ12:BS12"/>
    <mergeCell ref="BT12:BV12"/>
    <mergeCell ref="BW12:BY12"/>
    <mergeCell ref="AP12:AR12"/>
    <mergeCell ref="AS12:AU12"/>
    <mergeCell ref="AV12:AX12"/>
    <mergeCell ref="AY12:BA12"/>
    <mergeCell ref="BB12:BD12"/>
    <mergeCell ref="BE12:BG12"/>
    <mergeCell ref="BH12:BJ12"/>
    <mergeCell ref="BK12:BM12"/>
    <mergeCell ref="BN12:BP12"/>
    <mergeCell ref="HN12:HP12"/>
    <mergeCell ref="HQ12:HS12"/>
    <mergeCell ref="HT12:HV12"/>
    <mergeCell ref="HW12:HY12"/>
    <mergeCell ref="GM12:GO12"/>
    <mergeCell ref="GP12:GR12"/>
    <mergeCell ref="GS12:GU12"/>
    <mergeCell ref="GV12:GX12"/>
    <mergeCell ref="FL12:FN12"/>
    <mergeCell ref="FO12:FQ12"/>
    <mergeCell ref="FR12:FT12"/>
    <mergeCell ref="FU12:FW12"/>
    <mergeCell ref="FX12:FZ12"/>
    <mergeCell ref="GA12:GC12"/>
    <mergeCell ref="GY12:HA12"/>
    <mergeCell ref="HB12:HD12"/>
    <mergeCell ref="HE12:HG12"/>
    <mergeCell ref="HH12:HJ12"/>
    <mergeCell ref="HK12:HM12"/>
    <mergeCell ref="GD12:GF12"/>
    <mergeCell ref="GG12:GI12"/>
    <mergeCell ref="GJ12:GL12"/>
    <mergeCell ref="HZ12:IB12"/>
    <mergeCell ref="IC12:IE12"/>
    <mergeCell ref="IX12"/>
    <mergeCell ref="IF12:IH12"/>
    <mergeCell ref="II12:IK12"/>
    <mergeCell ref="IL12:IN12"/>
    <mergeCell ref="IO12:IQ12"/>
    <mergeCell ref="IR12:IT12"/>
    <mergeCell ref="IU12:IW12"/>
    <mergeCell ref="FF12:FH12"/>
    <mergeCell ref="FI12:FK12"/>
    <mergeCell ref="DA12:DC12"/>
    <mergeCell ref="DD12:DF12"/>
    <mergeCell ref="DG12:DI12"/>
    <mergeCell ref="DJ12:DL12"/>
    <mergeCell ref="DM12:DO12"/>
    <mergeCell ref="DP12:DR12"/>
    <mergeCell ref="EK12:EM12"/>
    <mergeCell ref="EN12:EP12"/>
    <mergeCell ref="EQ12:ES12"/>
    <mergeCell ref="DY12:EA12"/>
    <mergeCell ref="EB12:ED12"/>
    <mergeCell ref="EE12:EG12"/>
    <mergeCell ref="EH12:EJ12"/>
    <mergeCell ref="ET12:EV12"/>
    <mergeCell ref="EW12:EY12"/>
    <mergeCell ref="EZ12:FB12"/>
    <mergeCell ref="FC12:FE12"/>
    <mergeCell ref="DS12:DU12"/>
    <mergeCell ref="DV12:DX12"/>
    <mergeCell ref="BZ12:CB12"/>
    <mergeCell ref="CC12:CE12"/>
    <mergeCell ref="CO13:CQ13"/>
    <mergeCell ref="CR13:CT13"/>
    <mergeCell ref="CU13:CW13"/>
    <mergeCell ref="CX13:CZ13"/>
    <mergeCell ref="DA13:DC13"/>
    <mergeCell ref="CU12:CW12"/>
    <mergeCell ref="CX12:CZ12"/>
    <mergeCell ref="CF12:CH12"/>
    <mergeCell ref="CI12:CK12"/>
    <mergeCell ref="CL12:CN12"/>
    <mergeCell ref="CO12:CQ12"/>
    <mergeCell ref="CR12:CT12"/>
    <mergeCell ref="AM13:AO13"/>
    <mergeCell ref="CI13:CK13"/>
    <mergeCell ref="CL13:CN13"/>
    <mergeCell ref="IX13"/>
    <mergeCell ref="IC13:IE13"/>
    <mergeCell ref="IF13:IH13"/>
    <mergeCell ref="IU13:IW13"/>
    <mergeCell ref="FL13:FN13"/>
    <mergeCell ref="FO13:FQ13"/>
    <mergeCell ref="FR13:FT13"/>
    <mergeCell ref="FU13:FW13"/>
    <mergeCell ref="FX13:FZ13"/>
    <mergeCell ref="AP13:AR13"/>
    <mergeCell ref="AS13:AU13"/>
    <mergeCell ref="AV13:AX13"/>
    <mergeCell ref="AY13:BA13"/>
    <mergeCell ref="BB13:BD13"/>
    <mergeCell ref="BE13:BG13"/>
    <mergeCell ref="IO13:IQ13"/>
    <mergeCell ref="IR13:IT13"/>
    <mergeCell ref="HK13:HM13"/>
    <mergeCell ref="HN13:HP13"/>
    <mergeCell ref="HQ13:HS13"/>
    <mergeCell ref="HT13:HV13"/>
    <mergeCell ref="BH13:BJ13"/>
    <mergeCell ref="BK13:BM13"/>
    <mergeCell ref="GM13:GO13"/>
    <mergeCell ref="GP13:GR13"/>
    <mergeCell ref="DG13:DI13"/>
    <mergeCell ref="HW13:HY13"/>
    <mergeCell ref="HZ13:IB13"/>
    <mergeCell ref="II13:IK13"/>
    <mergeCell ref="IL13:IN13"/>
    <mergeCell ref="EH13:EJ13"/>
    <mergeCell ref="EK13:EM13"/>
    <mergeCell ref="EN13:EP13"/>
    <mergeCell ref="EQ13:ES13"/>
    <mergeCell ref="ET13:EV13"/>
    <mergeCell ref="EW13:EY13"/>
    <mergeCell ref="GA13:GC13"/>
    <mergeCell ref="GD13:GF13"/>
    <mergeCell ref="GG13:GI13"/>
    <mergeCell ref="GJ13:GL13"/>
    <mergeCell ref="GV13:GX13"/>
    <mergeCell ref="GY13:HA13"/>
    <mergeCell ref="HB13:HD13"/>
    <mergeCell ref="HE13:HG13"/>
    <mergeCell ref="HH13:HJ13"/>
    <mergeCell ref="BN16:BP16"/>
    <mergeCell ref="BQ16:BS16"/>
    <mergeCell ref="BT16:BV16"/>
    <mergeCell ref="BW16:BY16"/>
    <mergeCell ref="BZ16:CB16"/>
    <mergeCell ref="EB13:ED13"/>
    <mergeCell ref="EE13:EG13"/>
    <mergeCell ref="FC13:FE13"/>
    <mergeCell ref="FF13:FH13"/>
    <mergeCell ref="CC16:CE16"/>
    <mergeCell ref="CF16:CH16"/>
    <mergeCell ref="CI16:CK16"/>
    <mergeCell ref="CL16:CN16"/>
    <mergeCell ref="CO16:CQ16"/>
    <mergeCell ref="CR16:CT16"/>
    <mergeCell ref="BN13:BP13"/>
    <mergeCell ref="BQ13:BS13"/>
    <mergeCell ref="BT13:BV13"/>
    <mergeCell ref="BW13:BY13"/>
    <mergeCell ref="BZ13:CB13"/>
    <mergeCell ref="CC13:CE13"/>
    <mergeCell ref="CF13:CH13"/>
    <mergeCell ref="DD13:DF13"/>
    <mergeCell ref="GS13:GU13"/>
    <mergeCell ref="DJ13:DL13"/>
    <mergeCell ref="DM13:DO13"/>
    <mergeCell ref="DP13:DR13"/>
    <mergeCell ref="DS13:DU13"/>
    <mergeCell ref="DV13:DX13"/>
    <mergeCell ref="DY13:EA13"/>
    <mergeCell ref="EZ13:FB13"/>
    <mergeCell ref="CU16:CW16"/>
    <mergeCell ref="FX16:FZ16"/>
    <mergeCell ref="GA16:GC16"/>
    <mergeCell ref="FI13:FK13"/>
    <mergeCell ref="BH16:BJ16"/>
    <mergeCell ref="BK16:BM16"/>
    <mergeCell ref="ET16:EV16"/>
    <mergeCell ref="EW16:EY16"/>
    <mergeCell ref="GD16:GF16"/>
    <mergeCell ref="I16:K16"/>
    <mergeCell ref="L16:N16"/>
    <mergeCell ref="O16:Q16"/>
    <mergeCell ref="R16:T16"/>
    <mergeCell ref="AD16:AF16"/>
    <mergeCell ref="AG16:AI16"/>
    <mergeCell ref="AJ16:AL16"/>
    <mergeCell ref="CX16:CZ16"/>
    <mergeCell ref="DA16:DC16"/>
    <mergeCell ref="DD16:DF16"/>
    <mergeCell ref="DG16:DI16"/>
    <mergeCell ref="DJ16:DL16"/>
    <mergeCell ref="DM16:DO16"/>
    <mergeCell ref="EZ16:FB16"/>
    <mergeCell ref="AM16:AO16"/>
    <mergeCell ref="AP16:AR16"/>
    <mergeCell ref="AS16:AU16"/>
    <mergeCell ref="AV16:AX16"/>
    <mergeCell ref="AY16:BA16"/>
    <mergeCell ref="BB16:BD16"/>
    <mergeCell ref="BE16:BG16"/>
    <mergeCell ref="U16:W16"/>
    <mergeCell ref="X16:Z16"/>
    <mergeCell ref="AA16:AC16"/>
    <mergeCell ref="IX16"/>
    <mergeCell ref="HT16:HV16"/>
    <mergeCell ref="HW16:HY16"/>
    <mergeCell ref="HZ16:IB16"/>
    <mergeCell ref="IC16:IE16"/>
    <mergeCell ref="IF16:IH16"/>
    <mergeCell ref="GG16:GI16"/>
    <mergeCell ref="EB16:ED16"/>
    <mergeCell ref="EE16:EG16"/>
    <mergeCell ref="HE16:HG16"/>
    <mergeCell ref="HH16:HJ16"/>
    <mergeCell ref="EH16:EJ16"/>
    <mergeCell ref="EK16:EM16"/>
    <mergeCell ref="EN16:EP16"/>
    <mergeCell ref="EQ16:ES16"/>
    <mergeCell ref="HK16:HM16"/>
    <mergeCell ref="HN16:HP16"/>
    <mergeCell ref="FR16:FT16"/>
    <mergeCell ref="FU16:FW16"/>
    <mergeCell ref="B44:C44"/>
    <mergeCell ref="IL16:IN16"/>
    <mergeCell ref="IO16:IQ16"/>
    <mergeCell ref="IR16:IT16"/>
    <mergeCell ref="IU16:IW16"/>
    <mergeCell ref="FC16:FE16"/>
    <mergeCell ref="FF16:FH16"/>
    <mergeCell ref="FI16:FK16"/>
    <mergeCell ref="FL16:FN16"/>
    <mergeCell ref="HQ16:HS16"/>
    <mergeCell ref="GJ16:GL16"/>
    <mergeCell ref="GM16:GO16"/>
    <mergeCell ref="GP16:GR16"/>
    <mergeCell ref="GS16:GU16"/>
    <mergeCell ref="GV16:GX16"/>
    <mergeCell ref="GY16:HA16"/>
    <mergeCell ref="HB16:HD16"/>
    <mergeCell ref="FO16:FQ16"/>
    <mergeCell ref="II16:IK16"/>
    <mergeCell ref="D26:D27"/>
    <mergeCell ref="DP16:DR16"/>
    <mergeCell ref="DS16:DU16"/>
    <mergeCell ref="DV16:DX16"/>
    <mergeCell ref="DY16:EA16"/>
  </mergeCells>
  <phoneticPr fontId="4"/>
  <pageMargins left="0.70866141732283472" right="0.70866141732283472" top="0.74803149606299213" bottom="0.74803149606299213" header="0.31496062992125984" footer="0.31496062992125984"/>
  <pageSetup paperSize="9" scale="99" orientation="portrait" r:id="rId1"/>
  <rowBreaks count="1" manualBreakCount="1">
    <brk id="38" max="5"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60"/>
  <sheetViews>
    <sheetView view="pageBreakPreview" zoomScaleNormal="100" zoomScaleSheetLayoutView="100" workbookViewId="0">
      <selection sqref="A1:B1"/>
    </sheetView>
  </sheetViews>
  <sheetFormatPr defaultColWidth="5.625" defaultRowHeight="18.75"/>
  <cols>
    <col min="1" max="1" width="3.875" style="831" customWidth="1"/>
    <col min="2" max="4" width="4.125" style="831" customWidth="1"/>
    <col min="5" max="8" width="3.875" style="831" customWidth="1"/>
    <col min="9" max="18" width="3.625" style="831" customWidth="1"/>
    <col min="19" max="23" width="3.875" style="831" customWidth="1"/>
    <col min="24" max="24" width="5.625" style="831"/>
    <col min="25" max="25" width="9" style="831" customWidth="1"/>
    <col min="26" max="39" width="3" style="831" customWidth="1"/>
    <col min="40" max="40" width="7.125" style="831" customWidth="1"/>
    <col min="41" max="43" width="5.625" style="831"/>
    <col min="44" max="44" width="7.125" style="831" customWidth="1"/>
    <col min="45" max="52" width="5.625" style="831"/>
    <col min="53" max="53" width="3.25" style="831" customWidth="1"/>
    <col min="54" max="16384" width="5.625" style="831"/>
  </cols>
  <sheetData>
    <row r="1" spans="1:39">
      <c r="W1" s="877" t="s">
        <v>1204</v>
      </c>
      <c r="AM1" s="870"/>
    </row>
    <row r="2" spans="1:39">
      <c r="R2" s="1668" t="s">
        <v>529</v>
      </c>
      <c r="S2" s="1669"/>
      <c r="T2" s="1669"/>
      <c r="U2" s="1669"/>
      <c r="V2" s="1669"/>
      <c r="W2" s="877"/>
      <c r="AM2" s="870"/>
    </row>
    <row r="3" spans="1:39" s="862" customFormat="1" ht="20.25" customHeight="1">
      <c r="A3" s="1671" t="str">
        <f>'様式第1-1号'!E6&amp;"構成員一覧"</f>
        <v>構成員一覧</v>
      </c>
      <c r="B3" s="1671"/>
      <c r="C3" s="1671"/>
      <c r="D3" s="1671"/>
      <c r="E3" s="1671"/>
      <c r="F3" s="1671"/>
      <c r="G3" s="1671"/>
      <c r="H3" s="1671"/>
      <c r="I3" s="1671"/>
      <c r="J3" s="1671"/>
      <c r="K3" s="1671"/>
      <c r="L3" s="1671"/>
      <c r="M3" s="1671"/>
      <c r="N3" s="1671"/>
      <c r="O3" s="1671"/>
      <c r="P3" s="1671"/>
      <c r="Q3" s="1671"/>
      <c r="R3" s="1671"/>
      <c r="S3" s="1671"/>
      <c r="T3" s="1671"/>
      <c r="U3" s="1671"/>
      <c r="V3" s="1671"/>
      <c r="W3" s="1671"/>
      <c r="Y3" s="875"/>
      <c r="Z3" s="1670" t="s">
        <v>1169</v>
      </c>
      <c r="AA3" s="1670"/>
      <c r="AB3" s="1670"/>
      <c r="AC3" s="1670"/>
      <c r="AD3" s="1670" t="s">
        <v>1168</v>
      </c>
      <c r="AE3" s="1670"/>
      <c r="AF3" s="1670"/>
      <c r="AG3" s="1670"/>
      <c r="AH3" s="1670"/>
      <c r="AI3" s="1670"/>
      <c r="AJ3" s="1670"/>
      <c r="AK3" s="1670"/>
      <c r="AL3" s="1670"/>
      <c r="AM3" s="854"/>
    </row>
    <row r="4" spans="1:39" ht="36" customHeight="1">
      <c r="B4" s="1672" t="str">
        <f>"以下３．の構成員は、"&amp;'様式第1-1号'!E6&amp;"へ参加するとともに、活動組織の代表、役員を下記１．２．のとおり定めます。
"</f>
        <v xml:space="preserve">以下３．の構成員は、へ参加するとともに、活動組織の代表、役員を下記１．２．のとおり定めます。
</v>
      </c>
      <c r="C4" s="1672"/>
      <c r="D4" s="1672"/>
      <c r="E4" s="1672"/>
      <c r="F4" s="1672"/>
      <c r="G4" s="1672"/>
      <c r="H4" s="1672"/>
      <c r="I4" s="1672"/>
      <c r="J4" s="1672"/>
      <c r="K4" s="1672"/>
      <c r="L4" s="1672"/>
      <c r="M4" s="1672"/>
      <c r="N4" s="1672"/>
      <c r="O4" s="1672"/>
      <c r="P4" s="1672"/>
      <c r="Q4" s="1672"/>
      <c r="R4" s="1672"/>
      <c r="S4" s="1672"/>
      <c r="T4" s="1672"/>
      <c r="U4" s="1672"/>
      <c r="V4" s="1672"/>
      <c r="Y4" s="875"/>
      <c r="Z4" s="874" t="s">
        <v>304</v>
      </c>
      <c r="AA4" s="873" t="s">
        <v>316</v>
      </c>
      <c r="AB4" s="873" t="s">
        <v>325</v>
      </c>
      <c r="AC4" s="873" t="s">
        <v>330</v>
      </c>
      <c r="AD4" s="873" t="s">
        <v>339</v>
      </c>
      <c r="AE4" s="873" t="s">
        <v>344</v>
      </c>
      <c r="AF4" s="873" t="s">
        <v>347</v>
      </c>
      <c r="AG4" s="873" t="s">
        <v>353</v>
      </c>
      <c r="AH4" s="873" t="s">
        <v>358</v>
      </c>
      <c r="AI4" s="873" t="s">
        <v>361</v>
      </c>
      <c r="AJ4" s="873" t="s">
        <v>364</v>
      </c>
      <c r="AK4" s="873" t="s">
        <v>367</v>
      </c>
      <c r="AL4" s="872" t="s">
        <v>370</v>
      </c>
      <c r="AM4" s="871"/>
    </row>
    <row r="5" spans="1:39" s="862" customFormat="1" ht="22.5" customHeight="1">
      <c r="A5" s="869" t="s">
        <v>1203</v>
      </c>
      <c r="Y5" s="876" t="s">
        <v>1202</v>
      </c>
      <c r="Z5" s="876">
        <f t="shared" ref="Z5:AL5" si="0">COUNTIF($B21:$D49,Z4)</f>
        <v>0</v>
      </c>
      <c r="AA5" s="876">
        <f t="shared" si="0"/>
        <v>0</v>
      </c>
      <c r="AB5" s="876">
        <f t="shared" si="0"/>
        <v>0</v>
      </c>
      <c r="AC5" s="876">
        <f t="shared" si="0"/>
        <v>0</v>
      </c>
      <c r="AD5" s="876">
        <f t="shared" si="0"/>
        <v>0</v>
      </c>
      <c r="AE5" s="876">
        <f t="shared" si="0"/>
        <v>0</v>
      </c>
      <c r="AF5" s="876">
        <f t="shared" si="0"/>
        <v>0</v>
      </c>
      <c r="AG5" s="876">
        <f t="shared" si="0"/>
        <v>0</v>
      </c>
      <c r="AH5" s="876">
        <f t="shared" si="0"/>
        <v>0</v>
      </c>
      <c r="AI5" s="876">
        <f t="shared" si="0"/>
        <v>0</v>
      </c>
      <c r="AJ5" s="876">
        <f t="shared" si="0"/>
        <v>0</v>
      </c>
      <c r="AK5" s="876">
        <f t="shared" si="0"/>
        <v>0</v>
      </c>
      <c r="AL5" s="876">
        <f t="shared" si="0"/>
        <v>0</v>
      </c>
      <c r="AM5" s="870"/>
    </row>
    <row r="6" spans="1:39" ht="22.5" customHeight="1">
      <c r="B6" s="1625" t="s">
        <v>1200</v>
      </c>
      <c r="C6" s="1626"/>
      <c r="D6" s="1626"/>
      <c r="E6" s="1626" t="s">
        <v>1189</v>
      </c>
      <c r="F6" s="1626"/>
      <c r="G6" s="1626"/>
      <c r="H6" s="1626"/>
      <c r="I6" s="1626" t="s">
        <v>1188</v>
      </c>
      <c r="J6" s="1626"/>
      <c r="K6" s="1626"/>
      <c r="L6" s="1626"/>
      <c r="M6" s="1626"/>
      <c r="N6" s="1626"/>
      <c r="O6" s="1626"/>
      <c r="P6" s="1626"/>
      <c r="Q6" s="1626"/>
      <c r="R6" s="1626"/>
      <c r="S6" s="1626" t="s">
        <v>201</v>
      </c>
      <c r="T6" s="1626"/>
      <c r="U6" s="1626"/>
      <c r="V6" s="1656"/>
    </row>
    <row r="7" spans="1:39" ht="22.5" customHeight="1">
      <c r="B7" s="1673"/>
      <c r="C7" s="1674"/>
      <c r="D7" s="1675"/>
      <c r="E7" s="1676" t="str">
        <f>'はじめに（PC）'!D5&amp;""</f>
        <v/>
      </c>
      <c r="F7" s="1677"/>
      <c r="G7" s="1677"/>
      <c r="H7" s="1678"/>
      <c r="I7" s="1679" t="str">
        <f>'はじめに（PC）'!D6&amp;""</f>
        <v/>
      </c>
      <c r="J7" s="1680"/>
      <c r="K7" s="1680"/>
      <c r="L7" s="1680"/>
      <c r="M7" s="1680"/>
      <c r="N7" s="1680"/>
      <c r="O7" s="1680"/>
      <c r="P7" s="1680"/>
      <c r="Q7" s="1680"/>
      <c r="R7" s="1681"/>
      <c r="S7" s="1682"/>
      <c r="T7" s="1683"/>
      <c r="U7" s="1683"/>
      <c r="V7" s="1684"/>
      <c r="Y7" s="862"/>
      <c r="Z7" s="862"/>
      <c r="AA7" s="862"/>
      <c r="AB7" s="862"/>
      <c r="AC7" s="862"/>
      <c r="AD7" s="862"/>
      <c r="AE7" s="862"/>
      <c r="AF7" s="862"/>
      <c r="AG7" s="862"/>
      <c r="AH7" s="862"/>
      <c r="AI7" s="862"/>
      <c r="AJ7" s="862"/>
      <c r="AK7" s="862"/>
      <c r="AL7" s="862"/>
      <c r="AM7" s="862"/>
    </row>
    <row r="8" spans="1:39" s="862" customFormat="1" ht="22.5" customHeight="1">
      <c r="A8" s="869" t="s">
        <v>1201</v>
      </c>
      <c r="B8" s="856"/>
      <c r="C8" s="856"/>
      <c r="Z8" s="860"/>
      <c r="AA8" s="860"/>
      <c r="AB8" s="860"/>
      <c r="AC8" s="860"/>
      <c r="AD8" s="860"/>
      <c r="AE8" s="860"/>
      <c r="AF8" s="860"/>
      <c r="AG8" s="860"/>
      <c r="AH8" s="860"/>
      <c r="AI8" s="860"/>
      <c r="AJ8" s="860"/>
      <c r="AK8" s="860"/>
      <c r="AL8" s="860"/>
    </row>
    <row r="9" spans="1:39" s="862" customFormat="1" ht="22.5" customHeight="1">
      <c r="B9" s="1625" t="s">
        <v>1200</v>
      </c>
      <c r="C9" s="1626"/>
      <c r="D9" s="1626"/>
      <c r="E9" s="1626" t="s">
        <v>1189</v>
      </c>
      <c r="F9" s="1626"/>
      <c r="G9" s="1626"/>
      <c r="H9" s="1626"/>
      <c r="I9" s="1626" t="s">
        <v>1188</v>
      </c>
      <c r="J9" s="1626"/>
      <c r="K9" s="1626"/>
      <c r="L9" s="1626"/>
      <c r="M9" s="1626"/>
      <c r="N9" s="1626"/>
      <c r="O9" s="1626"/>
      <c r="P9" s="1626"/>
      <c r="Q9" s="1626"/>
      <c r="R9" s="1626"/>
      <c r="S9" s="1626" t="s">
        <v>201</v>
      </c>
      <c r="T9" s="1626"/>
      <c r="U9" s="1626"/>
      <c r="V9" s="1656"/>
      <c r="Y9" s="860"/>
      <c r="Z9" s="860"/>
      <c r="AA9" s="860"/>
      <c r="AB9" s="860"/>
      <c r="AC9" s="860"/>
      <c r="AD9" s="860"/>
      <c r="AE9" s="860"/>
      <c r="AF9" s="860"/>
      <c r="AG9" s="860"/>
      <c r="AH9" s="860"/>
      <c r="AI9" s="860"/>
      <c r="AJ9" s="860"/>
      <c r="AK9" s="860"/>
      <c r="AL9" s="860"/>
      <c r="AM9" s="860"/>
    </row>
    <row r="10" spans="1:39" s="860" customFormat="1" ht="22.5" customHeight="1">
      <c r="B10" s="1606"/>
      <c r="C10" s="1607"/>
      <c r="D10" s="1608"/>
      <c r="E10" s="1609"/>
      <c r="F10" s="1607"/>
      <c r="G10" s="1607"/>
      <c r="H10" s="1608"/>
      <c r="I10" s="1610"/>
      <c r="J10" s="1611"/>
      <c r="K10" s="1611"/>
      <c r="L10" s="1611"/>
      <c r="M10" s="1611"/>
      <c r="N10" s="1611"/>
      <c r="O10" s="1611"/>
      <c r="P10" s="1611"/>
      <c r="Q10" s="1611"/>
      <c r="R10" s="1612"/>
      <c r="S10" s="1613"/>
      <c r="T10" s="1614"/>
      <c r="U10" s="1614"/>
      <c r="V10" s="1615"/>
    </row>
    <row r="11" spans="1:39" s="860" customFormat="1" ht="22.5" customHeight="1">
      <c r="B11" s="1606"/>
      <c r="C11" s="1607"/>
      <c r="D11" s="1608"/>
      <c r="E11" s="1609"/>
      <c r="F11" s="1607"/>
      <c r="G11" s="1607"/>
      <c r="H11" s="1608"/>
      <c r="I11" s="1610"/>
      <c r="J11" s="1611"/>
      <c r="K11" s="1611"/>
      <c r="L11" s="1611"/>
      <c r="M11" s="1611"/>
      <c r="N11" s="1611"/>
      <c r="O11" s="1611"/>
      <c r="P11" s="1611"/>
      <c r="Q11" s="1611"/>
      <c r="R11" s="1612"/>
      <c r="S11" s="1613"/>
      <c r="T11" s="1614"/>
      <c r="U11" s="1614"/>
      <c r="V11" s="1615"/>
    </row>
    <row r="12" spans="1:39" s="860" customFormat="1" ht="22.5" customHeight="1">
      <c r="B12" s="1606"/>
      <c r="C12" s="1607"/>
      <c r="D12" s="1608"/>
      <c r="E12" s="1609"/>
      <c r="F12" s="1607"/>
      <c r="G12" s="1607"/>
      <c r="H12" s="1608"/>
      <c r="I12" s="1610"/>
      <c r="J12" s="1611"/>
      <c r="K12" s="1611"/>
      <c r="L12" s="1611"/>
      <c r="M12" s="1611"/>
      <c r="N12" s="1611"/>
      <c r="O12" s="1611"/>
      <c r="P12" s="1611"/>
      <c r="Q12" s="1611"/>
      <c r="R12" s="1612"/>
      <c r="S12" s="1613"/>
      <c r="T12" s="1614"/>
      <c r="U12" s="1614"/>
      <c r="V12" s="1615"/>
    </row>
    <row r="13" spans="1:39" s="860" customFormat="1" ht="22.5" customHeight="1">
      <c r="B13" s="1606"/>
      <c r="C13" s="1607"/>
      <c r="D13" s="1608"/>
      <c r="E13" s="1609"/>
      <c r="F13" s="1607"/>
      <c r="G13" s="1607"/>
      <c r="H13" s="1608"/>
      <c r="I13" s="1658"/>
      <c r="J13" s="1659"/>
      <c r="K13" s="1659"/>
      <c r="L13" s="1659"/>
      <c r="M13" s="1659"/>
      <c r="N13" s="1659"/>
      <c r="O13" s="1659"/>
      <c r="P13" s="1659"/>
      <c r="Q13" s="1659"/>
      <c r="R13" s="1660"/>
      <c r="S13" s="1613"/>
      <c r="T13" s="1614"/>
      <c r="U13" s="1614"/>
      <c r="V13" s="1615"/>
    </row>
    <row r="14" spans="1:39" s="860" customFormat="1" ht="22.5" customHeight="1">
      <c r="B14" s="1662"/>
      <c r="C14" s="1637"/>
      <c r="D14" s="1637"/>
      <c r="E14" s="1637"/>
      <c r="F14" s="1637"/>
      <c r="G14" s="1637"/>
      <c r="H14" s="1637"/>
      <c r="I14" s="1665"/>
      <c r="J14" s="1665"/>
      <c r="K14" s="1665"/>
      <c r="L14" s="1665"/>
      <c r="M14" s="1665"/>
      <c r="N14" s="1665"/>
      <c r="O14" s="1665"/>
      <c r="P14" s="1665"/>
      <c r="Q14" s="1665"/>
      <c r="R14" s="1665"/>
      <c r="S14" s="1666"/>
      <c r="T14" s="1666"/>
      <c r="U14" s="1666"/>
      <c r="V14" s="1667"/>
      <c r="Y14" s="862"/>
      <c r="Z14" s="862"/>
      <c r="AA14" s="862"/>
      <c r="AB14" s="862"/>
      <c r="AC14" s="862"/>
      <c r="AD14" s="862"/>
      <c r="AE14" s="862"/>
      <c r="AF14" s="862"/>
      <c r="AG14" s="862"/>
      <c r="AH14" s="862"/>
      <c r="AI14" s="862"/>
      <c r="AJ14" s="862"/>
      <c r="AK14" s="862"/>
      <c r="AL14" s="862"/>
      <c r="AM14" s="862"/>
    </row>
    <row r="15" spans="1:39" s="862" customFormat="1" ht="17.25" customHeight="1">
      <c r="A15" s="869" t="s">
        <v>1199</v>
      </c>
      <c r="Y15" s="831"/>
      <c r="Z15" s="831"/>
      <c r="AA15" s="831"/>
      <c r="AB15" s="831"/>
      <c r="AC15" s="831"/>
      <c r="AD15" s="831"/>
      <c r="AE15" s="831"/>
      <c r="AF15" s="831"/>
      <c r="AG15" s="831"/>
      <c r="AH15" s="831"/>
      <c r="AI15" s="831"/>
      <c r="AJ15" s="831"/>
      <c r="AK15" s="831"/>
      <c r="AL15" s="831"/>
      <c r="AM15" s="831"/>
    </row>
    <row r="16" spans="1:39" s="862" customFormat="1" ht="15.75" customHeight="1">
      <c r="A16" s="869"/>
      <c r="B16" s="1663" t="s">
        <v>1198</v>
      </c>
      <c r="C16" s="1664"/>
      <c r="D16" s="1664"/>
      <c r="E16" s="1664"/>
      <c r="F16" s="1664"/>
      <c r="G16" s="1664"/>
      <c r="H16" s="1664"/>
      <c r="I16" s="1664"/>
      <c r="J16" s="1664"/>
      <c r="K16" s="1664"/>
      <c r="L16" s="1664"/>
      <c r="M16" s="1664"/>
      <c r="N16" s="1664"/>
      <c r="O16" s="1664"/>
      <c r="P16" s="1664"/>
      <c r="Q16" s="1664"/>
      <c r="R16" s="1664"/>
      <c r="S16" s="1664"/>
      <c r="T16" s="1664"/>
      <c r="U16" s="1664"/>
      <c r="V16" s="1664"/>
      <c r="Y16" s="831"/>
      <c r="Z16" s="831"/>
      <c r="AA16" s="831"/>
      <c r="AB16" s="831"/>
      <c r="AC16" s="831"/>
      <c r="AD16" s="831"/>
      <c r="AE16" s="831"/>
      <c r="AF16" s="831"/>
      <c r="AG16" s="831"/>
      <c r="AH16" s="831"/>
      <c r="AI16" s="831"/>
      <c r="AJ16" s="831"/>
      <c r="AK16" s="831"/>
      <c r="AL16" s="831"/>
      <c r="AM16" s="831"/>
    </row>
    <row r="17" spans="1:39" s="862" customFormat="1" ht="18" customHeight="1">
      <c r="A17" s="869"/>
      <c r="B17" s="868" t="s">
        <v>1197</v>
      </c>
      <c r="C17" s="868"/>
      <c r="D17" s="868"/>
      <c r="E17" s="868"/>
      <c r="F17" s="868"/>
      <c r="G17" s="868"/>
      <c r="H17" s="868"/>
      <c r="I17" s="868"/>
      <c r="J17" s="868"/>
      <c r="K17" s="868"/>
      <c r="L17" s="868"/>
      <c r="M17" s="868"/>
      <c r="N17" s="868"/>
      <c r="O17" s="868"/>
      <c r="P17" s="868"/>
      <c r="Q17" s="868"/>
      <c r="R17" s="868"/>
      <c r="S17" s="868"/>
      <c r="T17" s="868"/>
      <c r="U17" s="868"/>
      <c r="V17" s="868"/>
      <c r="Y17" s="831"/>
      <c r="Z17" s="831"/>
      <c r="AA17" s="831"/>
      <c r="AB17" s="831"/>
      <c r="AC17" s="831"/>
      <c r="AD17" s="831"/>
      <c r="AE17" s="831"/>
      <c r="AF17" s="831"/>
      <c r="AG17" s="831"/>
      <c r="AH17" s="831"/>
      <c r="AI17" s="831"/>
      <c r="AJ17" s="831"/>
      <c r="AK17" s="831"/>
      <c r="AL17" s="831"/>
      <c r="AM17" s="831"/>
    </row>
    <row r="18" spans="1:39" ht="22.5" customHeight="1">
      <c r="A18" s="831" t="s">
        <v>1196</v>
      </c>
      <c r="B18" s="865"/>
      <c r="I18" s="867"/>
      <c r="K18" s="866"/>
    </row>
    <row r="19" spans="1:39" ht="37.5" customHeight="1">
      <c r="A19" s="860"/>
      <c r="B19" s="1661" t="s">
        <v>1195</v>
      </c>
      <c r="C19" s="1661"/>
      <c r="D19" s="1661"/>
      <c r="E19" s="1661"/>
      <c r="F19" s="1661"/>
      <c r="G19" s="1661"/>
      <c r="H19" s="1661"/>
      <c r="I19" s="1661"/>
      <c r="J19" s="1661"/>
      <c r="K19" s="1661"/>
      <c r="L19" s="1661"/>
      <c r="M19" s="1661"/>
      <c r="N19" s="1661"/>
      <c r="O19" s="1661"/>
      <c r="P19" s="1661"/>
      <c r="Q19" s="1661"/>
      <c r="R19" s="1661"/>
      <c r="S19" s="1661"/>
      <c r="T19" s="1661"/>
      <c r="U19" s="1661"/>
      <c r="V19" s="1661"/>
      <c r="Y19" s="862"/>
      <c r="Z19" s="862"/>
      <c r="AA19" s="862"/>
      <c r="AB19" s="862"/>
      <c r="AC19" s="862"/>
      <c r="AD19" s="862"/>
      <c r="AE19" s="862"/>
      <c r="AF19" s="862"/>
      <c r="AG19" s="862"/>
      <c r="AH19" s="862"/>
      <c r="AI19" s="862"/>
      <c r="AJ19" s="862"/>
      <c r="AK19" s="862"/>
      <c r="AL19" s="862"/>
      <c r="AM19" s="862"/>
    </row>
    <row r="20" spans="1:39" s="862" customFormat="1" ht="22.5" customHeight="1">
      <c r="B20" s="1625" t="s">
        <v>1190</v>
      </c>
      <c r="C20" s="1626"/>
      <c r="D20" s="1626"/>
      <c r="E20" s="1626" t="s">
        <v>1189</v>
      </c>
      <c r="F20" s="1626"/>
      <c r="G20" s="1626"/>
      <c r="H20" s="1626"/>
      <c r="I20" s="1626" t="s">
        <v>1188</v>
      </c>
      <c r="J20" s="1626"/>
      <c r="K20" s="1626"/>
      <c r="L20" s="1626"/>
      <c r="M20" s="1626"/>
      <c r="N20" s="1626"/>
      <c r="O20" s="1626"/>
      <c r="P20" s="1626"/>
      <c r="Q20" s="1626"/>
      <c r="R20" s="1626"/>
      <c r="S20" s="1646" t="s">
        <v>1187</v>
      </c>
      <c r="T20" s="1646"/>
      <c r="U20" s="1646"/>
      <c r="V20" s="1647"/>
      <c r="Y20" s="860"/>
      <c r="Z20" s="860"/>
      <c r="AA20" s="860"/>
      <c r="AB20" s="860"/>
      <c r="AC20" s="860"/>
      <c r="AD20" s="860"/>
      <c r="AE20" s="860"/>
      <c r="AF20" s="860"/>
      <c r="AG20" s="860"/>
      <c r="AH20" s="860"/>
      <c r="AI20" s="860"/>
      <c r="AJ20" s="860"/>
      <c r="AK20" s="860"/>
      <c r="AL20" s="860"/>
      <c r="AM20" s="860"/>
    </row>
    <row r="21" spans="1:39" s="860" customFormat="1" ht="22.5" customHeight="1">
      <c r="B21" s="1620"/>
      <c r="C21" s="1621"/>
      <c r="D21" s="1621"/>
      <c r="E21" s="1622"/>
      <c r="F21" s="1622"/>
      <c r="G21" s="1622"/>
      <c r="H21" s="1622"/>
      <c r="I21" s="1610"/>
      <c r="J21" s="1611"/>
      <c r="K21" s="1611"/>
      <c r="L21" s="1611"/>
      <c r="M21" s="1611"/>
      <c r="N21" s="1611"/>
      <c r="O21" s="1611"/>
      <c r="P21" s="1611"/>
      <c r="Q21" s="1611"/>
      <c r="R21" s="1612"/>
      <c r="S21" s="1643"/>
      <c r="T21" s="1643"/>
      <c r="U21" s="1643"/>
      <c r="V21" s="1644"/>
    </row>
    <row r="22" spans="1:39" s="861" customFormat="1" ht="22.5" customHeight="1">
      <c r="B22" s="1620"/>
      <c r="C22" s="1621"/>
      <c r="D22" s="1621"/>
      <c r="E22" s="1622"/>
      <c r="F22" s="1622"/>
      <c r="G22" s="1622"/>
      <c r="H22" s="1622"/>
      <c r="I22" s="1610"/>
      <c r="J22" s="1611"/>
      <c r="K22" s="1611"/>
      <c r="L22" s="1611"/>
      <c r="M22" s="1611"/>
      <c r="N22" s="1611"/>
      <c r="O22" s="1611"/>
      <c r="P22" s="1611"/>
      <c r="Q22" s="1611"/>
      <c r="R22" s="1612"/>
      <c r="S22" s="1643"/>
      <c r="T22" s="1643"/>
      <c r="U22" s="1643"/>
      <c r="V22" s="1644"/>
    </row>
    <row r="23" spans="1:39" s="860" customFormat="1" ht="22.5" customHeight="1">
      <c r="B23" s="1633"/>
      <c r="C23" s="1634"/>
      <c r="D23" s="1634"/>
      <c r="E23" s="1622"/>
      <c r="F23" s="1622"/>
      <c r="G23" s="1622"/>
      <c r="H23" s="1622"/>
      <c r="I23" s="1610"/>
      <c r="J23" s="1611"/>
      <c r="K23" s="1611"/>
      <c r="L23" s="1611"/>
      <c r="M23" s="1611"/>
      <c r="N23" s="1611"/>
      <c r="O23" s="1611"/>
      <c r="P23" s="1611"/>
      <c r="Q23" s="1611"/>
      <c r="R23" s="1612"/>
      <c r="S23" s="1641"/>
      <c r="T23" s="1641"/>
      <c r="U23" s="1641"/>
      <c r="V23" s="1642"/>
      <c r="Y23" s="831"/>
      <c r="Z23" s="831"/>
      <c r="AA23" s="831"/>
      <c r="AB23" s="831"/>
      <c r="AC23" s="831"/>
      <c r="AD23" s="831"/>
      <c r="AE23" s="831"/>
      <c r="AF23" s="831"/>
      <c r="AG23" s="831"/>
      <c r="AH23" s="831"/>
      <c r="AI23" s="831"/>
      <c r="AJ23" s="831"/>
      <c r="AK23" s="831"/>
      <c r="AL23" s="831"/>
      <c r="AM23" s="831"/>
    </row>
    <row r="24" spans="1:39" s="860" customFormat="1" ht="24" customHeight="1">
      <c r="B24" s="1616"/>
      <c r="C24" s="1616"/>
      <c r="D24" s="1616"/>
      <c r="E24" s="1657" t="s">
        <v>196</v>
      </c>
      <c r="F24" s="1657"/>
      <c r="G24" s="1657"/>
      <c r="H24" s="1657"/>
      <c r="I24" s="1657"/>
      <c r="J24" s="1657"/>
      <c r="K24" s="1657"/>
      <c r="L24" s="1657"/>
      <c r="M24" s="1657"/>
      <c r="N24" s="1657"/>
      <c r="O24" s="1657"/>
      <c r="P24" s="1657"/>
      <c r="Q24" s="1657"/>
      <c r="R24" s="1657"/>
      <c r="S24" s="1617"/>
      <c r="T24" s="1617"/>
      <c r="U24" s="1617"/>
      <c r="V24" s="1617"/>
      <c r="Y24" s="831"/>
      <c r="Z24" s="831"/>
      <c r="AA24" s="831"/>
      <c r="AB24" s="831"/>
      <c r="AC24" s="831"/>
      <c r="AD24" s="831"/>
      <c r="AE24" s="831"/>
      <c r="AF24" s="831"/>
      <c r="AG24" s="831"/>
      <c r="AH24" s="831"/>
      <c r="AI24" s="831"/>
      <c r="AJ24" s="831"/>
      <c r="AK24" s="831"/>
      <c r="AL24" s="831"/>
      <c r="AM24" s="831"/>
    </row>
    <row r="25" spans="1:39" ht="22.5" customHeight="1">
      <c r="A25" s="860"/>
      <c r="B25" s="862" t="s">
        <v>1192</v>
      </c>
      <c r="C25" s="865"/>
      <c r="U25" s="864"/>
      <c r="V25" s="863"/>
      <c r="Y25" s="862"/>
      <c r="Z25" s="862"/>
      <c r="AA25" s="862"/>
      <c r="AB25" s="862"/>
      <c r="AC25" s="862"/>
      <c r="AD25" s="862"/>
      <c r="AE25" s="862"/>
      <c r="AF25" s="862"/>
      <c r="AG25" s="862"/>
      <c r="AH25" s="862"/>
      <c r="AI25" s="862"/>
      <c r="AJ25" s="862"/>
      <c r="AK25" s="862"/>
      <c r="AL25" s="862"/>
      <c r="AM25" s="862"/>
    </row>
    <row r="26" spans="1:39" s="862" customFormat="1" ht="22.5" customHeight="1">
      <c r="B26" s="1625" t="s">
        <v>1190</v>
      </c>
      <c r="C26" s="1626"/>
      <c r="D26" s="1626"/>
      <c r="E26" s="1626" t="s">
        <v>1189</v>
      </c>
      <c r="F26" s="1626"/>
      <c r="G26" s="1626"/>
      <c r="H26" s="1626"/>
      <c r="I26" s="1626" t="s">
        <v>1188</v>
      </c>
      <c r="J26" s="1626"/>
      <c r="K26" s="1626"/>
      <c r="L26" s="1626"/>
      <c r="M26" s="1626"/>
      <c r="N26" s="1626"/>
      <c r="O26" s="1626"/>
      <c r="P26" s="1626"/>
      <c r="Q26" s="1626"/>
      <c r="R26" s="1626"/>
      <c r="S26" s="1626" t="s">
        <v>201</v>
      </c>
      <c r="T26" s="1626"/>
      <c r="U26" s="1626"/>
      <c r="V26" s="1656"/>
      <c r="Y26" s="861"/>
      <c r="Z26" s="861"/>
      <c r="AA26" s="861"/>
      <c r="AB26" s="861"/>
      <c r="AC26" s="861"/>
      <c r="AD26" s="861"/>
      <c r="AE26" s="861"/>
      <c r="AF26" s="861"/>
      <c r="AG26" s="861"/>
      <c r="AH26" s="861"/>
      <c r="AI26" s="861"/>
      <c r="AJ26" s="861"/>
      <c r="AK26" s="861"/>
      <c r="AL26" s="861"/>
      <c r="AM26" s="861"/>
    </row>
    <row r="27" spans="1:39" s="861" customFormat="1" ht="22.5" customHeight="1">
      <c r="B27" s="1620"/>
      <c r="C27" s="1621"/>
      <c r="D27" s="1621"/>
      <c r="E27" s="1622"/>
      <c r="F27" s="1622"/>
      <c r="G27" s="1622"/>
      <c r="H27" s="1622"/>
      <c r="I27" s="1610"/>
      <c r="J27" s="1611"/>
      <c r="K27" s="1611"/>
      <c r="L27" s="1611"/>
      <c r="M27" s="1611"/>
      <c r="N27" s="1611"/>
      <c r="O27" s="1611"/>
      <c r="P27" s="1611"/>
      <c r="Q27" s="1611"/>
      <c r="R27" s="1612"/>
      <c r="S27" s="1643"/>
      <c r="T27" s="1643"/>
      <c r="U27" s="1643"/>
      <c r="V27" s="1644"/>
    </row>
    <row r="28" spans="1:39" s="861" customFormat="1" ht="22.5" customHeight="1">
      <c r="B28" s="1620"/>
      <c r="C28" s="1621"/>
      <c r="D28" s="1621"/>
      <c r="E28" s="1622"/>
      <c r="F28" s="1622"/>
      <c r="G28" s="1622"/>
      <c r="H28" s="1622"/>
      <c r="I28" s="1610"/>
      <c r="J28" s="1611"/>
      <c r="K28" s="1611"/>
      <c r="L28" s="1611"/>
      <c r="M28" s="1611"/>
      <c r="N28" s="1611"/>
      <c r="O28" s="1611"/>
      <c r="P28" s="1611"/>
      <c r="Q28" s="1611"/>
      <c r="R28" s="1612"/>
      <c r="S28" s="1643"/>
      <c r="T28" s="1643"/>
      <c r="U28" s="1643"/>
      <c r="V28" s="1644"/>
    </row>
    <row r="29" spans="1:39" s="861" customFormat="1" ht="19.5">
      <c r="B29" s="1620"/>
      <c r="C29" s="1621"/>
      <c r="D29" s="1621"/>
      <c r="E29" s="1637"/>
      <c r="F29" s="1637"/>
      <c r="G29" s="1637"/>
      <c r="H29" s="1637"/>
      <c r="I29" s="1610"/>
      <c r="J29" s="1611"/>
      <c r="K29" s="1611"/>
      <c r="L29" s="1611"/>
      <c r="M29" s="1611"/>
      <c r="N29" s="1611"/>
      <c r="O29" s="1611"/>
      <c r="P29" s="1611"/>
      <c r="Q29" s="1611"/>
      <c r="R29" s="1612"/>
      <c r="S29" s="1641"/>
      <c r="T29" s="1641"/>
      <c r="U29" s="1641"/>
      <c r="V29" s="1642"/>
      <c r="Y29" s="831"/>
      <c r="Z29" s="831"/>
      <c r="AA29" s="831"/>
      <c r="AB29" s="831"/>
      <c r="AC29" s="831"/>
      <c r="AD29" s="831"/>
      <c r="AE29" s="831"/>
      <c r="AF29" s="831"/>
      <c r="AG29" s="831"/>
      <c r="AH29" s="831"/>
      <c r="AI29" s="831"/>
      <c r="AJ29" s="831"/>
      <c r="AK29" s="831"/>
      <c r="AL29" s="831"/>
      <c r="AM29" s="831"/>
    </row>
    <row r="30" spans="1:39" s="861" customFormat="1">
      <c r="B30" s="1616"/>
      <c r="C30" s="1616"/>
      <c r="D30" s="1616"/>
      <c r="E30" s="1618" t="s">
        <v>196</v>
      </c>
      <c r="F30" s="1619"/>
      <c r="G30" s="1619"/>
      <c r="H30" s="1619"/>
      <c r="I30" s="1619"/>
      <c r="J30" s="1619"/>
      <c r="K30" s="1619"/>
      <c r="L30" s="1619"/>
      <c r="M30" s="1619"/>
      <c r="N30" s="1619"/>
      <c r="O30" s="1619"/>
      <c r="P30" s="1619"/>
      <c r="Q30" s="1619"/>
      <c r="R30" s="1619"/>
      <c r="S30" s="1617"/>
      <c r="T30" s="1617"/>
      <c r="U30" s="1617"/>
      <c r="V30" s="1617"/>
      <c r="Y30" s="831"/>
      <c r="Z30" s="831"/>
      <c r="AA30" s="831"/>
      <c r="AB30" s="831"/>
      <c r="AC30" s="831"/>
      <c r="AD30" s="831"/>
      <c r="AE30" s="831"/>
      <c r="AF30" s="831"/>
      <c r="AG30" s="831"/>
      <c r="AH30" s="831"/>
      <c r="AI30" s="831"/>
      <c r="AJ30" s="831"/>
      <c r="AK30" s="831"/>
      <c r="AL30" s="831"/>
      <c r="AM30" s="831"/>
    </row>
    <row r="31" spans="1:39" ht="22.5" customHeight="1">
      <c r="A31" s="831" t="s">
        <v>1194</v>
      </c>
      <c r="B31" s="865"/>
      <c r="I31" s="867"/>
      <c r="K31" s="866"/>
    </row>
    <row r="32" spans="1:39" ht="37.5" customHeight="1">
      <c r="A32" s="860"/>
      <c r="B32" s="1645" t="s">
        <v>1193</v>
      </c>
      <c r="C32" s="1645"/>
      <c r="D32" s="1645"/>
      <c r="E32" s="1645"/>
      <c r="F32" s="1645"/>
      <c r="G32" s="1645"/>
      <c r="H32" s="1645"/>
      <c r="I32" s="1645"/>
      <c r="J32" s="1645"/>
      <c r="K32" s="1645"/>
      <c r="L32" s="1645"/>
      <c r="M32" s="1645"/>
      <c r="N32" s="1645"/>
      <c r="O32" s="1645"/>
      <c r="P32" s="1645"/>
      <c r="Q32" s="1645"/>
      <c r="R32" s="1645"/>
      <c r="S32" s="1645"/>
      <c r="T32" s="1645"/>
      <c r="U32" s="1645"/>
      <c r="V32" s="1645"/>
      <c r="Y32" s="862"/>
      <c r="Z32" s="862"/>
      <c r="AA32" s="862"/>
      <c r="AB32" s="862"/>
      <c r="AC32" s="862"/>
      <c r="AD32" s="862"/>
      <c r="AE32" s="862"/>
      <c r="AF32" s="862"/>
      <c r="AG32" s="862"/>
      <c r="AH32" s="862"/>
      <c r="AI32" s="862"/>
      <c r="AJ32" s="862"/>
      <c r="AK32" s="862"/>
      <c r="AL32" s="862"/>
      <c r="AM32" s="862"/>
    </row>
    <row r="33" spans="1:39" s="862" customFormat="1" ht="22.5" customHeight="1">
      <c r="B33" s="1625" t="s">
        <v>1190</v>
      </c>
      <c r="C33" s="1626"/>
      <c r="D33" s="1626"/>
      <c r="E33" s="1626" t="s">
        <v>1189</v>
      </c>
      <c r="F33" s="1626"/>
      <c r="G33" s="1626"/>
      <c r="H33" s="1626"/>
      <c r="I33" s="1626" t="s">
        <v>1188</v>
      </c>
      <c r="J33" s="1626"/>
      <c r="K33" s="1626"/>
      <c r="L33" s="1626"/>
      <c r="M33" s="1626"/>
      <c r="N33" s="1626"/>
      <c r="O33" s="1626"/>
      <c r="P33" s="1626"/>
      <c r="Q33" s="1626"/>
      <c r="R33" s="1626"/>
      <c r="S33" s="1646" t="s">
        <v>1187</v>
      </c>
      <c r="T33" s="1646"/>
      <c r="U33" s="1646"/>
      <c r="V33" s="1647"/>
      <c r="Y33" s="860"/>
      <c r="Z33" s="860"/>
      <c r="AA33" s="860"/>
      <c r="AB33" s="860"/>
      <c r="AC33" s="860"/>
      <c r="AD33" s="860"/>
      <c r="AE33" s="860"/>
      <c r="AF33" s="860"/>
      <c r="AG33" s="860"/>
      <c r="AH33" s="860"/>
      <c r="AI33" s="860"/>
      <c r="AJ33" s="860"/>
      <c r="AK33" s="860"/>
      <c r="AL33" s="860"/>
      <c r="AM33" s="860"/>
    </row>
    <row r="34" spans="1:39" s="860" customFormat="1" ht="22.5" customHeight="1">
      <c r="B34" s="1620"/>
      <c r="C34" s="1621"/>
      <c r="D34" s="1621"/>
      <c r="E34" s="1622"/>
      <c r="F34" s="1622"/>
      <c r="G34" s="1622"/>
      <c r="H34" s="1622"/>
      <c r="I34" s="1610"/>
      <c r="J34" s="1611"/>
      <c r="K34" s="1611"/>
      <c r="L34" s="1611"/>
      <c r="M34" s="1611"/>
      <c r="N34" s="1611"/>
      <c r="O34" s="1611"/>
      <c r="P34" s="1611"/>
      <c r="Q34" s="1611"/>
      <c r="R34" s="1612"/>
      <c r="S34" s="1643"/>
      <c r="T34" s="1643"/>
      <c r="U34" s="1643"/>
      <c r="V34" s="1644"/>
    </row>
    <row r="35" spans="1:39" s="861" customFormat="1" ht="22.5" customHeight="1">
      <c r="B35" s="1620"/>
      <c r="C35" s="1621"/>
      <c r="D35" s="1621"/>
      <c r="E35" s="1622"/>
      <c r="F35" s="1622"/>
      <c r="G35" s="1622"/>
      <c r="H35" s="1622"/>
      <c r="I35" s="1610"/>
      <c r="J35" s="1611"/>
      <c r="K35" s="1611"/>
      <c r="L35" s="1611"/>
      <c r="M35" s="1611"/>
      <c r="N35" s="1611"/>
      <c r="O35" s="1611"/>
      <c r="P35" s="1611"/>
      <c r="Q35" s="1611"/>
      <c r="R35" s="1612"/>
      <c r="S35" s="1643"/>
      <c r="T35" s="1643"/>
      <c r="U35" s="1643"/>
      <c r="V35" s="1644"/>
    </row>
    <row r="36" spans="1:39" s="860" customFormat="1" ht="19.5">
      <c r="B36" s="1633"/>
      <c r="C36" s="1634"/>
      <c r="D36" s="1634"/>
      <c r="E36" s="1637"/>
      <c r="F36" s="1637"/>
      <c r="G36" s="1637"/>
      <c r="H36" s="1637"/>
      <c r="I36" s="1610"/>
      <c r="J36" s="1611"/>
      <c r="K36" s="1611"/>
      <c r="L36" s="1611"/>
      <c r="M36" s="1611"/>
      <c r="N36" s="1611"/>
      <c r="O36" s="1611"/>
      <c r="P36" s="1611"/>
      <c r="Q36" s="1611"/>
      <c r="R36" s="1612"/>
      <c r="S36" s="1641"/>
      <c r="T36" s="1641"/>
      <c r="U36" s="1641"/>
      <c r="V36" s="1642"/>
      <c r="Y36" s="831"/>
      <c r="Z36" s="831"/>
      <c r="AA36" s="831"/>
      <c r="AB36" s="831"/>
      <c r="AC36" s="831"/>
      <c r="AD36" s="831"/>
      <c r="AE36" s="831"/>
      <c r="AF36" s="831"/>
      <c r="AG36" s="831"/>
      <c r="AH36" s="831"/>
      <c r="AI36" s="831"/>
      <c r="AJ36" s="831"/>
      <c r="AK36" s="831"/>
      <c r="AL36" s="831"/>
      <c r="AM36" s="831"/>
    </row>
    <row r="37" spans="1:39" s="860" customFormat="1" ht="19.5">
      <c r="B37" s="1616"/>
      <c r="C37" s="1616"/>
      <c r="D37" s="1616"/>
      <c r="E37" s="1623" t="s">
        <v>196</v>
      </c>
      <c r="F37" s="1624"/>
      <c r="G37" s="1624"/>
      <c r="H37" s="1624"/>
      <c r="I37" s="1624"/>
      <c r="J37" s="1624"/>
      <c r="K37" s="1624"/>
      <c r="L37" s="1624"/>
      <c r="M37" s="1624"/>
      <c r="N37" s="1624"/>
      <c r="O37" s="1624"/>
      <c r="P37" s="1624"/>
      <c r="Q37" s="1624"/>
      <c r="R37" s="1624"/>
      <c r="S37" s="1617"/>
      <c r="T37" s="1617"/>
      <c r="U37" s="1617"/>
      <c r="V37" s="1617"/>
      <c r="Y37" s="831"/>
      <c r="Z37" s="831"/>
      <c r="AA37" s="831"/>
      <c r="AB37" s="831"/>
      <c r="AC37" s="831"/>
      <c r="AD37" s="831"/>
      <c r="AE37" s="831"/>
      <c r="AF37" s="831"/>
      <c r="AG37" s="831"/>
      <c r="AH37" s="831"/>
      <c r="AI37" s="831"/>
      <c r="AJ37" s="831"/>
      <c r="AK37" s="831"/>
      <c r="AL37" s="831"/>
      <c r="AM37" s="831"/>
    </row>
    <row r="38" spans="1:39">
      <c r="A38" s="860"/>
      <c r="B38" s="831" t="s">
        <v>1192</v>
      </c>
      <c r="C38" s="865"/>
      <c r="U38" s="864"/>
      <c r="V38" s="863"/>
      <c r="Y38" s="862"/>
      <c r="Z38" s="862"/>
      <c r="AA38" s="862"/>
      <c r="AB38" s="862"/>
      <c r="AC38" s="862"/>
      <c r="AD38" s="862"/>
      <c r="AE38" s="862"/>
      <c r="AF38" s="862"/>
      <c r="AG38" s="862"/>
      <c r="AH38" s="862"/>
      <c r="AI38" s="862"/>
      <c r="AJ38" s="862"/>
      <c r="AK38" s="862"/>
      <c r="AL38" s="862"/>
      <c r="AM38" s="862"/>
    </row>
    <row r="39" spans="1:39" s="862" customFormat="1" ht="22.5" customHeight="1">
      <c r="B39" s="1625" t="s">
        <v>1190</v>
      </c>
      <c r="C39" s="1626"/>
      <c r="D39" s="1626"/>
      <c r="E39" s="1626" t="s">
        <v>1189</v>
      </c>
      <c r="F39" s="1626"/>
      <c r="G39" s="1626"/>
      <c r="H39" s="1626"/>
      <c r="I39" s="1626" t="s">
        <v>1188</v>
      </c>
      <c r="J39" s="1626"/>
      <c r="K39" s="1626"/>
      <c r="L39" s="1626"/>
      <c r="M39" s="1626"/>
      <c r="N39" s="1626"/>
      <c r="O39" s="1626"/>
      <c r="P39" s="1626"/>
      <c r="Q39" s="1626"/>
      <c r="R39" s="1626"/>
      <c r="S39" s="1626" t="s">
        <v>201</v>
      </c>
      <c r="T39" s="1626"/>
      <c r="U39" s="1626"/>
      <c r="V39" s="1656"/>
      <c r="Y39" s="861"/>
      <c r="Z39" s="861"/>
      <c r="AA39" s="861"/>
      <c r="AB39" s="861"/>
      <c r="AC39" s="861"/>
      <c r="AD39" s="861"/>
      <c r="AE39" s="861"/>
      <c r="AF39" s="861"/>
      <c r="AG39" s="861"/>
      <c r="AH39" s="861"/>
      <c r="AI39" s="861"/>
      <c r="AJ39" s="861"/>
      <c r="AK39" s="861"/>
      <c r="AL39" s="861"/>
      <c r="AM39" s="861"/>
    </row>
    <row r="40" spans="1:39" s="861" customFormat="1" ht="22.5" customHeight="1">
      <c r="B40" s="1620"/>
      <c r="C40" s="1621"/>
      <c r="D40" s="1621"/>
      <c r="E40" s="1622"/>
      <c r="F40" s="1622"/>
      <c r="G40" s="1622"/>
      <c r="H40" s="1622"/>
      <c r="I40" s="1610"/>
      <c r="J40" s="1611"/>
      <c r="K40" s="1611"/>
      <c r="L40" s="1611"/>
      <c r="M40" s="1611"/>
      <c r="N40" s="1611"/>
      <c r="O40" s="1611"/>
      <c r="P40" s="1611"/>
      <c r="Q40" s="1611"/>
      <c r="R40" s="1612"/>
      <c r="S40" s="1643"/>
      <c r="T40" s="1643"/>
      <c r="U40" s="1643"/>
      <c r="V40" s="1644"/>
    </row>
    <row r="41" spans="1:39" s="861" customFormat="1" ht="22.5" customHeight="1">
      <c r="B41" s="1620"/>
      <c r="C41" s="1621"/>
      <c r="D41" s="1621"/>
      <c r="E41" s="1622"/>
      <c r="F41" s="1622"/>
      <c r="G41" s="1622"/>
      <c r="H41" s="1622"/>
      <c r="I41" s="1610"/>
      <c r="J41" s="1611"/>
      <c r="K41" s="1611"/>
      <c r="L41" s="1611"/>
      <c r="M41" s="1611"/>
      <c r="N41" s="1611"/>
      <c r="O41" s="1611"/>
      <c r="P41" s="1611"/>
      <c r="Q41" s="1611"/>
      <c r="R41" s="1612"/>
      <c r="S41" s="1643"/>
      <c r="T41" s="1643"/>
      <c r="U41" s="1643"/>
      <c r="V41" s="1644"/>
    </row>
    <row r="42" spans="1:39" s="861" customFormat="1" ht="19.5">
      <c r="B42" s="1620"/>
      <c r="C42" s="1621"/>
      <c r="D42" s="1621"/>
      <c r="E42" s="1637"/>
      <c r="F42" s="1637"/>
      <c r="G42" s="1637"/>
      <c r="H42" s="1637"/>
      <c r="I42" s="1610"/>
      <c r="J42" s="1611"/>
      <c r="K42" s="1611"/>
      <c r="L42" s="1611"/>
      <c r="M42" s="1611"/>
      <c r="N42" s="1611"/>
      <c r="O42" s="1611"/>
      <c r="P42" s="1611"/>
      <c r="Q42" s="1611"/>
      <c r="R42" s="1612"/>
      <c r="S42" s="1641"/>
      <c r="T42" s="1641"/>
      <c r="U42" s="1641"/>
      <c r="V42" s="1642"/>
      <c r="Y42" s="831"/>
      <c r="Z42" s="831"/>
      <c r="AA42" s="831"/>
      <c r="AB42" s="831"/>
      <c r="AC42" s="831"/>
      <c r="AD42" s="831"/>
      <c r="AE42" s="831"/>
      <c r="AF42" s="831"/>
      <c r="AG42" s="831"/>
      <c r="AH42" s="831"/>
      <c r="AI42" s="831"/>
      <c r="AJ42" s="831"/>
      <c r="AK42" s="831"/>
      <c r="AL42" s="831"/>
      <c r="AM42" s="831"/>
    </row>
    <row r="43" spans="1:39" s="861" customFormat="1">
      <c r="B43" s="1616"/>
      <c r="C43" s="1616"/>
      <c r="D43" s="1616"/>
      <c r="E43" s="1618" t="s">
        <v>196</v>
      </c>
      <c r="F43" s="1619"/>
      <c r="G43" s="1619"/>
      <c r="H43" s="1619"/>
      <c r="I43" s="1619"/>
      <c r="J43" s="1619"/>
      <c r="K43" s="1619"/>
      <c r="L43" s="1619"/>
      <c r="M43" s="1619"/>
      <c r="N43" s="1619"/>
      <c r="O43" s="1619"/>
      <c r="P43" s="1619"/>
      <c r="Q43" s="1619"/>
      <c r="R43" s="1619"/>
      <c r="S43" s="1617"/>
      <c r="T43" s="1617"/>
      <c r="U43" s="1617"/>
      <c r="V43" s="1617"/>
      <c r="Y43" s="831"/>
      <c r="Z43" s="831"/>
      <c r="AA43" s="831"/>
      <c r="AB43" s="831"/>
      <c r="AC43" s="831"/>
      <c r="AD43" s="831"/>
      <c r="AE43" s="831"/>
      <c r="AF43" s="831"/>
      <c r="AG43" s="831"/>
      <c r="AH43" s="831"/>
      <c r="AI43" s="831"/>
      <c r="AJ43" s="831"/>
      <c r="AK43" s="831"/>
      <c r="AL43" s="831"/>
      <c r="AM43" s="831"/>
    </row>
    <row r="44" spans="1:39">
      <c r="A44" s="856" t="s">
        <v>1191</v>
      </c>
      <c r="B44" s="865"/>
      <c r="N44" s="863"/>
      <c r="O44" s="863"/>
      <c r="P44" s="863"/>
      <c r="Q44" s="863"/>
      <c r="R44" s="863"/>
      <c r="S44" s="863"/>
      <c r="T44" s="863"/>
      <c r="U44" s="864"/>
      <c r="V44" s="863"/>
      <c r="Y44" s="862"/>
      <c r="Z44" s="862"/>
      <c r="AA44" s="862"/>
      <c r="AB44" s="862"/>
      <c r="AC44" s="862"/>
      <c r="AD44" s="862"/>
      <c r="AE44" s="862"/>
      <c r="AF44" s="862"/>
      <c r="AG44" s="862"/>
      <c r="AH44" s="862"/>
      <c r="AI44" s="862"/>
      <c r="AJ44" s="862"/>
      <c r="AK44" s="862"/>
      <c r="AL44" s="862"/>
      <c r="AM44" s="862"/>
    </row>
    <row r="45" spans="1:39" s="862" customFormat="1" ht="22.5" customHeight="1">
      <c r="B45" s="1625" t="s">
        <v>1190</v>
      </c>
      <c r="C45" s="1626"/>
      <c r="D45" s="1626"/>
      <c r="E45" s="1626" t="s">
        <v>1189</v>
      </c>
      <c r="F45" s="1626"/>
      <c r="G45" s="1626"/>
      <c r="H45" s="1626"/>
      <c r="I45" s="1626" t="s">
        <v>1188</v>
      </c>
      <c r="J45" s="1626"/>
      <c r="K45" s="1626"/>
      <c r="L45" s="1626"/>
      <c r="M45" s="1626"/>
      <c r="N45" s="1626"/>
      <c r="O45" s="1626"/>
      <c r="P45" s="1626"/>
      <c r="Q45" s="1626"/>
      <c r="R45" s="1626"/>
      <c r="S45" s="1646" t="s">
        <v>1187</v>
      </c>
      <c r="T45" s="1646"/>
      <c r="U45" s="1646"/>
      <c r="V45" s="1647"/>
      <c r="Y45" s="860"/>
      <c r="Z45" s="860"/>
      <c r="AA45" s="860"/>
      <c r="AB45" s="860"/>
      <c r="AC45" s="860"/>
      <c r="AD45" s="860"/>
      <c r="AE45" s="860"/>
      <c r="AF45" s="860"/>
      <c r="AG45" s="860"/>
      <c r="AH45" s="860"/>
      <c r="AI45" s="860"/>
      <c r="AJ45" s="860"/>
      <c r="AK45" s="860"/>
      <c r="AL45" s="860"/>
      <c r="AM45" s="860"/>
    </row>
    <row r="46" spans="1:39" s="860" customFormat="1" ht="22.5" customHeight="1">
      <c r="B46" s="1620"/>
      <c r="C46" s="1621"/>
      <c r="D46" s="1621"/>
      <c r="E46" s="1622"/>
      <c r="F46" s="1622"/>
      <c r="G46" s="1622"/>
      <c r="H46" s="1622"/>
      <c r="I46" s="1610"/>
      <c r="J46" s="1611"/>
      <c r="K46" s="1611"/>
      <c r="L46" s="1611"/>
      <c r="M46" s="1611"/>
      <c r="N46" s="1611"/>
      <c r="O46" s="1611"/>
      <c r="P46" s="1611"/>
      <c r="Q46" s="1611"/>
      <c r="R46" s="1612"/>
      <c r="S46" s="1638"/>
      <c r="T46" s="1639"/>
      <c r="U46" s="1639"/>
      <c r="V46" s="1640"/>
    </row>
    <row r="47" spans="1:39" s="861" customFormat="1" ht="22.5" customHeight="1">
      <c r="B47" s="1620"/>
      <c r="C47" s="1621"/>
      <c r="D47" s="1621"/>
      <c r="E47" s="1622"/>
      <c r="F47" s="1622"/>
      <c r="G47" s="1622"/>
      <c r="H47" s="1622"/>
      <c r="I47" s="1610"/>
      <c r="J47" s="1611"/>
      <c r="K47" s="1611"/>
      <c r="L47" s="1611"/>
      <c r="M47" s="1611"/>
      <c r="N47" s="1611"/>
      <c r="O47" s="1611"/>
      <c r="P47" s="1611"/>
      <c r="Q47" s="1611"/>
      <c r="R47" s="1612"/>
      <c r="S47" s="1638"/>
      <c r="T47" s="1639"/>
      <c r="U47" s="1639"/>
      <c r="V47" s="1640"/>
    </row>
    <row r="48" spans="1:39" s="860" customFormat="1" ht="19.5">
      <c r="B48" s="1633"/>
      <c r="C48" s="1634"/>
      <c r="D48" s="1634"/>
      <c r="E48" s="1637"/>
      <c r="F48" s="1637"/>
      <c r="G48" s="1637"/>
      <c r="H48" s="1637"/>
      <c r="I48" s="1610"/>
      <c r="J48" s="1611"/>
      <c r="K48" s="1611"/>
      <c r="L48" s="1611"/>
      <c r="M48" s="1611"/>
      <c r="N48" s="1611"/>
      <c r="O48" s="1611"/>
      <c r="P48" s="1611"/>
      <c r="Q48" s="1611"/>
      <c r="R48" s="1612"/>
      <c r="S48" s="1630"/>
      <c r="T48" s="1631"/>
      <c r="U48" s="1631"/>
      <c r="V48" s="1632"/>
      <c r="Y48" s="856"/>
    </row>
    <row r="49" spans="1:53" s="860" customFormat="1">
      <c r="B49" s="1616"/>
      <c r="C49" s="1616"/>
      <c r="D49" s="1616"/>
      <c r="E49" s="1618" t="s">
        <v>196</v>
      </c>
      <c r="F49" s="1619"/>
      <c r="G49" s="1619"/>
      <c r="H49" s="1619"/>
      <c r="I49" s="1619"/>
      <c r="J49" s="1619"/>
      <c r="K49" s="1619"/>
      <c r="L49" s="1619"/>
      <c r="M49" s="1619"/>
      <c r="N49" s="1619"/>
      <c r="O49" s="1619"/>
      <c r="P49" s="1619"/>
      <c r="Q49" s="1619"/>
      <c r="R49" s="1619"/>
      <c r="S49" s="1617"/>
      <c r="T49" s="1617"/>
      <c r="U49" s="1617"/>
      <c r="V49" s="1617"/>
      <c r="Y49" s="856"/>
    </row>
    <row r="50" spans="1:53" s="856" customFormat="1">
      <c r="A50" s="859"/>
    </row>
    <row r="51" spans="1:53" s="856" customFormat="1" ht="27.75" customHeight="1" thickBot="1">
      <c r="Y51" s="831"/>
      <c r="Z51" s="1636"/>
      <c r="AA51" s="1636"/>
      <c r="AB51" s="1636"/>
      <c r="AC51" s="1636"/>
      <c r="AD51" s="1636"/>
      <c r="AE51" s="1636"/>
      <c r="AF51" s="1636"/>
      <c r="AG51" s="1636"/>
      <c r="AH51" s="1636"/>
      <c r="AI51" s="1636"/>
      <c r="AJ51" s="1636"/>
      <c r="AK51" s="1636"/>
      <c r="AL51" s="854"/>
      <c r="AM51" s="858"/>
      <c r="AN51" s="1655" t="s">
        <v>1186</v>
      </c>
      <c r="AO51" s="1655"/>
      <c r="AP51" s="1655"/>
      <c r="AQ51" s="1655"/>
      <c r="AR51" s="1655"/>
      <c r="AS51" s="1655"/>
      <c r="AT51" s="1655"/>
      <c r="AU51" s="1655"/>
      <c r="AV51" s="1655"/>
      <c r="AW51" s="1655"/>
      <c r="AX51" s="1655"/>
      <c r="AY51" s="1655"/>
      <c r="AZ51" s="1655"/>
      <c r="BA51" s="857"/>
    </row>
    <row r="52" spans="1:53" ht="27.75" customHeight="1">
      <c r="Z52" s="1628"/>
      <c r="AA52" s="1628"/>
      <c r="AB52" s="1628"/>
      <c r="AC52" s="1628"/>
      <c r="AD52" s="854"/>
      <c r="AE52" s="1628"/>
      <c r="AF52" s="1628"/>
      <c r="AG52" s="1628"/>
      <c r="AH52" s="1628"/>
      <c r="AI52" s="1628"/>
      <c r="AJ52" s="1628"/>
      <c r="AK52" s="1628"/>
      <c r="AL52" s="1628"/>
      <c r="AM52" s="855"/>
      <c r="AN52" s="1650" t="s">
        <v>1169</v>
      </c>
      <c r="AO52" s="1651"/>
      <c r="AP52" s="1651"/>
      <c r="AQ52" s="1652"/>
      <c r="AR52" s="1653" t="s">
        <v>251</v>
      </c>
      <c r="AS52" s="1653"/>
      <c r="AT52" s="1653"/>
      <c r="AU52" s="1653"/>
      <c r="AV52" s="1653"/>
      <c r="AW52" s="1653"/>
      <c r="AX52" s="1653"/>
      <c r="AY52" s="1653"/>
      <c r="AZ52" s="1654"/>
      <c r="BA52" s="836"/>
    </row>
    <row r="53" spans="1:53" ht="42.75" customHeight="1">
      <c r="Z53" s="835"/>
      <c r="AA53" s="835"/>
      <c r="AB53" s="835"/>
      <c r="AC53" s="835"/>
      <c r="AD53" s="835"/>
      <c r="AE53" s="835"/>
      <c r="AF53" s="835"/>
      <c r="AG53" s="835"/>
      <c r="AH53" s="835"/>
      <c r="AI53" s="835"/>
      <c r="AJ53" s="835"/>
      <c r="AK53" s="835"/>
      <c r="AL53" s="854"/>
      <c r="AM53" s="853"/>
      <c r="AN53" s="852" t="s">
        <v>1185</v>
      </c>
      <c r="AO53" s="1648" t="s">
        <v>1184</v>
      </c>
      <c r="AP53" s="1648"/>
      <c r="AQ53" s="1649"/>
      <c r="AR53" s="851" t="s">
        <v>1185</v>
      </c>
      <c r="AS53" s="1648" t="s">
        <v>1184</v>
      </c>
      <c r="AT53" s="1648"/>
      <c r="AU53" s="1648"/>
      <c r="AV53" s="1648"/>
      <c r="AW53" s="1648"/>
      <c r="AX53" s="1648"/>
      <c r="AY53" s="1648"/>
      <c r="AZ53" s="1649"/>
      <c r="BA53" s="836"/>
    </row>
    <row r="54" spans="1:53" ht="27.75" customHeight="1">
      <c r="Z54" s="1627"/>
      <c r="AA54" s="1627"/>
      <c r="AB54" s="1627"/>
      <c r="AC54" s="1627"/>
      <c r="AD54" s="1629"/>
      <c r="AE54" s="1627"/>
      <c r="AF54" s="1627"/>
      <c r="AG54" s="1627"/>
      <c r="AH54" s="1627"/>
      <c r="AI54" s="1627"/>
      <c r="AJ54" s="1627"/>
      <c r="AK54" s="1627"/>
      <c r="AL54" s="1627"/>
      <c r="AM54" s="850"/>
      <c r="AN54" s="848">
        <v>1</v>
      </c>
      <c r="AO54" s="847">
        <v>2</v>
      </c>
      <c r="AP54" s="846">
        <v>3</v>
      </c>
      <c r="AQ54" s="849">
        <v>4</v>
      </c>
      <c r="AR54" s="848">
        <v>5</v>
      </c>
      <c r="AS54" s="847">
        <v>6</v>
      </c>
      <c r="AT54" s="846">
        <v>7</v>
      </c>
      <c r="AU54" s="846">
        <v>8</v>
      </c>
      <c r="AV54" s="846">
        <v>9</v>
      </c>
      <c r="AW54" s="846">
        <v>10</v>
      </c>
      <c r="AX54" s="846">
        <v>11</v>
      </c>
      <c r="AY54" s="846">
        <v>12</v>
      </c>
      <c r="AZ54" s="845">
        <v>13</v>
      </c>
      <c r="BA54" s="836"/>
    </row>
    <row r="55" spans="1:53" ht="229.5" customHeight="1" thickBot="1">
      <c r="Z55" s="1627"/>
      <c r="AA55" s="1627"/>
      <c r="AB55" s="1627"/>
      <c r="AC55" s="1627"/>
      <c r="AD55" s="1629"/>
      <c r="AE55" s="1627"/>
      <c r="AF55" s="1627"/>
      <c r="AG55" s="1627"/>
      <c r="AH55" s="1627"/>
      <c r="AI55" s="1627"/>
      <c r="AJ55" s="1627"/>
      <c r="AK55" s="1627"/>
      <c r="AL55" s="1627"/>
      <c r="AM55" s="842"/>
      <c r="AN55" s="841" t="s">
        <v>1183</v>
      </c>
      <c r="AO55" s="839" t="s">
        <v>1182</v>
      </c>
      <c r="AP55" s="838" t="s">
        <v>1181</v>
      </c>
      <c r="AQ55" s="837" t="s">
        <v>1180</v>
      </c>
      <c r="AR55" s="840" t="s">
        <v>1179</v>
      </c>
      <c r="AS55" s="839" t="s">
        <v>1178</v>
      </c>
      <c r="AT55" s="838" t="s">
        <v>1177</v>
      </c>
      <c r="AU55" s="838" t="s">
        <v>1176</v>
      </c>
      <c r="AV55" s="838" t="s">
        <v>1175</v>
      </c>
      <c r="AW55" s="838" t="s">
        <v>1174</v>
      </c>
      <c r="AX55" s="838" t="s">
        <v>1173</v>
      </c>
      <c r="AY55" s="838" t="s">
        <v>1172</v>
      </c>
      <c r="AZ55" s="837" t="s">
        <v>1171</v>
      </c>
      <c r="BA55" s="836"/>
    </row>
    <row r="56" spans="1:53">
      <c r="AM56" s="836"/>
      <c r="AN56" s="836"/>
      <c r="AO56" s="836"/>
      <c r="AP56" s="836"/>
      <c r="AQ56" s="836"/>
      <c r="AR56" s="836"/>
      <c r="AS56" s="836"/>
      <c r="AT56" s="836"/>
      <c r="AU56" s="836"/>
      <c r="AV56" s="836"/>
      <c r="AW56" s="836"/>
      <c r="AX56" s="836"/>
      <c r="AY56" s="836"/>
      <c r="AZ56" s="836"/>
      <c r="BA56" s="836"/>
    </row>
    <row r="57" spans="1:53">
      <c r="Z57" s="1628"/>
      <c r="AA57" s="1628"/>
      <c r="AB57" s="1628"/>
      <c r="AC57" s="1628"/>
      <c r="AD57" s="1636"/>
      <c r="AE57" s="1636"/>
      <c r="AF57" s="1636"/>
      <c r="AG57" s="1636"/>
      <c r="AH57" s="1636"/>
      <c r="AI57" s="1636"/>
      <c r="AJ57" s="1636"/>
      <c r="AK57" s="1636"/>
      <c r="AL57" s="1636"/>
      <c r="AM57" s="834"/>
    </row>
    <row r="58" spans="1:53" ht="36" customHeight="1">
      <c r="Z58" s="833"/>
      <c r="AA58" s="1635"/>
      <c r="AB58" s="1635"/>
      <c r="AC58" s="1635"/>
      <c r="AD58" s="832"/>
      <c r="AE58" s="1635"/>
      <c r="AF58" s="1635"/>
      <c r="AG58" s="1635"/>
      <c r="AH58" s="1635"/>
      <c r="AI58" s="1635"/>
      <c r="AJ58" s="1635"/>
      <c r="AK58" s="1635"/>
      <c r="AL58" s="1635"/>
      <c r="AM58" s="832"/>
    </row>
    <row r="59" spans="1:53">
      <c r="Z59" s="835"/>
      <c r="AA59" s="835"/>
      <c r="AB59" s="835"/>
      <c r="AC59" s="835"/>
      <c r="AD59" s="835"/>
      <c r="AE59" s="835"/>
      <c r="AF59" s="835"/>
      <c r="AG59" s="835"/>
      <c r="AH59" s="835"/>
      <c r="AI59" s="835"/>
      <c r="AJ59" s="835"/>
      <c r="AK59" s="835"/>
      <c r="AL59" s="832"/>
      <c r="AM59" s="832"/>
    </row>
    <row r="60" spans="1:53">
      <c r="Z60" s="843"/>
      <c r="AA60" s="843"/>
      <c r="AB60" s="843"/>
      <c r="AC60" s="843"/>
      <c r="AD60" s="844"/>
      <c r="AE60" s="843"/>
      <c r="AF60" s="843"/>
      <c r="AG60" s="843"/>
      <c r="AH60" s="843"/>
      <c r="AI60" s="843"/>
      <c r="AJ60" s="843"/>
      <c r="AK60" s="843"/>
      <c r="AL60" s="843"/>
      <c r="AM60" s="843"/>
    </row>
  </sheetData>
  <mergeCells count="160">
    <mergeCell ref="E13:H13"/>
    <mergeCell ref="E14:H14"/>
    <mergeCell ref="I14:R14"/>
    <mergeCell ref="S14:V14"/>
    <mergeCell ref="R2:V2"/>
    <mergeCell ref="AD3:AL3"/>
    <mergeCell ref="A3:W3"/>
    <mergeCell ref="B4:V4"/>
    <mergeCell ref="B6:D6"/>
    <mergeCell ref="E6:H6"/>
    <mergeCell ref="B7:D7"/>
    <mergeCell ref="E7:H7"/>
    <mergeCell ref="I7:R7"/>
    <mergeCell ref="Z3:AC3"/>
    <mergeCell ref="S7:V7"/>
    <mergeCell ref="B9:D9"/>
    <mergeCell ref="E9:H9"/>
    <mergeCell ref="I6:R6"/>
    <mergeCell ref="S6:V6"/>
    <mergeCell ref="I10:R10"/>
    <mergeCell ref="S10:V10"/>
    <mergeCell ref="B10:D10"/>
    <mergeCell ref="E10:H10"/>
    <mergeCell ref="B12:D12"/>
    <mergeCell ref="I21:R21"/>
    <mergeCell ref="S20:V20"/>
    <mergeCell ref="S34:V34"/>
    <mergeCell ref="B34:D34"/>
    <mergeCell ref="I34:R34"/>
    <mergeCell ref="I9:R9"/>
    <mergeCell ref="S9:V9"/>
    <mergeCell ref="I20:R20"/>
    <mergeCell ref="E34:H34"/>
    <mergeCell ref="B30:D30"/>
    <mergeCell ref="I13:R13"/>
    <mergeCell ref="B20:D20"/>
    <mergeCell ref="E20:H20"/>
    <mergeCell ref="B19:V19"/>
    <mergeCell ref="B13:D13"/>
    <mergeCell ref="S13:V13"/>
    <mergeCell ref="B14:D14"/>
    <mergeCell ref="B16:V16"/>
    <mergeCell ref="B29:D29"/>
    <mergeCell ref="I33:R33"/>
    <mergeCell ref="B26:D26"/>
    <mergeCell ref="E26:H26"/>
    <mergeCell ref="I26:R26"/>
    <mergeCell ref="S26:V26"/>
    <mergeCell ref="E12:H12"/>
    <mergeCell ref="I12:R12"/>
    <mergeCell ref="S12:V12"/>
    <mergeCell ref="B35:D35"/>
    <mergeCell ref="E35:H35"/>
    <mergeCell ref="E27:H27"/>
    <mergeCell ref="I27:R27"/>
    <mergeCell ref="S30:V30"/>
    <mergeCell ref="S21:V21"/>
    <mergeCell ref="E29:H29"/>
    <mergeCell ref="I29:R29"/>
    <mergeCell ref="S29:V29"/>
    <mergeCell ref="B33:D33"/>
    <mergeCell ref="E24:R24"/>
    <mergeCell ref="B23:D23"/>
    <mergeCell ref="E23:H23"/>
    <mergeCell ref="I23:R23"/>
    <mergeCell ref="S23:V23"/>
    <mergeCell ref="B28:D28"/>
    <mergeCell ref="E28:H28"/>
    <mergeCell ref="I28:R28"/>
    <mergeCell ref="B21:D21"/>
    <mergeCell ref="E21:H21"/>
    <mergeCell ref="B22:D22"/>
    <mergeCell ref="AO53:AQ53"/>
    <mergeCell ref="AS53:AZ53"/>
    <mergeCell ref="AN52:AQ52"/>
    <mergeCell ref="AR52:AZ52"/>
    <mergeCell ref="AE52:AL52"/>
    <mergeCell ref="Z51:AK51"/>
    <mergeCell ref="B37:D37"/>
    <mergeCell ref="I45:R45"/>
    <mergeCell ref="I40:R40"/>
    <mergeCell ref="S46:V46"/>
    <mergeCell ref="B42:D42"/>
    <mergeCell ref="E42:H42"/>
    <mergeCell ref="S41:V41"/>
    <mergeCell ref="S42:V42"/>
    <mergeCell ref="S37:V37"/>
    <mergeCell ref="S40:V40"/>
    <mergeCell ref="B40:D40"/>
    <mergeCell ref="B41:D41"/>
    <mergeCell ref="E41:H41"/>
    <mergeCell ref="I41:R41"/>
    <mergeCell ref="AN51:AZ51"/>
    <mergeCell ref="S45:V45"/>
    <mergeCell ref="S39:V39"/>
    <mergeCell ref="E22:H22"/>
    <mergeCell ref="E33:H33"/>
    <mergeCell ref="AC54:AC55"/>
    <mergeCell ref="Z54:Z55"/>
    <mergeCell ref="S47:V47"/>
    <mergeCell ref="AA58:AC58"/>
    <mergeCell ref="B39:D39"/>
    <mergeCell ref="S36:V36"/>
    <mergeCell ref="E39:H39"/>
    <mergeCell ref="I39:R39"/>
    <mergeCell ref="B36:D36"/>
    <mergeCell ref="E36:H36"/>
    <mergeCell ref="I36:R36"/>
    <mergeCell ref="AB54:AB55"/>
    <mergeCell ref="B49:D49"/>
    <mergeCell ref="I22:R22"/>
    <mergeCell ref="S22:V22"/>
    <mergeCell ref="S24:V24"/>
    <mergeCell ref="S27:V27"/>
    <mergeCell ref="S28:V28"/>
    <mergeCell ref="B27:D27"/>
    <mergeCell ref="B32:V32"/>
    <mergeCell ref="S33:V33"/>
    <mergeCell ref="S35:V35"/>
    <mergeCell ref="AK54:AK55"/>
    <mergeCell ref="AL54:AL55"/>
    <mergeCell ref="Z52:AC52"/>
    <mergeCell ref="AD54:AD55"/>
    <mergeCell ref="S48:V48"/>
    <mergeCell ref="B48:D48"/>
    <mergeCell ref="AI54:AI55"/>
    <mergeCell ref="AH54:AH55"/>
    <mergeCell ref="AE58:AL58"/>
    <mergeCell ref="AD57:AL57"/>
    <mergeCell ref="AA54:AA55"/>
    <mergeCell ref="Z57:AC57"/>
    <mergeCell ref="AE54:AE55"/>
    <mergeCell ref="AF54:AF55"/>
    <mergeCell ref="AJ54:AJ55"/>
    <mergeCell ref="AG54:AG55"/>
    <mergeCell ref="E48:H48"/>
    <mergeCell ref="B11:D11"/>
    <mergeCell ref="E11:H11"/>
    <mergeCell ref="I11:R11"/>
    <mergeCell ref="S11:V11"/>
    <mergeCell ref="B43:D43"/>
    <mergeCell ref="S43:V43"/>
    <mergeCell ref="B24:D24"/>
    <mergeCell ref="S49:V49"/>
    <mergeCell ref="E30:R30"/>
    <mergeCell ref="B47:D47"/>
    <mergeCell ref="E47:H47"/>
    <mergeCell ref="B46:D46"/>
    <mergeCell ref="E46:H46"/>
    <mergeCell ref="I48:R48"/>
    <mergeCell ref="I46:R46"/>
    <mergeCell ref="E37:R37"/>
    <mergeCell ref="E43:R43"/>
    <mergeCell ref="E49:R49"/>
    <mergeCell ref="I42:R42"/>
    <mergeCell ref="E40:H40"/>
    <mergeCell ref="I35:R35"/>
    <mergeCell ref="I47:R47"/>
    <mergeCell ref="B45:D45"/>
    <mergeCell ref="E45:H45"/>
  </mergeCells>
  <phoneticPr fontId="4"/>
  <dataValidations count="3">
    <dataValidation type="list" allowBlank="1" showInputMessage="1" showErrorMessage="1" sqref="B27:D29 B40:D42">
      <formula1>H2.構成員一覧の分類_農業者以外個人</formula1>
    </dataValidation>
    <dataValidation type="list" allowBlank="1" showInputMessage="1" showErrorMessage="1" sqref="B46:D48">
      <formula1>H3.構成員一覧の分類_農業者以外団体</formula1>
    </dataValidation>
    <dataValidation type="list" allowBlank="1" showInputMessage="1" showErrorMessage="1" sqref="B34:D36 B21:D23">
      <formula1>H1.構成員一覧の分類_農業者</formula1>
    </dataValidation>
  </dataValidations>
  <pageMargins left="0.70866141732283472" right="0.70866141732283472" top="0.74803149606299213" bottom="0.74803149606299213" header="0.31496062992125984" footer="0.31496062992125984"/>
  <pageSetup paperSize="9" fitToWidth="0" fitToHeight="0" orientation="portrait" r:id="rId1"/>
  <rowBreaks count="1" manualBreakCount="1">
    <brk id="30" max="22"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40"/>
  <sheetViews>
    <sheetView showGridLines="0" view="pageBreakPreview" zoomScaleNormal="100" zoomScaleSheetLayoutView="100" workbookViewId="0">
      <selection sqref="A1:B1"/>
    </sheetView>
  </sheetViews>
  <sheetFormatPr defaultColWidth="3.625" defaultRowHeight="20.100000000000001" customHeight="1"/>
  <cols>
    <col min="1" max="1" width="2.25" style="443" customWidth="1"/>
    <col min="2" max="2" width="4.125" style="443" customWidth="1"/>
    <col min="3" max="3" width="11.625" style="443" customWidth="1"/>
    <col min="4" max="4" width="5.875" style="443" customWidth="1"/>
    <col min="5" max="5" width="6.625" style="443" customWidth="1"/>
    <col min="6" max="6" width="14.75" style="443" customWidth="1"/>
    <col min="7" max="8" width="23.875" style="443" customWidth="1"/>
    <col min="9" max="9" width="7.75" style="443" customWidth="1"/>
    <col min="10" max="10" width="9.75" style="443" customWidth="1"/>
    <col min="11" max="11" width="13.5" style="443" customWidth="1"/>
    <col min="12" max="12" width="7.125" style="443" customWidth="1"/>
    <col min="13" max="13" width="2" style="443" customWidth="1"/>
    <col min="14" max="16384" width="3.625" style="443"/>
  </cols>
  <sheetData>
    <row r="1" spans="2:12" ht="20.100000000000001" customHeight="1">
      <c r="B1" s="470" t="s">
        <v>695</v>
      </c>
      <c r="L1" s="920" t="s">
        <v>1210</v>
      </c>
    </row>
    <row r="2" spans="2:12" ht="18" customHeight="1">
      <c r="B2" s="470" t="s">
        <v>1209</v>
      </c>
      <c r="C2" s="470"/>
      <c r="D2" s="470"/>
      <c r="E2" s="470"/>
      <c r="J2" s="919"/>
      <c r="K2" s="1685" t="s">
        <v>529</v>
      </c>
      <c r="L2" s="1685"/>
    </row>
    <row r="3" spans="2:12" ht="18" customHeight="1">
      <c r="B3" s="470"/>
      <c r="C3" s="470"/>
      <c r="D3" s="470"/>
      <c r="E3" s="470"/>
      <c r="H3" s="469" t="s">
        <v>694</v>
      </c>
      <c r="I3" s="1693" t="str">
        <f>'はじめに（PC）'!D4&amp;""</f>
        <v/>
      </c>
      <c r="J3" s="1693"/>
      <c r="K3" s="1693"/>
      <c r="L3" s="1693"/>
    </row>
    <row r="4" spans="2:12" ht="22.5" customHeight="1">
      <c r="B4" s="1686" t="s">
        <v>693</v>
      </c>
      <c r="C4" s="1686"/>
      <c r="D4" s="1686"/>
      <c r="E4" s="1686"/>
      <c r="F4" s="1686"/>
      <c r="G4" s="1686"/>
      <c r="H4" s="1686"/>
      <c r="I4" s="1686"/>
      <c r="J4" s="1686"/>
      <c r="K4" s="1686"/>
      <c r="L4" s="1686"/>
    </row>
    <row r="5" spans="2:12" ht="17.25" customHeight="1">
      <c r="B5" s="468" t="s">
        <v>692</v>
      </c>
      <c r="C5" s="467"/>
      <c r="D5" s="467"/>
      <c r="E5" s="467"/>
      <c r="F5" s="467"/>
      <c r="G5" s="467"/>
      <c r="H5" s="467"/>
      <c r="I5" s="467"/>
      <c r="J5" s="467"/>
      <c r="K5" s="467"/>
      <c r="L5" s="466"/>
    </row>
    <row r="6" spans="2:12" ht="17.25" customHeight="1">
      <c r="B6" s="1687" t="s">
        <v>691</v>
      </c>
      <c r="C6" s="1688"/>
      <c r="D6" s="1688"/>
      <c r="E6" s="1688"/>
      <c r="F6" s="1688"/>
      <c r="G6" s="1688"/>
      <c r="H6" s="1688"/>
      <c r="I6" s="1688"/>
      <c r="J6" s="1688"/>
      <c r="K6" s="1688"/>
      <c r="L6" s="1689"/>
    </row>
    <row r="7" spans="2:12" ht="17.25" customHeight="1">
      <c r="B7" s="1687" t="s">
        <v>690</v>
      </c>
      <c r="C7" s="1688"/>
      <c r="D7" s="1688"/>
      <c r="E7" s="1688"/>
      <c r="F7" s="1688"/>
      <c r="G7" s="1688"/>
      <c r="H7" s="1688"/>
      <c r="I7" s="1688"/>
      <c r="J7" s="1688"/>
      <c r="K7" s="1688"/>
      <c r="L7" s="1689"/>
    </row>
    <row r="8" spans="2:12" ht="17.25" customHeight="1">
      <c r="B8" s="1690" t="s">
        <v>689</v>
      </c>
      <c r="C8" s="1691"/>
      <c r="D8" s="1691"/>
      <c r="E8" s="1691"/>
      <c r="F8" s="1691"/>
      <c r="G8" s="1691"/>
      <c r="H8" s="1691"/>
      <c r="I8" s="1691"/>
      <c r="J8" s="1691"/>
      <c r="K8" s="1691"/>
      <c r="L8" s="1692"/>
    </row>
    <row r="9" spans="2:12" ht="24" customHeight="1">
      <c r="B9" s="443" t="s">
        <v>688</v>
      </c>
    </row>
    <row r="10" spans="2:12" ht="41.25" customHeight="1">
      <c r="B10" s="464" t="s">
        <v>687</v>
      </c>
      <c r="C10" s="464" t="s">
        <v>686</v>
      </c>
      <c r="D10" s="464" t="s">
        <v>685</v>
      </c>
      <c r="E10" s="464" t="s">
        <v>684</v>
      </c>
      <c r="F10" s="464" t="s">
        <v>683</v>
      </c>
      <c r="G10" s="464" t="s">
        <v>682</v>
      </c>
      <c r="H10" s="464" t="s">
        <v>681</v>
      </c>
      <c r="I10" s="464" t="s">
        <v>680</v>
      </c>
      <c r="J10" s="465" t="s">
        <v>679</v>
      </c>
      <c r="K10" s="464" t="s">
        <v>678</v>
      </c>
      <c r="L10" s="463" t="s">
        <v>201</v>
      </c>
    </row>
    <row r="11" spans="2:12" ht="61.5" customHeight="1">
      <c r="B11" s="462">
        <v>1</v>
      </c>
      <c r="C11" s="461"/>
      <c r="D11" s="460"/>
      <c r="E11" s="455"/>
      <c r="F11" s="459"/>
      <c r="G11" s="459"/>
      <c r="H11" s="459"/>
      <c r="I11" s="458"/>
      <c r="J11" s="455"/>
      <c r="K11" s="457"/>
      <c r="L11" s="453"/>
    </row>
    <row r="12" spans="2:12" ht="61.5" customHeight="1">
      <c r="B12" s="462">
        <v>2</v>
      </c>
      <c r="C12" s="461"/>
      <c r="D12" s="460"/>
      <c r="E12" s="460"/>
      <c r="F12" s="459"/>
      <c r="G12" s="459"/>
      <c r="H12" s="459"/>
      <c r="I12" s="458"/>
      <c r="J12" s="455"/>
      <c r="K12" s="457"/>
      <c r="L12" s="453"/>
    </row>
    <row r="13" spans="2:12" ht="61.5" customHeight="1">
      <c r="B13" s="462">
        <v>3</v>
      </c>
      <c r="C13" s="461"/>
      <c r="D13" s="460"/>
      <c r="E13" s="455"/>
      <c r="F13" s="459"/>
      <c r="G13" s="459"/>
      <c r="H13" s="459"/>
      <c r="I13" s="458"/>
      <c r="J13" s="455"/>
      <c r="K13" s="457"/>
      <c r="L13" s="453"/>
    </row>
    <row r="14" spans="2:12" ht="61.5" customHeight="1">
      <c r="B14" s="462">
        <v>4</v>
      </c>
      <c r="C14" s="461"/>
      <c r="D14" s="460"/>
      <c r="E14" s="455"/>
      <c r="F14" s="459"/>
      <c r="G14" s="459"/>
      <c r="H14" s="459"/>
      <c r="I14" s="458"/>
      <c r="J14" s="455"/>
      <c r="K14" s="457"/>
      <c r="L14" s="453"/>
    </row>
    <row r="15" spans="2:12" ht="61.5" customHeight="1">
      <c r="B15" s="456">
        <v>5</v>
      </c>
      <c r="C15" s="455"/>
      <c r="D15" s="454"/>
      <c r="E15" s="454"/>
      <c r="F15" s="454"/>
      <c r="G15" s="454"/>
      <c r="H15" s="454"/>
      <c r="I15" s="454"/>
      <c r="J15" s="454"/>
      <c r="K15" s="454"/>
      <c r="L15" s="453"/>
    </row>
    <row r="16" spans="2:12" ht="16.5" customHeight="1">
      <c r="B16" s="452" t="s">
        <v>677</v>
      </c>
    </row>
    <row r="17" spans="2:12" ht="16.5" customHeight="1">
      <c r="B17" s="452" t="s">
        <v>676</v>
      </c>
    </row>
    <row r="18" spans="2:12" ht="28.5" customHeight="1">
      <c r="B18" s="443" t="s">
        <v>675</v>
      </c>
    </row>
    <row r="19" spans="2:12" ht="20.100000000000001" customHeight="1">
      <c r="B19" s="452" t="s">
        <v>674</v>
      </c>
    </row>
    <row r="20" spans="2:12" ht="20.100000000000001" customHeight="1">
      <c r="B20" s="451"/>
      <c r="C20" s="450"/>
      <c r="D20" s="450"/>
      <c r="E20" s="450"/>
      <c r="F20" s="450"/>
      <c r="G20" s="450"/>
      <c r="H20" s="450"/>
      <c r="I20" s="450"/>
      <c r="J20" s="450"/>
      <c r="K20" s="450"/>
      <c r="L20" s="449"/>
    </row>
    <row r="21" spans="2:12" ht="20.100000000000001" customHeight="1">
      <c r="B21" s="448"/>
      <c r="L21" s="447"/>
    </row>
    <row r="22" spans="2:12" ht="20.100000000000001" customHeight="1">
      <c r="B22" s="448"/>
      <c r="L22" s="447"/>
    </row>
    <row r="23" spans="2:12" ht="20.100000000000001" customHeight="1">
      <c r="B23" s="448"/>
      <c r="L23" s="447"/>
    </row>
    <row r="24" spans="2:12" ht="20.100000000000001" customHeight="1">
      <c r="B24" s="448"/>
      <c r="L24" s="447"/>
    </row>
    <row r="25" spans="2:12" ht="20.100000000000001" customHeight="1">
      <c r="B25" s="448"/>
      <c r="L25" s="447"/>
    </row>
    <row r="26" spans="2:12" ht="20.100000000000001" customHeight="1">
      <c r="B26" s="448"/>
      <c r="L26" s="447"/>
    </row>
    <row r="27" spans="2:12" ht="20.100000000000001" customHeight="1">
      <c r="B27" s="448"/>
      <c r="L27" s="447"/>
    </row>
    <row r="28" spans="2:12" ht="20.100000000000001" customHeight="1">
      <c r="B28" s="448"/>
      <c r="L28" s="447"/>
    </row>
    <row r="29" spans="2:12" ht="20.100000000000001" customHeight="1">
      <c r="B29" s="448"/>
      <c r="L29" s="447"/>
    </row>
    <row r="30" spans="2:12" ht="20.100000000000001" customHeight="1">
      <c r="B30" s="448"/>
      <c r="L30" s="447"/>
    </row>
    <row r="31" spans="2:12" ht="20.100000000000001" customHeight="1">
      <c r="B31" s="448"/>
      <c r="L31" s="447"/>
    </row>
    <row r="32" spans="2:12" ht="20.100000000000001" customHeight="1">
      <c r="B32" s="448"/>
      <c r="L32" s="447"/>
    </row>
    <row r="33" spans="2:12" ht="20.100000000000001" customHeight="1">
      <c r="B33" s="448"/>
      <c r="L33" s="447"/>
    </row>
    <row r="34" spans="2:12" ht="20.100000000000001" customHeight="1">
      <c r="B34" s="448"/>
      <c r="L34" s="447"/>
    </row>
    <row r="35" spans="2:12" ht="20.100000000000001" customHeight="1">
      <c r="B35" s="448"/>
      <c r="L35" s="447"/>
    </row>
    <row r="36" spans="2:12" ht="20.100000000000001" customHeight="1">
      <c r="B36" s="448"/>
      <c r="L36" s="447"/>
    </row>
    <row r="37" spans="2:12" ht="20.100000000000001" customHeight="1">
      <c r="B37" s="448"/>
      <c r="L37" s="447"/>
    </row>
    <row r="38" spans="2:12" ht="20.100000000000001" customHeight="1">
      <c r="B38" s="448"/>
      <c r="L38" s="447"/>
    </row>
    <row r="39" spans="2:12" ht="20.100000000000001" customHeight="1">
      <c r="B39" s="448"/>
      <c r="L39" s="447"/>
    </row>
    <row r="40" spans="2:12" ht="20.100000000000001" customHeight="1">
      <c r="B40" s="446"/>
      <c r="C40" s="445"/>
      <c r="D40" s="445"/>
      <c r="E40" s="445"/>
      <c r="F40" s="445"/>
      <c r="G40" s="445"/>
      <c r="H40" s="445"/>
      <c r="I40" s="445"/>
      <c r="J40" s="445"/>
      <c r="K40" s="445"/>
      <c r="L40" s="444"/>
    </row>
  </sheetData>
  <mergeCells count="6">
    <mergeCell ref="K2:L2"/>
    <mergeCell ref="B4:L4"/>
    <mergeCell ref="B6:L6"/>
    <mergeCell ref="B7:L7"/>
    <mergeCell ref="B8:L8"/>
    <mergeCell ref="I3:L3"/>
  </mergeCells>
  <phoneticPr fontId="4"/>
  <pageMargins left="0.70866141732283472" right="0.70866141732283472" top="0.74803149606299213" bottom="0.74803149606299213" header="0.31496062992125984" footer="0.31496062992125984"/>
  <pageSetup paperSize="9" scale="97" orientation="landscape" cellComments="asDisplayed" r:id="rId1"/>
  <rowBreaks count="1" manualBreakCount="1">
    <brk id="17" max="12"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8"/>
  <sheetViews>
    <sheetView showGridLines="0" view="pageBreakPreview" zoomScaleNormal="100" zoomScaleSheetLayoutView="100" workbookViewId="0">
      <selection sqref="A1:B1"/>
    </sheetView>
  </sheetViews>
  <sheetFormatPr defaultColWidth="9" defaultRowHeight="13.5"/>
  <cols>
    <col min="1" max="1" width="42.5" style="471" customWidth="1"/>
    <col min="2" max="2" width="49.75" style="471" customWidth="1"/>
    <col min="3" max="16384" width="9" style="471"/>
  </cols>
  <sheetData>
    <row r="1" spans="1:2" ht="21" customHeight="1">
      <c r="A1" s="1698" t="s">
        <v>713</v>
      </c>
      <c r="B1" s="1698"/>
    </row>
    <row r="2" spans="1:2" ht="21" customHeight="1">
      <c r="A2" s="901" t="s">
        <v>1209</v>
      </c>
      <c r="B2" s="921" t="s">
        <v>1210</v>
      </c>
    </row>
    <row r="3" spans="1:2" ht="23.25" customHeight="1">
      <c r="A3" s="1699" t="s">
        <v>712</v>
      </c>
      <c r="B3" s="1699"/>
    </row>
    <row r="4" spans="1:2" ht="15" customHeight="1">
      <c r="A4" s="1700"/>
      <c r="B4" s="1700"/>
    </row>
    <row r="5" spans="1:2" ht="83.25" customHeight="1">
      <c r="A5" s="1701" t="s">
        <v>711</v>
      </c>
      <c r="B5" s="1701"/>
    </row>
    <row r="6" spans="1:2" ht="24.75" customHeight="1">
      <c r="A6" s="1696" t="s">
        <v>710</v>
      </c>
      <c r="B6" s="1696"/>
    </row>
    <row r="7" spans="1:2" ht="21" customHeight="1">
      <c r="A7" s="1694" t="s">
        <v>709</v>
      </c>
      <c r="B7" s="1694"/>
    </row>
    <row r="8" spans="1:2" ht="39.75" customHeight="1">
      <c r="A8" s="1695" t="s">
        <v>708</v>
      </c>
      <c r="B8" s="1695"/>
    </row>
    <row r="9" spans="1:2" ht="39.75" customHeight="1">
      <c r="A9" s="1695" t="s">
        <v>707</v>
      </c>
      <c r="B9" s="1695"/>
    </row>
    <row r="10" spans="1:2" ht="10.5" customHeight="1">
      <c r="A10" s="1696"/>
      <c r="B10" s="1696"/>
    </row>
    <row r="11" spans="1:2" ht="22.5" customHeight="1">
      <c r="A11" s="1694" t="s">
        <v>706</v>
      </c>
      <c r="B11" s="1694"/>
    </row>
    <row r="12" spans="1:2" ht="55.5" customHeight="1">
      <c r="A12" s="1695" t="s">
        <v>705</v>
      </c>
      <c r="B12" s="1695"/>
    </row>
    <row r="13" spans="1:2" ht="72.75" customHeight="1">
      <c r="A13" s="1697" t="s">
        <v>704</v>
      </c>
      <c r="B13" s="1697"/>
    </row>
    <row r="14" spans="1:2" ht="72.75" customHeight="1">
      <c r="A14" s="1697" t="s">
        <v>703</v>
      </c>
      <c r="B14" s="1697"/>
    </row>
    <row r="15" spans="1:2" ht="9.75" customHeight="1">
      <c r="A15" s="1696"/>
      <c r="B15" s="1696"/>
    </row>
    <row r="16" spans="1:2" ht="15" customHeight="1">
      <c r="A16" s="1694" t="s">
        <v>702</v>
      </c>
      <c r="B16" s="1694"/>
    </row>
    <row r="17" spans="1:2" ht="40.5" customHeight="1">
      <c r="A17" s="1697" t="s">
        <v>701</v>
      </c>
      <c r="B17" s="1697"/>
    </row>
    <row r="18" spans="1:2" ht="12.75" customHeight="1">
      <c r="A18" s="1696"/>
      <c r="B18" s="1696"/>
    </row>
    <row r="19" spans="1:2" ht="40.5" customHeight="1">
      <c r="A19" s="1697" t="s">
        <v>700</v>
      </c>
      <c r="B19" s="1697"/>
    </row>
    <row r="20" spans="1:2" ht="12" customHeight="1">
      <c r="A20" s="1696"/>
      <c r="B20" s="1696"/>
    </row>
    <row r="21" spans="1:2" ht="27" customHeight="1">
      <c r="A21" s="880" t="s">
        <v>699</v>
      </c>
    </row>
    <row r="22" spans="1:2" ht="22.5" customHeight="1">
      <c r="B22" s="879" t="str">
        <f>'はじめに（PC）'!D4&amp;""</f>
        <v/>
      </c>
    </row>
    <row r="23" spans="1:2" ht="22.5" customHeight="1">
      <c r="B23" s="879" t="str">
        <f>"住　所　　"&amp;'はじめに（PC）'!D6&amp;""</f>
        <v>住　所　　</v>
      </c>
    </row>
    <row r="24" spans="1:2" ht="22.5" customHeight="1">
      <c r="B24" s="879" t="str">
        <f>"代　表　　"&amp;'はじめに（PC）'!D5&amp;""</f>
        <v>代　表　　</v>
      </c>
    </row>
    <row r="25" spans="1:2" ht="13.5" customHeight="1">
      <c r="B25" s="474"/>
    </row>
    <row r="26" spans="1:2" ht="22.5" customHeight="1">
      <c r="B26" s="473" t="s">
        <v>698</v>
      </c>
    </row>
    <row r="27" spans="1:2" ht="22.5" customHeight="1">
      <c r="B27" s="472" t="s">
        <v>697</v>
      </c>
    </row>
    <row r="28" spans="1:2" ht="22.5" customHeight="1">
      <c r="B28" s="472" t="s">
        <v>696</v>
      </c>
    </row>
  </sheetData>
  <mergeCells count="19">
    <mergeCell ref="A7:B7"/>
    <mergeCell ref="A8:B8"/>
    <mergeCell ref="A9:B9"/>
    <mergeCell ref="A10:B10"/>
    <mergeCell ref="A1:B1"/>
    <mergeCell ref="A3:B3"/>
    <mergeCell ref="A4:B4"/>
    <mergeCell ref="A5:B5"/>
    <mergeCell ref="A6:B6"/>
    <mergeCell ref="A11:B11"/>
    <mergeCell ref="A12:B12"/>
    <mergeCell ref="A20:B20"/>
    <mergeCell ref="A14:B14"/>
    <mergeCell ref="A15:B15"/>
    <mergeCell ref="A16:B16"/>
    <mergeCell ref="A17:B17"/>
    <mergeCell ref="A18:B18"/>
    <mergeCell ref="A19:B19"/>
    <mergeCell ref="A13:B13"/>
  </mergeCells>
  <phoneticPr fontId="4"/>
  <pageMargins left="0.70866141732283472" right="0.70866141732283472" top="0.74803149606299213" bottom="0.74803149606299213" header="0.31496062992125984" footer="0.31496062992125984"/>
  <pageSetup paperSize="9" scale="96"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4"/>
  <sheetViews>
    <sheetView showGridLines="0" view="pageBreakPreview" zoomScaleNormal="96" zoomScaleSheetLayoutView="100" workbookViewId="0">
      <selection sqref="A1:B1"/>
    </sheetView>
  </sheetViews>
  <sheetFormatPr defaultColWidth="9" defaultRowHeight="18.75"/>
  <cols>
    <col min="1" max="1" width="2.75" style="475" customWidth="1"/>
    <col min="2" max="2" width="7.25" style="475" customWidth="1"/>
    <col min="3" max="3" width="7.75" style="475" customWidth="1"/>
    <col min="4" max="4" width="8" style="475" customWidth="1"/>
    <col min="5" max="5" width="6.375" style="475" customWidth="1"/>
    <col min="6" max="7" width="7" style="475" customWidth="1"/>
    <col min="8" max="13" width="4.875" style="475" customWidth="1"/>
    <col min="14" max="14" width="9.125" style="475" customWidth="1"/>
    <col min="15" max="15" width="12.5" style="475" customWidth="1"/>
    <col min="16" max="16" width="21" style="475" customWidth="1"/>
    <col min="17" max="17" width="26" style="475" customWidth="1"/>
    <col min="18" max="25" width="7.625" style="475" customWidth="1"/>
    <col min="26" max="16384" width="9" style="475"/>
  </cols>
  <sheetData>
    <row r="1" spans="1:24" ht="19.5">
      <c r="A1" s="533" t="s">
        <v>728</v>
      </c>
      <c r="B1" s="532"/>
      <c r="Q1" s="924" t="s">
        <v>1210</v>
      </c>
    </row>
    <row r="2" spans="1:24" s="902" customFormat="1" ht="24" customHeight="1">
      <c r="A2" s="922" t="s">
        <v>1209</v>
      </c>
      <c r="C2" s="923"/>
      <c r="D2" s="923"/>
      <c r="E2" s="923"/>
      <c r="F2" s="923"/>
      <c r="G2" s="923"/>
      <c r="H2" s="923"/>
      <c r="I2" s="923"/>
      <c r="J2" s="923"/>
      <c r="K2" s="923"/>
      <c r="L2" s="923"/>
      <c r="M2" s="923"/>
      <c r="N2" s="923"/>
      <c r="Q2" s="531" t="s">
        <v>694</v>
      </c>
      <c r="R2" s="923"/>
      <c r="S2" s="923"/>
      <c r="T2" s="923"/>
      <c r="U2" s="923"/>
      <c r="V2" s="923"/>
      <c r="W2" s="923"/>
    </row>
    <row r="3" spans="1:24" ht="27" customHeight="1">
      <c r="C3" s="528"/>
      <c r="D3" s="528"/>
      <c r="E3" s="528"/>
      <c r="F3" s="530"/>
      <c r="G3" s="882" t="s">
        <v>727</v>
      </c>
      <c r="H3" s="529" t="s">
        <v>726</v>
      </c>
      <c r="I3" s="528"/>
      <c r="J3" s="528"/>
      <c r="K3" s="528"/>
      <c r="L3" s="528"/>
      <c r="N3" s="528"/>
      <c r="O3" s="528"/>
      <c r="Q3" s="881" t="str">
        <f>'はじめに（PC）'!D4&amp;""</f>
        <v/>
      </c>
    </row>
    <row r="4" spans="1:24" ht="27" customHeight="1">
      <c r="B4" s="527" t="s">
        <v>725</v>
      </c>
      <c r="C4" s="526"/>
      <c r="D4" s="526"/>
      <c r="E4" s="526"/>
      <c r="F4" s="526"/>
      <c r="G4" s="526"/>
      <c r="H4" s="526"/>
      <c r="I4" s="526"/>
      <c r="J4" s="526"/>
      <c r="K4" s="526"/>
      <c r="L4" s="526"/>
      <c r="M4" s="526"/>
      <c r="N4" s="999" t="s">
        <v>1236</v>
      </c>
      <c r="O4" s="526"/>
      <c r="P4" s="526"/>
      <c r="Q4" s="526"/>
    </row>
    <row r="5" spans="1:24" ht="50.25" customHeight="1">
      <c r="B5" s="1712" t="s">
        <v>724</v>
      </c>
      <c r="C5" s="1713"/>
      <c r="D5" s="1713"/>
      <c r="E5" s="1713"/>
      <c r="F5" s="1713"/>
      <c r="G5" s="1713"/>
      <c r="H5" s="1713"/>
      <c r="I5" s="1713"/>
      <c r="J5" s="1713"/>
      <c r="K5" s="1713"/>
      <c r="L5" s="1713"/>
      <c r="M5" s="1713"/>
      <c r="N5" s="1713"/>
      <c r="O5" s="1713"/>
      <c r="P5" s="1713"/>
      <c r="Q5" s="1713"/>
    </row>
    <row r="6" spans="1:24" ht="19.5" customHeight="1">
      <c r="B6" s="1709" t="s">
        <v>723</v>
      </c>
      <c r="C6" s="1709"/>
      <c r="D6" s="1709"/>
      <c r="E6" s="1710" t="s">
        <v>722</v>
      </c>
      <c r="F6" s="1710"/>
      <c r="G6" s="1710"/>
      <c r="H6" s="1714" t="s">
        <v>721</v>
      </c>
      <c r="I6" s="1715"/>
      <c r="J6" s="1715"/>
      <c r="K6" s="1715"/>
      <c r="L6" s="1715"/>
      <c r="M6" s="1715"/>
      <c r="N6" s="1710" t="s">
        <v>209</v>
      </c>
      <c r="O6" s="1710"/>
      <c r="P6" s="1710"/>
      <c r="Q6" s="1709" t="s">
        <v>720</v>
      </c>
      <c r="R6" s="1707"/>
      <c r="S6" s="1708"/>
      <c r="T6" s="1708"/>
      <c r="U6" s="1708"/>
      <c r="V6" s="1708"/>
      <c r="W6" s="1708"/>
      <c r="X6" s="1708"/>
    </row>
    <row r="7" spans="1:24" ht="18" customHeight="1">
      <c r="B7" s="1709" t="s">
        <v>719</v>
      </c>
      <c r="C7" s="1710" t="s">
        <v>715</v>
      </c>
      <c r="D7" s="1710"/>
      <c r="E7" s="1710" t="s">
        <v>247</v>
      </c>
      <c r="F7" s="1709" t="s">
        <v>718</v>
      </c>
      <c r="G7" s="1709" t="s">
        <v>717</v>
      </c>
      <c r="H7" s="1716"/>
      <c r="I7" s="1717"/>
      <c r="J7" s="1717"/>
      <c r="K7" s="1717"/>
      <c r="L7" s="1717"/>
      <c r="M7" s="1717"/>
      <c r="N7" s="1710" t="s">
        <v>295</v>
      </c>
      <c r="O7" s="1709" t="s">
        <v>521</v>
      </c>
      <c r="P7" s="1710" t="s">
        <v>110</v>
      </c>
      <c r="Q7" s="1710"/>
      <c r="R7" s="1707"/>
      <c r="S7" s="1708"/>
      <c r="T7" s="1708"/>
      <c r="U7" s="1708"/>
      <c r="V7" s="1708"/>
      <c r="W7" s="1708"/>
      <c r="X7" s="1708"/>
    </row>
    <row r="8" spans="1:24" ht="21" customHeight="1">
      <c r="B8" s="1709"/>
      <c r="C8" s="525" t="s">
        <v>716</v>
      </c>
      <c r="D8" s="525" t="s">
        <v>715</v>
      </c>
      <c r="E8" s="1710"/>
      <c r="F8" s="1709"/>
      <c r="G8" s="1710"/>
      <c r="H8" s="1718"/>
      <c r="I8" s="1719"/>
      <c r="J8" s="1719"/>
      <c r="K8" s="1719"/>
      <c r="L8" s="1719"/>
      <c r="M8" s="1719"/>
      <c r="N8" s="1710"/>
      <c r="O8" s="1709"/>
      <c r="P8" s="1710"/>
      <c r="Q8" s="1710"/>
      <c r="R8" s="1707"/>
      <c r="S8" s="1708"/>
      <c r="T8" s="1708"/>
      <c r="U8" s="1708"/>
      <c r="V8" s="1708"/>
      <c r="W8" s="1708"/>
      <c r="X8" s="1708"/>
    </row>
    <row r="9" spans="1:24" ht="18.75" customHeight="1">
      <c r="A9" s="494"/>
      <c r="B9" s="524"/>
      <c r="C9" s="523"/>
      <c r="D9" s="522"/>
      <c r="E9" s="521"/>
      <c r="F9" s="521"/>
      <c r="G9" s="520">
        <f>SUM(E9+F9)</f>
        <v>0</v>
      </c>
      <c r="H9" s="519"/>
      <c r="I9" s="519"/>
      <c r="J9" s="519"/>
      <c r="K9" s="519"/>
      <c r="L9" s="519"/>
      <c r="M9" s="519"/>
      <c r="N9" s="506" t="str">
        <f>IF(H9="","",(IFERROR(VLOOKUP($H9,【選択肢】!$K$3:$O$81,2,)," ")&amp;IF(I9="","",","&amp;IFERROR(VLOOKUP($I9,【選択肢】!$K$3:$O$81,2,)," ")&amp;IF(J9="","",","&amp;IFERROR(VLOOKUP($J9,【選択肢】!$K$3:$O$81,2,)," ")&amp;IF(K9="","",","&amp;IFERROR(VLOOKUP($K9,【選択肢】!$K$3:$O$81,2,)," ")&amp;IF(L9="","",","&amp;IFERROR(VLOOKUP($L9,【選択肢】!$K$3:$O$81,2,)," ")&amp;IF(M9="","",","&amp;IFERROR(VLOOKUP($M9,【選択肢】!$K$3:$O$81,2,)," "))))))))</f>
        <v/>
      </c>
      <c r="O9" s="506" t="str">
        <f>IF(H9="","",(IFERROR(VLOOKUP($H9,【選択肢】!$K$3:$O$81,4,)," ")&amp;IF(I9="","",","&amp;IFERROR(VLOOKUP($I9,【選択肢】!$K$3:$O$81,4,)," ")&amp;IF(J9="","",","&amp;IFERROR(VLOOKUP($J9,【選択肢】!$K$3:$O$81,4,)," ")&amp;IF(K9="","",","&amp;IFERROR(VLOOKUP($K9,【選択肢】!$K$3:$O$81,4,)," ")&amp;IF(L9="","",","&amp;IFERROR(VLOOKUP($L9,【選択肢】!$K$3:$O$81,4,)," ")&amp;IF(M9="","",","&amp;IFERROR(VLOOKUP($M9,【選択肢】!$K$3:$O$81,4,)," "))))))))</f>
        <v/>
      </c>
      <c r="P9" s="506" t="str">
        <f>IF(H9="","",(IFERROR(VLOOKUP($H9,【選択肢】!$K$3:$O$81,5,)," ")&amp;IF(I9="","",","&amp;IFERROR(VLOOKUP($I9,【選択肢】!$K$3:$O$81,5,)," ")&amp;IF(J9="","",","&amp;IFERROR(VLOOKUP($J9,【選択肢】!$K$3:$O$81,5,)," ")&amp;IF(K9="","",","&amp;IFERROR(VLOOKUP($K9,【選択肢】!$K$3:$O$81,5,)," ")&amp;IF(L9="","",","&amp;IFERROR(VLOOKUP($L9,【選択肢】!$K$3:$O$81,5,)," ")&amp;IF(M9="","",","&amp;IFERROR(VLOOKUP($M9,【選択肢】!$K$3:$O$81,5,)," "))))))))</f>
        <v/>
      </c>
      <c r="Q9" s="518"/>
      <c r="R9" s="495"/>
      <c r="S9" s="494"/>
      <c r="T9" s="494"/>
      <c r="U9" s="494"/>
      <c r="V9" s="494"/>
      <c r="W9" s="494"/>
      <c r="X9" s="494"/>
    </row>
    <row r="10" spans="1:24" ht="18.75" customHeight="1">
      <c r="B10" s="517"/>
      <c r="C10" s="516"/>
      <c r="D10" s="511"/>
      <c r="E10" s="510"/>
      <c r="F10" s="510"/>
      <c r="G10" s="508">
        <f>SUM(E10+F10)</f>
        <v>0</v>
      </c>
      <c r="H10" s="519"/>
      <c r="I10" s="515"/>
      <c r="J10" s="515"/>
      <c r="K10" s="515"/>
      <c r="L10" s="515"/>
      <c r="M10" s="515"/>
      <c r="N10" s="506" t="str">
        <f>IF(H10="","",(IFERROR(VLOOKUP($H10,【選択肢】!$K$3:$O$81,2,)," ")&amp;IF(I10="","",","&amp;IFERROR(VLOOKUP($I10,【選択肢】!$K$3:$O$81,2,)," ")&amp;IF(J10="","",","&amp;IFERROR(VLOOKUP($J10,【選択肢】!$K$3:$O$81,2,)," ")&amp;IF(K10="","",","&amp;IFERROR(VLOOKUP($K10,【選択肢】!$K$3:$O$81,2,)," ")&amp;IF(L10="","",","&amp;IFERROR(VLOOKUP($L10,【選択肢】!$K$3:$O$81,2,)," ")&amp;IF(M10="","",","&amp;IFERROR(VLOOKUP($M10,【選択肢】!$K$3:$O$81,2,)," "))))))))</f>
        <v/>
      </c>
      <c r="O10" s="506" t="str">
        <f>IF(H10="","",(IFERROR(VLOOKUP($H10,【選択肢】!$K$3:$O$81,4,)," ")&amp;IF(I10="","",","&amp;IFERROR(VLOOKUP($I10,【選択肢】!$K$3:$O$81,4,)," ")&amp;IF(J10="","",","&amp;IFERROR(VLOOKUP($J10,【選択肢】!$K$3:$O$81,4,)," ")&amp;IF(K10="","",","&amp;IFERROR(VLOOKUP($K10,【選択肢】!$K$3:$O$81,4,)," ")&amp;IF(L10="","",","&amp;IFERROR(VLOOKUP($L10,【選択肢】!$K$3:$O$81,4,)," ")&amp;IF(M10="","",","&amp;IFERROR(VLOOKUP($M10,【選択肢】!$K$3:$O$81,4,)," "))))))))</f>
        <v/>
      </c>
      <c r="P10" s="506" t="str">
        <f>IF(H10="","",(IFERROR(VLOOKUP($H10,【選択肢】!$K$3:$O$81,5,)," ")&amp;IF(I10="","",","&amp;IFERROR(VLOOKUP($I10,【選択肢】!$K$3:$O$81,5,)," ")&amp;IF(J10="","",","&amp;IFERROR(VLOOKUP($J10,【選択肢】!$K$3:$O$81,5,)," ")&amp;IF(K10="","",","&amp;IFERROR(VLOOKUP($K10,【選択肢】!$K$3:$O$81,5,)," ")&amp;IF(L10="","",","&amp;IFERROR(VLOOKUP($L10,【選択肢】!$K$3:$O$81,5,)," ")&amp;IF(M10="","",","&amp;IFERROR(VLOOKUP($M10,【選択肢】!$K$3:$O$81,5,)," "))))))))</f>
        <v/>
      </c>
      <c r="Q10" s="514"/>
      <c r="R10" s="495"/>
      <c r="S10" s="494"/>
      <c r="T10" s="494"/>
      <c r="U10" s="494"/>
      <c r="V10" s="494"/>
      <c r="W10" s="494"/>
      <c r="X10" s="494"/>
    </row>
    <row r="11" spans="1:24">
      <c r="B11" s="517"/>
      <c r="C11" s="516"/>
      <c r="D11" s="511"/>
      <c r="E11" s="510"/>
      <c r="F11" s="510"/>
      <c r="G11" s="508">
        <f>SUM(E11+F11)</f>
        <v>0</v>
      </c>
      <c r="H11" s="519"/>
      <c r="I11" s="515"/>
      <c r="J11" s="515"/>
      <c r="K11" s="515"/>
      <c r="L11" s="515"/>
      <c r="M11" s="515"/>
      <c r="N11" s="506" t="str">
        <f>IF(H11="","",(IFERROR(VLOOKUP($H11,【選択肢】!$K$3:$O$81,2,)," ")&amp;IF(I11="","",","&amp;IFERROR(VLOOKUP($I11,【選択肢】!$K$3:$O$81,2,)," ")&amp;IF(J11="","",","&amp;IFERROR(VLOOKUP($J11,【選択肢】!$K$3:$O$81,2,)," ")&amp;IF(K11="","",","&amp;IFERROR(VLOOKUP($K11,【選択肢】!$K$3:$O$81,2,)," ")&amp;IF(L11="","",","&amp;IFERROR(VLOOKUP($L11,【選択肢】!$K$3:$O$81,2,)," ")&amp;IF(M11="","",","&amp;IFERROR(VLOOKUP($M11,【選択肢】!$K$3:$O$81,2,)," "))))))))</f>
        <v/>
      </c>
      <c r="O11" s="506" t="str">
        <f>IF(H11="","",(IFERROR(VLOOKUP($H11,【選択肢】!$K$3:$O$81,4,)," ")&amp;IF(I11="","",","&amp;IFERROR(VLOOKUP($I11,【選択肢】!$K$3:$O$81,4,)," ")&amp;IF(J11="","",","&amp;IFERROR(VLOOKUP($J11,【選択肢】!$K$3:$O$81,4,)," ")&amp;IF(K11="","",","&amp;IFERROR(VLOOKUP($K11,【選択肢】!$K$3:$O$81,4,)," ")&amp;IF(L11="","",","&amp;IFERROR(VLOOKUP($L11,【選択肢】!$K$3:$O$81,4,)," ")&amp;IF(M11="","",","&amp;IFERROR(VLOOKUP($M11,【選択肢】!$K$3:$O$81,4,)," "))))))))</f>
        <v/>
      </c>
      <c r="P11" s="506" t="str">
        <f>IF(H11="","",(IFERROR(VLOOKUP($H11,【選択肢】!$K$3:$O$81,5,)," ")&amp;IF(I11="","",","&amp;IFERROR(VLOOKUP($I11,【選択肢】!$K$3:$O$81,5,)," ")&amp;IF(J11="","",","&amp;IFERROR(VLOOKUP($J11,【選択肢】!$K$3:$O$81,5,)," ")&amp;IF(K11="","",","&amp;IFERROR(VLOOKUP($K11,【選択肢】!$K$3:$O$81,5,)," ")&amp;IF(L11="","",","&amp;IFERROR(VLOOKUP($L11,【選択肢】!$K$3:$O$81,5,)," ")&amp;IF(M11="","",","&amp;IFERROR(VLOOKUP($M11,【選択肢】!$K$3:$O$81,5,)," "))))))))</f>
        <v/>
      </c>
      <c r="Q11" s="514"/>
      <c r="R11" s="495"/>
      <c r="S11" s="494"/>
      <c r="T11" s="494"/>
      <c r="U11" s="494"/>
      <c r="V11" s="494"/>
      <c r="W11" s="494"/>
      <c r="X11" s="494"/>
    </row>
    <row r="12" spans="1:24" ht="18.75" customHeight="1">
      <c r="B12" s="517"/>
      <c r="C12" s="512"/>
      <c r="D12" s="511"/>
      <c r="E12" s="510"/>
      <c r="F12" s="509"/>
      <c r="G12" s="508">
        <f>SUM(E12+F12)</f>
        <v>0</v>
      </c>
      <c r="H12" s="519"/>
      <c r="I12" s="507"/>
      <c r="J12" s="507"/>
      <c r="K12" s="507"/>
      <c r="L12" s="507"/>
      <c r="M12" s="507"/>
      <c r="N12" s="506" t="str">
        <f>IF(H12="","",(IFERROR(VLOOKUP($H12,【選択肢】!$K$3:$O$81,2,)," ")&amp;IF(I12="","",","&amp;IFERROR(VLOOKUP($I12,【選択肢】!$K$3:$O$81,2,)," ")&amp;IF(J12="","",","&amp;IFERROR(VLOOKUP($J12,【選択肢】!$K$3:$O$81,2,)," ")&amp;IF(K12="","",","&amp;IFERROR(VLOOKUP($K12,【選択肢】!$K$3:$O$81,2,)," ")&amp;IF(L12="","",","&amp;IFERROR(VLOOKUP($L12,【選択肢】!$K$3:$O$81,2,)," ")&amp;IF(M12="","",","&amp;IFERROR(VLOOKUP($M12,【選択肢】!$K$3:$O$81,2,)," "))))))))</f>
        <v/>
      </c>
      <c r="O12" s="506" t="str">
        <f>IF(H12="","",(IFERROR(VLOOKUP($H12,【選択肢】!$K$3:$O$81,4,)," ")&amp;IF(I12="","",","&amp;IFERROR(VLOOKUP($I12,【選択肢】!$K$3:$O$81,4,)," ")&amp;IF(J12="","",","&amp;IFERROR(VLOOKUP($J12,【選択肢】!$K$3:$O$81,4,)," ")&amp;IF(K12="","",","&amp;IFERROR(VLOOKUP($K12,【選択肢】!$K$3:$O$81,4,)," ")&amp;IF(L12="","",","&amp;IFERROR(VLOOKUP($L12,【選択肢】!$K$3:$O$81,4,)," ")&amp;IF(M12="","",","&amp;IFERROR(VLOOKUP($M12,【選択肢】!$K$3:$O$81,4,)," "))))))))</f>
        <v/>
      </c>
      <c r="P12" s="506" t="str">
        <f>IF(H12="","",(IFERROR(VLOOKUP($H12,【選択肢】!$K$3:$O$81,5,)," ")&amp;IF(I12="","",","&amp;IFERROR(VLOOKUP($I12,【選択肢】!$K$3:$O$81,5,)," ")&amp;IF(J12="","",","&amp;IFERROR(VLOOKUP($J12,【選択肢】!$K$3:$O$81,5,)," ")&amp;IF(K12="","",","&amp;IFERROR(VLOOKUP($K12,【選択肢】!$K$3:$O$81,5,)," ")&amp;IF(L12="","",","&amp;IFERROR(VLOOKUP($L12,【選択肢】!$K$3:$O$81,5,)," ")&amp;IF(M12="","",","&amp;IFERROR(VLOOKUP($M12,【選択肢】!$K$3:$O$81,5,)," "))))))))</f>
        <v/>
      </c>
      <c r="Q12" s="505"/>
      <c r="R12" s="495"/>
      <c r="S12" s="494"/>
      <c r="T12" s="494"/>
      <c r="U12" s="494"/>
      <c r="V12" s="494"/>
      <c r="W12" s="494"/>
      <c r="X12" s="494"/>
    </row>
    <row r="13" spans="1:24">
      <c r="B13" s="517"/>
      <c r="C13" s="516"/>
      <c r="D13" s="511"/>
      <c r="E13" s="510"/>
      <c r="F13" s="510"/>
      <c r="G13" s="508">
        <f t="shared" ref="G13:G21" si="0">SUM(E13+F13)</f>
        <v>0</v>
      </c>
      <c r="H13" s="519"/>
      <c r="I13" s="515"/>
      <c r="J13" s="515"/>
      <c r="K13" s="515"/>
      <c r="L13" s="515"/>
      <c r="M13" s="515"/>
      <c r="N13" s="506" t="str">
        <f>IF(H13="","",(IFERROR(VLOOKUP($H13,【選択肢】!$K$3:$O$81,2,)," ")&amp;IF(I13="","",","&amp;IFERROR(VLOOKUP($I13,【選択肢】!$K$3:$O$81,2,)," ")&amp;IF(J13="","",","&amp;IFERROR(VLOOKUP($J13,【選択肢】!$K$3:$O$81,2,)," ")&amp;IF(K13="","",","&amp;IFERROR(VLOOKUP($K13,【選択肢】!$K$3:$O$81,2,)," ")&amp;IF(L13="","",","&amp;IFERROR(VLOOKUP($L13,【選択肢】!$K$3:$O$81,2,)," ")&amp;IF(M13="","",","&amp;IFERROR(VLOOKUP($M13,【選択肢】!$K$3:$O$81,2,)," "))))))))</f>
        <v/>
      </c>
      <c r="O13" s="506" t="str">
        <f>IF(H13="","",(IFERROR(VLOOKUP($H13,【選択肢】!$K$3:$O$81,4,)," ")&amp;IF(I13="","",","&amp;IFERROR(VLOOKUP($I13,【選択肢】!$K$3:$O$81,4,)," ")&amp;IF(J13="","",","&amp;IFERROR(VLOOKUP($J13,【選択肢】!$K$3:$O$81,4,)," ")&amp;IF(K13="","",","&amp;IFERROR(VLOOKUP($K13,【選択肢】!$K$3:$O$81,4,)," ")&amp;IF(L13="","",","&amp;IFERROR(VLOOKUP($L13,【選択肢】!$K$3:$O$81,4,)," ")&amp;IF(M13="","",","&amp;IFERROR(VLOOKUP($M13,【選択肢】!$K$3:$O$81,4,)," "))))))))</f>
        <v/>
      </c>
      <c r="P13" s="506" t="str">
        <f>IF(H13="","",(IFERROR(VLOOKUP($H13,【選択肢】!$K$3:$O$81,5,)," ")&amp;IF(I13="","",","&amp;IFERROR(VLOOKUP($I13,【選択肢】!$K$3:$O$81,5,)," ")&amp;IF(J13="","",","&amp;IFERROR(VLOOKUP($J13,【選択肢】!$K$3:$O$81,5,)," ")&amp;IF(K13="","",","&amp;IFERROR(VLOOKUP($K13,【選択肢】!$K$3:$O$81,5,)," ")&amp;IF(L13="","",","&amp;IFERROR(VLOOKUP($L13,【選択肢】!$K$3:$O$81,5,)," ")&amp;IF(M13="","",","&amp;IFERROR(VLOOKUP($M13,【選択肢】!$K$3:$O$81,5,)," "))))))))</f>
        <v/>
      </c>
      <c r="Q13" s="514"/>
      <c r="R13" s="495"/>
      <c r="S13" s="494"/>
      <c r="T13" s="494"/>
      <c r="U13" s="494"/>
      <c r="V13" s="494"/>
      <c r="W13" s="494"/>
      <c r="X13" s="494"/>
    </row>
    <row r="14" spans="1:24" ht="18.75" customHeight="1">
      <c r="B14" s="517"/>
      <c r="C14" s="516"/>
      <c r="D14" s="511"/>
      <c r="E14" s="510"/>
      <c r="F14" s="510"/>
      <c r="G14" s="508">
        <f t="shared" si="0"/>
        <v>0</v>
      </c>
      <c r="H14" s="519"/>
      <c r="I14" s="515"/>
      <c r="J14" s="515"/>
      <c r="K14" s="515"/>
      <c r="L14" s="515"/>
      <c r="M14" s="515"/>
      <c r="N14" s="506" t="str">
        <f>IF(H14="","",(IFERROR(VLOOKUP($H14,【選択肢】!$K$3:$O$81,2,)," ")&amp;IF(I14="","",","&amp;IFERROR(VLOOKUP($I14,【選択肢】!$K$3:$O$81,2,)," ")&amp;IF(J14="","",","&amp;IFERROR(VLOOKUP($J14,【選択肢】!$K$3:$O$81,2,)," ")&amp;IF(K14="","",","&amp;IFERROR(VLOOKUP($K14,【選択肢】!$K$3:$O$81,2,)," ")&amp;IF(L14="","",","&amp;IFERROR(VLOOKUP($L14,【選択肢】!$K$3:$O$81,2,)," ")&amp;IF(M14="","",","&amp;IFERROR(VLOOKUP($M14,【選択肢】!$K$3:$O$81,2,)," "))))))))</f>
        <v/>
      </c>
      <c r="O14" s="506" t="str">
        <f>IF(H14="","",(IFERROR(VLOOKUP($H14,【選択肢】!$K$3:$O$81,4,)," ")&amp;IF(I14="","",","&amp;IFERROR(VLOOKUP($I14,【選択肢】!$K$3:$O$81,4,)," ")&amp;IF(J14="","",","&amp;IFERROR(VLOOKUP($J14,【選択肢】!$K$3:$O$81,4,)," ")&amp;IF(K14="","",","&amp;IFERROR(VLOOKUP($K14,【選択肢】!$K$3:$O$81,4,)," ")&amp;IF(L14="","",","&amp;IFERROR(VLOOKUP($L14,【選択肢】!$K$3:$O$81,4,)," ")&amp;IF(M14="","",","&amp;IFERROR(VLOOKUP($M14,【選択肢】!$K$3:$O$81,4,)," "))))))))</f>
        <v/>
      </c>
      <c r="P14" s="506" t="str">
        <f>IF(H14="","",(IFERROR(VLOOKUP($H14,【選択肢】!$K$3:$O$81,5,)," ")&amp;IF(I14="","",","&amp;IFERROR(VLOOKUP($I14,【選択肢】!$K$3:$O$81,5,)," ")&amp;IF(J14="","",","&amp;IFERROR(VLOOKUP($J14,【選択肢】!$K$3:$O$81,5,)," ")&amp;IF(K14="","",","&amp;IFERROR(VLOOKUP($K14,【選択肢】!$K$3:$O$81,5,)," ")&amp;IF(L14="","",","&amp;IFERROR(VLOOKUP($L14,【選択肢】!$K$3:$O$81,5,)," ")&amp;IF(M14="","",","&amp;IFERROR(VLOOKUP($M14,【選択肢】!$K$3:$O$81,5,)," "))))))))</f>
        <v/>
      </c>
      <c r="Q14" s="514"/>
      <c r="R14" s="495"/>
      <c r="S14" s="494"/>
      <c r="T14" s="494"/>
      <c r="U14" s="494"/>
      <c r="V14" s="494"/>
      <c r="W14" s="494"/>
      <c r="X14" s="494"/>
    </row>
    <row r="15" spans="1:24">
      <c r="B15" s="517"/>
      <c r="C15" s="516"/>
      <c r="D15" s="511"/>
      <c r="E15" s="510"/>
      <c r="F15" s="510"/>
      <c r="G15" s="508">
        <f t="shared" si="0"/>
        <v>0</v>
      </c>
      <c r="H15" s="519"/>
      <c r="I15" s="515"/>
      <c r="J15" s="515"/>
      <c r="K15" s="515"/>
      <c r="L15" s="515"/>
      <c r="M15" s="515"/>
      <c r="N15" s="506" t="str">
        <f>IF(H15="","",(IFERROR(VLOOKUP($H15,【選択肢】!$K$3:$O$81,2,)," ")&amp;IF(I15="","",","&amp;IFERROR(VLOOKUP($I15,【選択肢】!$K$3:$O$81,2,)," ")&amp;IF(J15="","",","&amp;IFERROR(VLOOKUP($J15,【選択肢】!$K$3:$O$81,2,)," ")&amp;IF(K15="","",","&amp;IFERROR(VLOOKUP($K15,【選択肢】!$K$3:$O$81,2,)," ")&amp;IF(L15="","",","&amp;IFERROR(VLOOKUP($L15,【選択肢】!$K$3:$O$81,2,)," ")&amp;IF(M15="","",","&amp;IFERROR(VLOOKUP($M15,【選択肢】!$K$3:$O$81,2,)," "))))))))</f>
        <v/>
      </c>
      <c r="O15" s="506" t="str">
        <f>IF(H15="","",(IFERROR(VLOOKUP($H15,【選択肢】!$K$3:$O$81,4,)," ")&amp;IF(I15="","",","&amp;IFERROR(VLOOKUP($I15,【選択肢】!$K$3:$O$81,4,)," ")&amp;IF(J15="","",","&amp;IFERROR(VLOOKUP($J15,【選択肢】!$K$3:$O$81,4,)," ")&amp;IF(K15="","",","&amp;IFERROR(VLOOKUP($K15,【選択肢】!$K$3:$O$81,4,)," ")&amp;IF(L15="","",","&amp;IFERROR(VLOOKUP($L15,【選択肢】!$K$3:$O$81,4,)," ")&amp;IF(M15="","",","&amp;IFERROR(VLOOKUP($M15,【選択肢】!$K$3:$O$81,4,)," "))))))))</f>
        <v/>
      </c>
      <c r="P15" s="506" t="str">
        <f>IF(H15="","",(IFERROR(VLOOKUP($H15,【選択肢】!$K$3:$O$81,5,)," ")&amp;IF(I15="","",","&amp;IFERROR(VLOOKUP($I15,【選択肢】!$K$3:$O$81,5,)," ")&amp;IF(J15="","",","&amp;IFERROR(VLOOKUP($J15,【選択肢】!$K$3:$O$81,5,)," ")&amp;IF(K15="","",","&amp;IFERROR(VLOOKUP($K15,【選択肢】!$K$3:$O$81,5,)," ")&amp;IF(L15="","",","&amp;IFERROR(VLOOKUP($L15,【選択肢】!$K$3:$O$81,5,)," ")&amp;IF(M15="","",","&amp;IFERROR(VLOOKUP($M15,【選択肢】!$K$3:$O$81,5,)," "))))))))</f>
        <v/>
      </c>
      <c r="Q15" s="514"/>
      <c r="R15" s="495"/>
      <c r="S15" s="494"/>
      <c r="T15" s="494"/>
      <c r="U15" s="494"/>
      <c r="V15" s="494"/>
      <c r="W15" s="494"/>
      <c r="X15" s="494"/>
    </row>
    <row r="16" spans="1:24">
      <c r="B16" s="517"/>
      <c r="C16" s="516"/>
      <c r="D16" s="511"/>
      <c r="E16" s="510"/>
      <c r="F16" s="510"/>
      <c r="G16" s="508">
        <f t="shared" si="0"/>
        <v>0</v>
      </c>
      <c r="H16" s="519"/>
      <c r="I16" s="515"/>
      <c r="J16" s="515"/>
      <c r="K16" s="515"/>
      <c r="L16" s="515"/>
      <c r="M16" s="515"/>
      <c r="N16" s="506" t="str">
        <f>IF(H16="","",(IFERROR(VLOOKUP($H16,【選択肢】!$K$3:$O$81,2,)," ")&amp;IF(I16="","",","&amp;IFERROR(VLOOKUP($I16,【選択肢】!$K$3:$O$81,2,)," ")&amp;IF(J16="","",","&amp;IFERROR(VLOOKUP($J16,【選択肢】!$K$3:$O$81,2,)," ")&amp;IF(K16="","",","&amp;IFERROR(VLOOKUP($K16,【選択肢】!$K$3:$O$81,2,)," ")&amp;IF(L16="","",","&amp;IFERROR(VLOOKUP($L16,【選択肢】!$K$3:$O$81,2,)," ")&amp;IF(M16="","",","&amp;IFERROR(VLOOKUP($M16,【選択肢】!$K$3:$O$81,2,)," "))))))))</f>
        <v/>
      </c>
      <c r="O16" s="506" t="str">
        <f>IF(H16="","",(IFERROR(VLOOKUP($H16,【選択肢】!$K$3:$O$81,4,)," ")&amp;IF(I16="","",","&amp;IFERROR(VLOOKUP($I16,【選択肢】!$K$3:$O$81,4,)," ")&amp;IF(J16="","",","&amp;IFERROR(VLOOKUP($J16,【選択肢】!$K$3:$O$81,4,)," ")&amp;IF(K16="","",","&amp;IFERROR(VLOOKUP($K16,【選択肢】!$K$3:$O$81,4,)," ")&amp;IF(L16="","",","&amp;IFERROR(VLOOKUP($L16,【選択肢】!$K$3:$O$81,4,)," ")&amp;IF(M16="","",","&amp;IFERROR(VLOOKUP($M16,【選択肢】!$K$3:$O$81,4,)," "))))))))</f>
        <v/>
      </c>
      <c r="P16" s="506" t="str">
        <f>IF(H16="","",(IFERROR(VLOOKUP($H16,【選択肢】!$K$3:$O$81,5,)," ")&amp;IF(I16="","",","&amp;IFERROR(VLOOKUP($I16,【選択肢】!$K$3:$O$81,5,)," ")&amp;IF(J16="","",","&amp;IFERROR(VLOOKUP($J16,【選択肢】!$K$3:$O$81,5,)," ")&amp;IF(K16="","",","&amp;IFERROR(VLOOKUP($K16,【選択肢】!$K$3:$O$81,5,)," ")&amp;IF(L16="","",","&amp;IFERROR(VLOOKUP($L16,【選択肢】!$K$3:$O$81,5,)," ")&amp;IF(M16="","",","&amp;IFERROR(VLOOKUP($M16,【選択肢】!$K$3:$O$81,5,)," "))))))))</f>
        <v/>
      </c>
      <c r="Q16" s="514"/>
      <c r="R16" s="495"/>
      <c r="S16" s="494"/>
      <c r="T16" s="494"/>
      <c r="U16" s="494"/>
      <c r="V16" s="494"/>
      <c r="W16" s="494"/>
      <c r="X16" s="494"/>
    </row>
    <row r="17" spans="1:24">
      <c r="B17" s="517"/>
      <c r="C17" s="516"/>
      <c r="D17" s="511"/>
      <c r="E17" s="510"/>
      <c r="F17" s="510"/>
      <c r="G17" s="508">
        <f>SUM(E17+F17)</f>
        <v>0</v>
      </c>
      <c r="H17" s="519"/>
      <c r="I17" s="515"/>
      <c r="J17" s="515"/>
      <c r="K17" s="515"/>
      <c r="L17" s="515"/>
      <c r="M17" s="515"/>
      <c r="N17" s="506" t="str">
        <f>IF(H17="","",(IFERROR(VLOOKUP($H17,【選択肢】!$K$3:$O$81,2,)," ")&amp;IF(I17="","",","&amp;IFERROR(VLOOKUP($I17,【選択肢】!$K$3:$O$81,2,)," ")&amp;IF(J17="","",","&amp;IFERROR(VLOOKUP($J17,【選択肢】!$K$3:$O$81,2,)," ")&amp;IF(K17="","",","&amp;IFERROR(VLOOKUP($K17,【選択肢】!$K$3:$O$81,2,)," ")&amp;IF(L17="","",","&amp;IFERROR(VLOOKUP($L17,【選択肢】!$K$3:$O$81,2,)," ")&amp;IF(M17="","",","&amp;IFERROR(VLOOKUP($M17,【選択肢】!$K$3:$O$81,2,)," "))))))))</f>
        <v/>
      </c>
      <c r="O17" s="506" t="str">
        <f>IF(H17="","",(IFERROR(VLOOKUP($H17,【選択肢】!$K$3:$O$81,4,)," ")&amp;IF(I17="","",","&amp;IFERROR(VLOOKUP($I17,【選択肢】!$K$3:$O$81,4,)," ")&amp;IF(J17="","",","&amp;IFERROR(VLOOKUP($J17,【選択肢】!$K$3:$O$81,4,)," ")&amp;IF(K17="","",","&amp;IFERROR(VLOOKUP($K17,【選択肢】!$K$3:$O$81,4,)," ")&amp;IF(L17="","",","&amp;IFERROR(VLOOKUP($L17,【選択肢】!$K$3:$O$81,4,)," ")&amp;IF(M17="","",","&amp;IFERROR(VLOOKUP($M17,【選択肢】!$K$3:$O$81,4,)," "))))))))</f>
        <v/>
      </c>
      <c r="P17" s="506" t="str">
        <f>IF(H17="","",(IFERROR(VLOOKUP($H17,【選択肢】!$K$3:$O$81,5,)," ")&amp;IF(I17="","",","&amp;IFERROR(VLOOKUP($I17,【選択肢】!$K$3:$O$81,5,)," ")&amp;IF(J17="","",","&amp;IFERROR(VLOOKUP($J17,【選択肢】!$K$3:$O$81,5,)," ")&amp;IF(K17="","",","&amp;IFERROR(VLOOKUP($K17,【選択肢】!$K$3:$O$81,5,)," ")&amp;IF(L17="","",","&amp;IFERROR(VLOOKUP($L17,【選択肢】!$K$3:$O$81,5,)," ")&amp;IF(M17="","",","&amp;IFERROR(VLOOKUP($M17,【選択肢】!$K$3:$O$81,5,)," "))))))))</f>
        <v/>
      </c>
      <c r="Q17" s="514"/>
      <c r="R17" s="495"/>
      <c r="S17" s="494"/>
      <c r="T17" s="494"/>
      <c r="U17" s="494"/>
      <c r="V17" s="494"/>
      <c r="W17" s="494"/>
      <c r="X17" s="494"/>
    </row>
    <row r="18" spans="1:24">
      <c r="B18" s="517"/>
      <c r="C18" s="516"/>
      <c r="D18" s="511"/>
      <c r="E18" s="510"/>
      <c r="F18" s="510"/>
      <c r="G18" s="508">
        <f t="shared" si="0"/>
        <v>0</v>
      </c>
      <c r="H18" s="519"/>
      <c r="I18" s="515"/>
      <c r="J18" s="515"/>
      <c r="K18" s="515"/>
      <c r="L18" s="515"/>
      <c r="M18" s="515"/>
      <c r="N18" s="506" t="str">
        <f>IF(H18="","",(IFERROR(VLOOKUP($H18,【選択肢】!$K$3:$O$81,2,)," ")&amp;IF(I18="","",","&amp;IFERROR(VLOOKUP($I18,【選択肢】!$K$3:$O$81,2,)," ")&amp;IF(J18="","",","&amp;IFERROR(VLOOKUP($J18,【選択肢】!$K$3:$O$81,2,)," ")&amp;IF(K18="","",","&amp;IFERROR(VLOOKUP($K18,【選択肢】!$K$3:$O$81,2,)," ")&amp;IF(L18="","",","&amp;IFERROR(VLOOKUP($L18,【選択肢】!$K$3:$O$81,2,)," ")&amp;IF(M18="","",","&amp;IFERROR(VLOOKUP($M18,【選択肢】!$K$3:$O$81,2,)," "))))))))</f>
        <v/>
      </c>
      <c r="O18" s="506" t="str">
        <f>IF(H18="","",(IFERROR(VLOOKUP($H18,【選択肢】!$K$3:$O$81,4,)," ")&amp;IF(I18="","",","&amp;IFERROR(VLOOKUP($I18,【選択肢】!$K$3:$O$81,4,)," ")&amp;IF(J18="","",","&amp;IFERROR(VLOOKUP($J18,【選択肢】!$K$3:$O$81,4,)," ")&amp;IF(K18="","",","&amp;IFERROR(VLOOKUP($K18,【選択肢】!$K$3:$O$81,4,)," ")&amp;IF(L18="","",","&amp;IFERROR(VLOOKUP($L18,【選択肢】!$K$3:$O$81,4,)," ")&amp;IF(M18="","",","&amp;IFERROR(VLOOKUP($M18,【選択肢】!$K$3:$O$81,4,)," "))))))))</f>
        <v/>
      </c>
      <c r="P18" s="506" t="str">
        <f>IF(H18="","",(IFERROR(VLOOKUP($H18,【選択肢】!$K$3:$O$81,5,)," ")&amp;IF(I18="","",","&amp;IFERROR(VLOOKUP($I18,【選択肢】!$K$3:$O$81,5,)," ")&amp;IF(J18="","",","&amp;IFERROR(VLOOKUP($J18,【選択肢】!$K$3:$O$81,5,)," ")&amp;IF(K18="","",","&amp;IFERROR(VLOOKUP($K18,【選択肢】!$K$3:$O$81,5,)," ")&amp;IF(L18="","",","&amp;IFERROR(VLOOKUP($L18,【選択肢】!$K$3:$O$81,5,)," ")&amp;IF(M18="","",","&amp;IFERROR(VLOOKUP($M18,【選択肢】!$K$3:$O$81,5,)," "))))))))</f>
        <v/>
      </c>
      <c r="Q18" s="514"/>
      <c r="R18" s="495"/>
      <c r="S18" s="494"/>
      <c r="T18" s="494"/>
      <c r="U18" s="494"/>
      <c r="V18" s="494"/>
      <c r="W18" s="494"/>
      <c r="X18" s="494"/>
    </row>
    <row r="19" spans="1:24">
      <c r="B19" s="517"/>
      <c r="C19" s="516"/>
      <c r="D19" s="511"/>
      <c r="E19" s="510"/>
      <c r="F19" s="510"/>
      <c r="G19" s="508">
        <f t="shared" si="0"/>
        <v>0</v>
      </c>
      <c r="H19" s="519"/>
      <c r="I19" s="515"/>
      <c r="J19" s="515"/>
      <c r="K19" s="515"/>
      <c r="L19" s="515"/>
      <c r="M19" s="515"/>
      <c r="N19" s="506" t="str">
        <f>IF(H19="","",(IFERROR(VLOOKUP($H19,【選択肢】!$K$3:$O$81,2,)," ")&amp;IF(I19="","",","&amp;IFERROR(VLOOKUP($I19,【選択肢】!$K$3:$O$81,2,)," ")&amp;IF(J19="","",","&amp;IFERROR(VLOOKUP($J19,【選択肢】!$K$3:$O$81,2,)," ")&amp;IF(K19="","",","&amp;IFERROR(VLOOKUP($K19,【選択肢】!$K$3:$O$81,2,)," ")&amp;IF(L19="","",","&amp;IFERROR(VLOOKUP($L19,【選択肢】!$K$3:$O$81,2,)," ")&amp;IF(M19="","",","&amp;IFERROR(VLOOKUP($M19,【選択肢】!$K$3:$O$81,2,)," "))))))))</f>
        <v/>
      </c>
      <c r="O19" s="506" t="str">
        <f>IF(H19="","",(IFERROR(VLOOKUP($H19,【選択肢】!$K$3:$O$81,4,)," ")&amp;IF(I19="","",","&amp;IFERROR(VLOOKUP($I19,【選択肢】!$K$3:$O$81,4,)," ")&amp;IF(J19="","",","&amp;IFERROR(VLOOKUP($J19,【選択肢】!$K$3:$O$81,4,)," ")&amp;IF(K19="","",","&amp;IFERROR(VLOOKUP($K19,【選択肢】!$K$3:$O$81,4,)," ")&amp;IF(L19="","",","&amp;IFERROR(VLOOKUP($L19,【選択肢】!$K$3:$O$81,4,)," ")&amp;IF(M19="","",","&amp;IFERROR(VLOOKUP($M19,【選択肢】!$K$3:$O$81,4,)," "))))))))</f>
        <v/>
      </c>
      <c r="P19" s="506" t="str">
        <f>IF(H19="","",(IFERROR(VLOOKUP($H19,【選択肢】!$K$3:$O$81,5,)," ")&amp;IF(I19="","",","&amp;IFERROR(VLOOKUP($I19,【選択肢】!$K$3:$O$81,5,)," ")&amp;IF(J19="","",","&amp;IFERROR(VLOOKUP($J19,【選択肢】!$K$3:$O$81,5,)," ")&amp;IF(K19="","",","&amp;IFERROR(VLOOKUP($K19,【選択肢】!$K$3:$O$81,5,)," ")&amp;IF(L19="","",","&amp;IFERROR(VLOOKUP($L19,【選択肢】!$K$3:$O$81,5,)," ")&amp;IF(M19="","",","&amp;IFERROR(VLOOKUP($M19,【選択肢】!$K$3:$O$81,5,)," "))))))))</f>
        <v/>
      </c>
      <c r="Q19" s="514"/>
      <c r="R19" s="495"/>
      <c r="S19" s="494"/>
      <c r="T19" s="494"/>
      <c r="U19" s="494"/>
      <c r="V19" s="494"/>
      <c r="W19" s="494"/>
      <c r="X19" s="494"/>
    </row>
    <row r="20" spans="1:24">
      <c r="B20" s="517"/>
      <c r="C20" s="516"/>
      <c r="D20" s="511"/>
      <c r="E20" s="510"/>
      <c r="F20" s="510"/>
      <c r="G20" s="508">
        <f t="shared" si="0"/>
        <v>0</v>
      </c>
      <c r="H20" s="519"/>
      <c r="I20" s="515"/>
      <c r="J20" s="515"/>
      <c r="K20" s="515"/>
      <c r="L20" s="515"/>
      <c r="M20" s="515"/>
      <c r="N20" s="506" t="str">
        <f>IF(H20="","",(IFERROR(VLOOKUP($H20,【選択肢】!$K$3:$O$81,2,)," ")&amp;IF(I20="","",","&amp;IFERROR(VLOOKUP($I20,【選択肢】!$K$3:$O$81,2,)," ")&amp;IF(J20="","",","&amp;IFERROR(VLOOKUP($J20,【選択肢】!$K$3:$O$81,2,)," ")&amp;IF(K20="","",","&amp;IFERROR(VLOOKUP($K20,【選択肢】!$K$3:$O$81,2,)," ")&amp;IF(L20="","",","&amp;IFERROR(VLOOKUP($L20,【選択肢】!$K$3:$O$81,2,)," ")&amp;IF(M20="","",","&amp;IFERROR(VLOOKUP($M20,【選択肢】!$K$3:$O$81,2,)," "))))))))</f>
        <v/>
      </c>
      <c r="O20" s="506" t="str">
        <f>IF(H20="","",(IFERROR(VLOOKUP($H20,【選択肢】!$K$3:$O$81,4,)," ")&amp;IF(I20="","",","&amp;IFERROR(VLOOKUP($I20,【選択肢】!$K$3:$O$81,4,)," ")&amp;IF(J20="","",","&amp;IFERROR(VLOOKUP($J20,【選択肢】!$K$3:$O$81,4,)," ")&amp;IF(K20="","",","&amp;IFERROR(VLOOKUP($K20,【選択肢】!$K$3:$O$81,4,)," ")&amp;IF(L20="","",","&amp;IFERROR(VLOOKUP($L20,【選択肢】!$K$3:$O$81,4,)," ")&amp;IF(M20="","",","&amp;IFERROR(VLOOKUP($M20,【選択肢】!$K$3:$O$81,4,)," "))))))))</f>
        <v/>
      </c>
      <c r="P20" s="506" t="str">
        <f>IF(H20="","",(IFERROR(VLOOKUP($H20,【選択肢】!$K$3:$O$81,5,)," ")&amp;IF(I20="","",","&amp;IFERROR(VLOOKUP($I20,【選択肢】!$K$3:$O$81,5,)," ")&amp;IF(J20="","",","&amp;IFERROR(VLOOKUP($J20,【選択肢】!$K$3:$O$81,5,)," ")&amp;IF(K20="","",","&amp;IFERROR(VLOOKUP($K20,【選択肢】!$K$3:$O$81,5,)," ")&amp;IF(L20="","",","&amp;IFERROR(VLOOKUP($L20,【選択肢】!$K$3:$O$81,5,)," ")&amp;IF(M20="","",","&amp;IFERROR(VLOOKUP($M20,【選択肢】!$K$3:$O$81,5,)," "))))))))</f>
        <v/>
      </c>
      <c r="Q20" s="514"/>
      <c r="R20" s="495"/>
      <c r="S20" s="494"/>
      <c r="T20" s="494"/>
      <c r="U20" s="494"/>
      <c r="V20" s="494"/>
      <c r="W20" s="494"/>
      <c r="X20" s="494"/>
    </row>
    <row r="21" spans="1:24" s="476" customFormat="1">
      <c r="B21" s="517"/>
      <c r="C21" s="516"/>
      <c r="D21" s="511"/>
      <c r="E21" s="510"/>
      <c r="F21" s="510"/>
      <c r="G21" s="508">
        <f t="shared" si="0"/>
        <v>0</v>
      </c>
      <c r="H21" s="519"/>
      <c r="I21" s="515"/>
      <c r="J21" s="515"/>
      <c r="K21" s="515"/>
      <c r="L21" s="515"/>
      <c r="M21" s="515"/>
      <c r="N21" s="506" t="str">
        <f>IF(H21="","",(IFERROR(VLOOKUP($H21,【選択肢】!$K$3:$O$81,2,)," ")&amp;IF(I21="","",","&amp;IFERROR(VLOOKUP($I21,【選択肢】!$K$3:$O$81,2,)," ")&amp;IF(J21="","",","&amp;IFERROR(VLOOKUP($J21,【選択肢】!$K$3:$O$81,2,)," ")&amp;IF(K21="","",","&amp;IFERROR(VLOOKUP($K21,【選択肢】!$K$3:$O$81,2,)," ")&amp;IF(L21="","",","&amp;IFERROR(VLOOKUP($L21,【選択肢】!$K$3:$O$81,2,)," ")&amp;IF(M21="","",","&amp;IFERROR(VLOOKUP($M21,【選択肢】!$K$3:$O$81,2,)," "))))))))</f>
        <v/>
      </c>
      <c r="O21" s="506" t="str">
        <f>IF(H21="","",(IFERROR(VLOOKUP($H21,【選択肢】!$K$3:$O$81,4,)," ")&amp;IF(I21="","",","&amp;IFERROR(VLOOKUP($I21,【選択肢】!$K$3:$O$81,4,)," ")&amp;IF(J21="","",","&amp;IFERROR(VLOOKUP($J21,【選択肢】!$K$3:$O$81,4,)," ")&amp;IF(K21="","",","&amp;IFERROR(VLOOKUP($K21,【選択肢】!$K$3:$O$81,4,)," ")&amp;IF(L21="","",","&amp;IFERROR(VLOOKUP($L21,【選択肢】!$K$3:$O$81,4,)," ")&amp;IF(M21="","",","&amp;IFERROR(VLOOKUP($M21,【選択肢】!$K$3:$O$81,4,)," "))))))))</f>
        <v/>
      </c>
      <c r="P21" s="506" t="str">
        <f>IF(H21="","",(IFERROR(VLOOKUP($H21,【選択肢】!$K$3:$O$81,5,)," ")&amp;IF(I21="","",","&amp;IFERROR(VLOOKUP($I21,【選択肢】!$K$3:$O$81,5,)," ")&amp;IF(J21="","",","&amp;IFERROR(VLOOKUP($J21,【選択肢】!$K$3:$O$81,5,)," ")&amp;IF(K21="","",","&amp;IFERROR(VLOOKUP($K21,【選択肢】!$K$3:$O$81,5,)," ")&amp;IF(L21="","",","&amp;IFERROR(VLOOKUP($L21,【選択肢】!$K$3:$O$81,5,)," ")&amp;IF(M21="","",","&amp;IFERROR(VLOOKUP($M21,【選択肢】!$K$3:$O$81,5,)," "))))))))</f>
        <v/>
      </c>
      <c r="Q21" s="514"/>
      <c r="R21" s="495"/>
      <c r="S21" s="494"/>
      <c r="T21" s="494"/>
      <c r="U21" s="494"/>
      <c r="V21" s="494"/>
      <c r="W21" s="494"/>
      <c r="X21" s="494"/>
    </row>
    <row r="22" spans="1:24" s="476" customFormat="1">
      <c r="B22" s="517"/>
      <c r="C22" s="516"/>
      <c r="D22" s="511"/>
      <c r="E22" s="510"/>
      <c r="F22" s="510"/>
      <c r="G22" s="508">
        <f>SUM(E22+F22)</f>
        <v>0</v>
      </c>
      <c r="H22" s="519"/>
      <c r="I22" s="515"/>
      <c r="J22" s="515"/>
      <c r="K22" s="515"/>
      <c r="L22" s="515"/>
      <c r="M22" s="515"/>
      <c r="N22" s="506" t="str">
        <f>IF(H22="","",(IFERROR(VLOOKUP($H22,【選択肢】!$K$3:$O$81,2,)," ")&amp;IF(I22="","",","&amp;IFERROR(VLOOKUP($I22,【選択肢】!$K$3:$O$81,2,)," ")&amp;IF(J22="","",","&amp;IFERROR(VLOOKUP($J22,【選択肢】!$K$3:$O$81,2,)," ")&amp;IF(K22="","",","&amp;IFERROR(VLOOKUP($K22,【選択肢】!$K$3:$O$81,2,)," ")&amp;IF(L22="","",","&amp;IFERROR(VLOOKUP($L22,【選択肢】!$K$3:$O$81,2,)," ")&amp;IF(M22="","",","&amp;IFERROR(VLOOKUP($M22,【選択肢】!$K$3:$O$81,2,)," "))))))))</f>
        <v/>
      </c>
      <c r="O22" s="506" t="str">
        <f>IF(H22="","",(IFERROR(VLOOKUP($H22,【選択肢】!$K$3:$O$81,4,)," ")&amp;IF(I22="","",","&amp;IFERROR(VLOOKUP($I22,【選択肢】!$K$3:$O$81,4,)," ")&amp;IF(J22="","",","&amp;IFERROR(VLOOKUP($J22,【選択肢】!$K$3:$O$81,4,)," ")&amp;IF(K22="","",","&amp;IFERROR(VLOOKUP($K22,【選択肢】!$K$3:$O$81,4,)," ")&amp;IF(L22="","",","&amp;IFERROR(VLOOKUP($L22,【選択肢】!$K$3:$O$81,4,)," ")&amp;IF(M22="","",","&amp;IFERROR(VLOOKUP($M22,【選択肢】!$K$3:$O$81,4,)," "))))))))</f>
        <v/>
      </c>
      <c r="P22" s="506" t="str">
        <f>IF(H22="","",(IFERROR(VLOOKUP($H22,【選択肢】!$K$3:$O$81,5,)," ")&amp;IF(I22="","",","&amp;IFERROR(VLOOKUP($I22,【選択肢】!$K$3:$O$81,5,)," ")&amp;IF(J22="","",","&amp;IFERROR(VLOOKUP($J22,【選択肢】!$K$3:$O$81,5,)," ")&amp;IF(K22="","",","&amp;IFERROR(VLOOKUP($K22,【選択肢】!$K$3:$O$81,5,)," ")&amp;IF(L22="","",","&amp;IFERROR(VLOOKUP($L22,【選択肢】!$K$3:$O$81,5,)," ")&amp;IF(M22="","",","&amp;IFERROR(VLOOKUP($M22,【選択肢】!$K$3:$O$81,5,)," "))))))))</f>
        <v/>
      </c>
      <c r="Q22" s="514"/>
      <c r="R22" s="495"/>
      <c r="S22" s="494"/>
      <c r="T22" s="494"/>
      <c r="U22" s="494"/>
      <c r="V22" s="494"/>
      <c r="W22" s="494"/>
      <c r="X22" s="494"/>
    </row>
    <row r="23" spans="1:24" s="476" customFormat="1">
      <c r="B23" s="513"/>
      <c r="C23" s="512"/>
      <c r="D23" s="511"/>
      <c r="E23" s="510"/>
      <c r="F23" s="509"/>
      <c r="G23" s="508">
        <f>SUM(E23+F23)</f>
        <v>0</v>
      </c>
      <c r="H23" s="519"/>
      <c r="I23" s="507"/>
      <c r="J23" s="507"/>
      <c r="K23" s="507"/>
      <c r="L23" s="507"/>
      <c r="M23" s="507"/>
      <c r="N23" s="506" t="str">
        <f>IF(H23="","",(IFERROR(VLOOKUP($H23,【選択肢】!$K$3:$O$81,2,)," ")&amp;IF(I23="","",","&amp;IFERROR(VLOOKUP($I23,【選択肢】!$K$3:$O$81,2,)," ")&amp;IF(J23="","",","&amp;IFERROR(VLOOKUP($J23,【選択肢】!$K$3:$O$81,2,)," ")&amp;IF(K23="","",","&amp;IFERROR(VLOOKUP($K23,【選択肢】!$K$3:$O$81,2,)," ")&amp;IF(L23="","",","&amp;IFERROR(VLOOKUP($L23,【選択肢】!$K$3:$O$81,2,)," ")&amp;IF(M23="","",","&amp;IFERROR(VLOOKUP($M23,【選択肢】!$K$3:$O$81,2,)," "))))))))</f>
        <v/>
      </c>
      <c r="O23" s="506" t="str">
        <f>IF(H23="","",(IFERROR(VLOOKUP($H23,【選択肢】!$K$3:$O$81,4,)," ")&amp;IF(I23="","",","&amp;IFERROR(VLOOKUP($I23,【選択肢】!$K$3:$O$81,4,)," ")&amp;IF(J23="","",","&amp;IFERROR(VLOOKUP($J23,【選択肢】!$K$3:$O$81,4,)," ")&amp;IF(K23="","",","&amp;IFERROR(VLOOKUP($K23,【選択肢】!$K$3:$O$81,4,)," ")&amp;IF(L23="","",","&amp;IFERROR(VLOOKUP($L23,【選択肢】!$K$3:$O$81,4,)," ")&amp;IF(M23="","",","&amp;IFERROR(VLOOKUP($M23,【選択肢】!$K$3:$O$81,4,)," "))))))))</f>
        <v/>
      </c>
      <c r="P23" s="506" t="str">
        <f>IF(H23="","",(IFERROR(VLOOKUP($H23,【選択肢】!$K$3:$O$81,5,)," ")&amp;IF(I23="","",","&amp;IFERROR(VLOOKUP($I23,【選択肢】!$K$3:$O$81,5,)," ")&amp;IF(J23="","",","&amp;IFERROR(VLOOKUP($J23,【選択肢】!$K$3:$O$81,5,)," ")&amp;IF(K23="","",","&amp;IFERROR(VLOOKUP($K23,【選択肢】!$K$3:$O$81,5,)," ")&amp;IF(L23="","",","&amp;IFERROR(VLOOKUP($L23,【選択肢】!$K$3:$O$81,5,)," ")&amp;IF(M23="","",","&amp;IFERROR(VLOOKUP($M23,【選択肢】!$K$3:$O$81,5,)," "))))))))</f>
        <v/>
      </c>
      <c r="Q23" s="505"/>
      <c r="R23" s="495"/>
      <c r="S23" s="494"/>
      <c r="T23" s="494"/>
      <c r="U23" s="494"/>
      <c r="V23" s="494"/>
      <c r="W23" s="494"/>
      <c r="X23" s="494"/>
    </row>
    <row r="24" spans="1:24">
      <c r="B24" s="517"/>
      <c r="C24" s="516"/>
      <c r="D24" s="511"/>
      <c r="E24" s="510"/>
      <c r="F24" s="510"/>
      <c r="G24" s="508">
        <f t="shared" ref="G24:G26" si="1">SUM(E24+F24)</f>
        <v>0</v>
      </c>
      <c r="H24" s="519"/>
      <c r="I24" s="515"/>
      <c r="J24" s="515"/>
      <c r="K24" s="515"/>
      <c r="L24" s="515"/>
      <c r="M24" s="515"/>
      <c r="N24" s="506" t="str">
        <f>IF(H24="","",(IFERROR(VLOOKUP($H24,【選択肢】!$K$3:$O$81,2,)," ")&amp;IF(I24="","",","&amp;IFERROR(VLOOKUP($I24,【選択肢】!$K$3:$O$81,2,)," ")&amp;IF(J24="","",","&amp;IFERROR(VLOOKUP($J24,【選択肢】!$K$3:$O$81,2,)," ")&amp;IF(K24="","",","&amp;IFERROR(VLOOKUP($K24,【選択肢】!$K$3:$O$81,2,)," ")&amp;IF(L24="","",","&amp;IFERROR(VLOOKUP($L24,【選択肢】!$K$3:$O$81,2,)," ")&amp;IF(M24="","",","&amp;IFERROR(VLOOKUP($M24,【選択肢】!$K$3:$O$81,2,)," "))))))))</f>
        <v/>
      </c>
      <c r="O24" s="506" t="str">
        <f>IF(H24="","",(IFERROR(VLOOKUP($H24,【選択肢】!$K$3:$O$81,4,)," ")&amp;IF(I24="","",","&amp;IFERROR(VLOOKUP($I24,【選択肢】!$K$3:$O$81,4,)," ")&amp;IF(J24="","",","&amp;IFERROR(VLOOKUP($J24,【選択肢】!$K$3:$O$81,4,)," ")&amp;IF(K24="","",","&amp;IFERROR(VLOOKUP($K24,【選択肢】!$K$3:$O$81,4,)," ")&amp;IF(L24="","",","&amp;IFERROR(VLOOKUP($L24,【選択肢】!$K$3:$O$81,4,)," ")&amp;IF(M24="","",","&amp;IFERROR(VLOOKUP($M24,【選択肢】!$K$3:$O$81,4,)," "))))))))</f>
        <v/>
      </c>
      <c r="P24" s="506" t="str">
        <f>IF(H24="","",(IFERROR(VLOOKUP($H24,【選択肢】!$K$3:$O$81,5,)," ")&amp;IF(I24="","",","&amp;IFERROR(VLOOKUP($I24,【選択肢】!$K$3:$O$81,5,)," ")&amp;IF(J24="","",","&amp;IFERROR(VLOOKUP($J24,【選択肢】!$K$3:$O$81,5,)," ")&amp;IF(K24="","",","&amp;IFERROR(VLOOKUP($K24,【選択肢】!$K$3:$O$81,5,)," ")&amp;IF(L24="","",","&amp;IFERROR(VLOOKUP($L24,【選択肢】!$K$3:$O$81,5,)," ")&amp;IF(M24="","",","&amp;IFERROR(VLOOKUP($M24,【選択肢】!$K$3:$O$81,5,)," "))))))))</f>
        <v/>
      </c>
      <c r="Q24" s="505"/>
      <c r="R24" s="495"/>
      <c r="S24" s="494"/>
      <c r="T24" s="494"/>
      <c r="U24" s="494"/>
      <c r="V24" s="494"/>
      <c r="W24" s="494"/>
      <c r="X24" s="494"/>
    </row>
    <row r="25" spans="1:24" s="476" customFormat="1">
      <c r="B25" s="517"/>
      <c r="C25" s="516"/>
      <c r="D25" s="511"/>
      <c r="E25" s="510"/>
      <c r="F25" s="510"/>
      <c r="G25" s="508">
        <f t="shared" si="1"/>
        <v>0</v>
      </c>
      <c r="H25" s="519"/>
      <c r="I25" s="515"/>
      <c r="J25" s="515"/>
      <c r="K25" s="515"/>
      <c r="L25" s="515"/>
      <c r="M25" s="515"/>
      <c r="N25" s="506" t="str">
        <f>IF(H25="","",(IFERROR(VLOOKUP($H25,【選択肢】!$K$3:$O$81,2,)," ")&amp;IF(I25="","",","&amp;IFERROR(VLOOKUP($I25,【選択肢】!$K$3:$O$81,2,)," ")&amp;IF(J25="","",","&amp;IFERROR(VLOOKUP($J25,【選択肢】!$K$3:$O$81,2,)," ")&amp;IF(K25="","",","&amp;IFERROR(VLOOKUP($K25,【選択肢】!$K$3:$O$81,2,)," ")&amp;IF(L25="","",","&amp;IFERROR(VLOOKUP($L25,【選択肢】!$K$3:$O$81,2,)," ")&amp;IF(M25="","",","&amp;IFERROR(VLOOKUP($M25,【選択肢】!$K$3:$O$81,2,)," "))))))))</f>
        <v/>
      </c>
      <c r="O25" s="506" t="str">
        <f>IF(H25="","",(IFERROR(VLOOKUP($H25,【選択肢】!$K$3:$O$81,4,)," ")&amp;IF(I25="","",","&amp;IFERROR(VLOOKUP($I25,【選択肢】!$K$3:$O$81,4,)," ")&amp;IF(J25="","",","&amp;IFERROR(VLOOKUP($J25,【選択肢】!$K$3:$O$81,4,)," ")&amp;IF(K25="","",","&amp;IFERROR(VLOOKUP($K25,【選択肢】!$K$3:$O$81,4,)," ")&amp;IF(L25="","",","&amp;IFERROR(VLOOKUP($L25,【選択肢】!$K$3:$O$81,4,)," ")&amp;IF(M25="","",","&amp;IFERROR(VLOOKUP($M25,【選択肢】!$K$3:$O$81,4,)," "))))))))</f>
        <v/>
      </c>
      <c r="P25" s="506" t="str">
        <f>IF(H25="","",(IFERROR(VLOOKUP($H25,【選択肢】!$K$3:$O$81,5,)," ")&amp;IF(I25="","",","&amp;IFERROR(VLOOKUP($I25,【選択肢】!$K$3:$O$81,5,)," ")&amp;IF(J25="","",","&amp;IFERROR(VLOOKUP($J25,【選択肢】!$K$3:$O$81,5,)," ")&amp;IF(K25="","",","&amp;IFERROR(VLOOKUP($K25,【選択肢】!$K$3:$O$81,5,)," ")&amp;IF(L25="","",","&amp;IFERROR(VLOOKUP($L25,【選択肢】!$K$3:$O$81,5,)," ")&amp;IF(M25="","",","&amp;IFERROR(VLOOKUP($M25,【選択肢】!$K$3:$O$81,5,)," "))))))))</f>
        <v/>
      </c>
      <c r="Q25" s="505"/>
      <c r="R25" s="495"/>
      <c r="S25" s="494"/>
      <c r="T25" s="494"/>
      <c r="U25" s="494"/>
      <c r="V25" s="494"/>
      <c r="W25" s="494"/>
      <c r="X25" s="494"/>
    </row>
    <row r="26" spans="1:24">
      <c r="B26" s="517"/>
      <c r="C26" s="516"/>
      <c r="D26" s="511"/>
      <c r="E26" s="510"/>
      <c r="F26" s="510"/>
      <c r="G26" s="508">
        <f t="shared" si="1"/>
        <v>0</v>
      </c>
      <c r="H26" s="519"/>
      <c r="I26" s="515"/>
      <c r="J26" s="515"/>
      <c r="K26" s="515"/>
      <c r="L26" s="515"/>
      <c r="M26" s="515"/>
      <c r="N26" s="506" t="str">
        <f>IF(H26="","",(IFERROR(VLOOKUP($H26,【選択肢】!$K$3:$O$81,2,)," ")&amp;IF(I26="","",","&amp;IFERROR(VLOOKUP($I26,【選択肢】!$K$3:$O$81,2,)," ")&amp;IF(J26="","",","&amp;IFERROR(VLOOKUP($J26,【選択肢】!$K$3:$O$81,2,)," ")&amp;IF(K26="","",","&amp;IFERROR(VLOOKUP($K26,【選択肢】!$K$3:$O$81,2,)," ")&amp;IF(L26="","",","&amp;IFERROR(VLOOKUP($L26,【選択肢】!$K$3:$O$81,2,)," ")&amp;IF(M26="","",","&amp;IFERROR(VLOOKUP($M26,【選択肢】!$K$3:$O$81,2,)," "))))))))</f>
        <v/>
      </c>
      <c r="O26" s="506" t="str">
        <f>IF(H26="","",(IFERROR(VLOOKUP($H26,【選択肢】!$K$3:$O$81,4,)," ")&amp;IF(I26="","",","&amp;IFERROR(VLOOKUP($I26,【選択肢】!$K$3:$O$81,4,)," ")&amp;IF(J26="","",","&amp;IFERROR(VLOOKUP($J26,【選択肢】!$K$3:$O$81,4,)," ")&amp;IF(K26="","",","&amp;IFERROR(VLOOKUP($K26,【選択肢】!$K$3:$O$81,4,)," ")&amp;IF(L26="","",","&amp;IFERROR(VLOOKUP($L26,【選択肢】!$K$3:$O$81,4,)," ")&amp;IF(M26="","",","&amp;IFERROR(VLOOKUP($M26,【選択肢】!$K$3:$O$81,4,)," "))))))))</f>
        <v/>
      </c>
      <c r="P26" s="506" t="str">
        <f>IF(H26="","",(IFERROR(VLOOKUP($H26,【選択肢】!$K$3:$O$81,5,)," ")&amp;IF(I26="","",","&amp;IFERROR(VLOOKUP($I26,【選択肢】!$K$3:$O$81,5,)," ")&amp;IF(J26="","",","&amp;IFERROR(VLOOKUP($J26,【選択肢】!$K$3:$O$81,5,)," ")&amp;IF(K26="","",","&amp;IFERROR(VLOOKUP($K26,【選択肢】!$K$3:$O$81,5,)," ")&amp;IF(L26="","",","&amp;IFERROR(VLOOKUP($L26,【選択肢】!$K$3:$O$81,5,)," ")&amp;IF(M26="","",","&amp;IFERROR(VLOOKUP($M26,【選択肢】!$K$3:$O$81,5,)," "))))))))</f>
        <v/>
      </c>
      <c r="Q26" s="505"/>
      <c r="R26" s="495"/>
      <c r="S26" s="494"/>
      <c r="T26" s="494"/>
      <c r="U26" s="494"/>
      <c r="V26" s="494"/>
      <c r="W26" s="494"/>
      <c r="X26" s="494"/>
    </row>
    <row r="27" spans="1:24">
      <c r="B27" s="513"/>
      <c r="C27" s="512"/>
      <c r="D27" s="969"/>
      <c r="E27" s="509"/>
      <c r="F27" s="509"/>
      <c r="G27" s="970">
        <f t="shared" ref="G27" si="2">SUM(E27+F27)</f>
        <v>0</v>
      </c>
      <c r="H27" s="519"/>
      <c r="I27" s="507"/>
      <c r="J27" s="507"/>
      <c r="K27" s="507"/>
      <c r="L27" s="507"/>
      <c r="M27" s="507"/>
      <c r="N27" s="968" t="str">
        <f>IF(H27="","",(IFERROR(VLOOKUP($H27,【選択肢】!$K$3:$O$81,2,)," ")&amp;IF(I27="","",","&amp;IFERROR(VLOOKUP($I27,【選択肢】!$K$3:$O$81,2,)," ")&amp;IF(J27="","",","&amp;IFERROR(VLOOKUP($J27,【選択肢】!$K$3:$O$81,2,)," ")&amp;IF(K27="","",","&amp;IFERROR(VLOOKUP($K27,【選択肢】!$K$3:$O$81,2,)," ")&amp;IF(L27="","",","&amp;IFERROR(VLOOKUP($L27,【選択肢】!$K$3:$O$81,2,)," ")&amp;IF(M27="","",","&amp;IFERROR(VLOOKUP($M27,【選択肢】!$K$3:$O$81,2,)," "))))))))</f>
        <v/>
      </c>
      <c r="O27" s="968" t="str">
        <f>IF(H27="","",(IFERROR(VLOOKUP($H27,【選択肢】!$K$3:$O$81,4,)," ")&amp;IF(I27="","",","&amp;IFERROR(VLOOKUP($I27,【選択肢】!$K$3:$O$81,4,)," ")&amp;IF(J27="","",","&amp;IFERROR(VLOOKUP($J27,【選択肢】!$K$3:$O$81,4,)," ")&amp;IF(K27="","",","&amp;IFERROR(VLOOKUP($K27,【選択肢】!$K$3:$O$81,4,)," ")&amp;IF(L27="","",","&amp;IFERROR(VLOOKUP($L27,【選択肢】!$K$3:$O$81,4,)," ")&amp;IF(M27="","",","&amp;IFERROR(VLOOKUP($M27,【選択肢】!$K$3:$O$81,4,)," "))))))))</f>
        <v/>
      </c>
      <c r="P27" s="968" t="str">
        <f>IF(H27="","",(IFERROR(VLOOKUP($H27,【選択肢】!$K$3:$O$81,5,)," ")&amp;IF(I27="","",","&amp;IFERROR(VLOOKUP($I27,【選択肢】!$K$3:$O$81,5,)," ")&amp;IF(J27="","",","&amp;IFERROR(VLOOKUP($J27,【選択肢】!$K$3:$O$81,5,)," ")&amp;IF(K27="","",","&amp;IFERROR(VLOOKUP($K27,【選択肢】!$K$3:$O$81,5,)," ")&amp;IF(L27="","",","&amp;IFERROR(VLOOKUP($L27,【選択肢】!$K$3:$O$81,5,)," ")&amp;IF(M27="","",","&amp;IFERROR(VLOOKUP($M27,【選択肢】!$K$3:$O$81,5,)," "))))))))</f>
        <v/>
      </c>
      <c r="Q27" s="505"/>
      <c r="R27" s="495"/>
      <c r="S27" s="494"/>
      <c r="T27" s="494"/>
      <c r="U27" s="494"/>
      <c r="V27" s="494"/>
      <c r="W27" s="494"/>
      <c r="X27" s="494"/>
    </row>
    <row r="28" spans="1:24" s="959" customFormat="1" ht="18.75" customHeight="1">
      <c r="A28" s="494"/>
      <c r="B28" s="517"/>
      <c r="C28" s="516"/>
      <c r="D28" s="511"/>
      <c r="E28" s="510"/>
      <c r="F28" s="510"/>
      <c r="G28" s="508">
        <f>SUM(E28+F28)</f>
        <v>0</v>
      </c>
      <c r="H28" s="519"/>
      <c r="I28" s="515"/>
      <c r="J28" s="515"/>
      <c r="K28" s="515"/>
      <c r="L28" s="515"/>
      <c r="M28" s="515"/>
      <c r="N28" s="506" t="str">
        <f>IF(H28="","",(IFERROR(VLOOKUP($H28,【選択肢】!$K$3:$O$81,2,)," ")&amp;IF(I28="","",","&amp;IFERROR(VLOOKUP($I28,【選択肢】!$K$3:$O$81,2,)," ")&amp;IF(J28="","",","&amp;IFERROR(VLOOKUP($J28,【選択肢】!$K$3:$O$81,2,)," ")&amp;IF(K28="","",","&amp;IFERROR(VLOOKUP($K28,【選択肢】!$K$3:$O$81,2,)," ")&amp;IF(L28="","",","&amp;IFERROR(VLOOKUP($L28,【選択肢】!$K$3:$O$81,2,)," ")&amp;IF(M28="","",","&amp;IFERROR(VLOOKUP($M28,【選択肢】!$K$3:$O$81,2,)," "))))))))</f>
        <v/>
      </c>
      <c r="O28" s="506" t="str">
        <f>IF(H28="","",(IFERROR(VLOOKUP($H28,【選択肢】!$K$3:$O$81,4,)," ")&amp;IF(I28="","",","&amp;IFERROR(VLOOKUP($I28,【選択肢】!$K$3:$O$81,4,)," ")&amp;IF(J28="","",","&amp;IFERROR(VLOOKUP($J28,【選択肢】!$K$3:$O$81,4,)," ")&amp;IF(K28="","",","&amp;IFERROR(VLOOKUP($K28,【選択肢】!$K$3:$O$81,4,)," ")&amp;IF(L28="","",","&amp;IFERROR(VLOOKUP($L28,【選択肢】!$K$3:$O$81,4,)," ")&amp;IF(M28="","",","&amp;IFERROR(VLOOKUP($M28,【選択肢】!$K$3:$O$81,4,)," "))))))))</f>
        <v/>
      </c>
      <c r="P28" s="506" t="str">
        <f>IF(H28="","",(IFERROR(VLOOKUP($H28,【選択肢】!$K$3:$O$81,5,)," ")&amp;IF(I28="","",","&amp;IFERROR(VLOOKUP($I28,【選択肢】!$K$3:$O$81,5,)," ")&amp;IF(J28="","",","&amp;IFERROR(VLOOKUP($J28,【選択肢】!$K$3:$O$81,5,)," ")&amp;IF(K28="","",","&amp;IFERROR(VLOOKUP($K28,【選択肢】!$K$3:$O$81,5,)," ")&amp;IF(L28="","",","&amp;IFERROR(VLOOKUP($L28,【選択肢】!$K$3:$O$81,5,)," ")&amp;IF(M28="","",","&amp;IFERROR(VLOOKUP($M28,【選択肢】!$K$3:$O$81,5,)," "))))))))</f>
        <v/>
      </c>
      <c r="Q28" s="514"/>
      <c r="R28" s="495"/>
      <c r="S28" s="494"/>
      <c r="T28" s="494"/>
      <c r="U28" s="494"/>
      <c r="V28" s="494"/>
      <c r="W28" s="494"/>
      <c r="X28" s="494"/>
    </row>
    <row r="29" spans="1:24" s="959" customFormat="1" ht="18.75" customHeight="1">
      <c r="B29" s="517"/>
      <c r="C29" s="516"/>
      <c r="D29" s="511"/>
      <c r="E29" s="510"/>
      <c r="F29" s="510"/>
      <c r="G29" s="508">
        <f>SUM(E29+F29)</f>
        <v>0</v>
      </c>
      <c r="H29" s="519"/>
      <c r="I29" s="515"/>
      <c r="J29" s="515"/>
      <c r="K29" s="515"/>
      <c r="L29" s="515"/>
      <c r="M29" s="515"/>
      <c r="N29" s="506" t="str">
        <f>IF(H29="","",(IFERROR(VLOOKUP($H29,【選択肢】!$K$3:$O$81,2,)," ")&amp;IF(I29="","",","&amp;IFERROR(VLOOKUP($I29,【選択肢】!$K$3:$O$81,2,)," ")&amp;IF(J29="","",","&amp;IFERROR(VLOOKUP($J29,【選択肢】!$K$3:$O$81,2,)," ")&amp;IF(K29="","",","&amp;IFERROR(VLOOKUP($K29,【選択肢】!$K$3:$O$81,2,)," ")&amp;IF(L29="","",","&amp;IFERROR(VLOOKUP($L29,【選択肢】!$K$3:$O$81,2,)," ")&amp;IF(M29="","",","&amp;IFERROR(VLOOKUP($M29,【選択肢】!$K$3:$O$81,2,)," "))))))))</f>
        <v/>
      </c>
      <c r="O29" s="506" t="str">
        <f>IF(H29="","",(IFERROR(VLOOKUP($H29,【選択肢】!$K$3:$O$81,4,)," ")&amp;IF(I29="","",","&amp;IFERROR(VLOOKUP($I29,【選択肢】!$K$3:$O$81,4,)," ")&amp;IF(J29="","",","&amp;IFERROR(VLOOKUP($J29,【選択肢】!$K$3:$O$81,4,)," ")&amp;IF(K29="","",","&amp;IFERROR(VLOOKUP($K29,【選択肢】!$K$3:$O$81,4,)," ")&amp;IF(L29="","",","&amp;IFERROR(VLOOKUP($L29,【選択肢】!$K$3:$O$81,4,)," ")&amp;IF(M29="","",","&amp;IFERROR(VLOOKUP($M29,【選択肢】!$K$3:$O$81,4,)," "))))))))</f>
        <v/>
      </c>
      <c r="P29" s="506" t="str">
        <f>IF(H29="","",(IFERROR(VLOOKUP($H29,【選択肢】!$K$3:$O$81,5,)," ")&amp;IF(I29="","",","&amp;IFERROR(VLOOKUP($I29,【選択肢】!$K$3:$O$81,5,)," ")&amp;IF(J29="","",","&amp;IFERROR(VLOOKUP($J29,【選択肢】!$K$3:$O$81,5,)," ")&amp;IF(K29="","",","&amp;IFERROR(VLOOKUP($K29,【選択肢】!$K$3:$O$81,5,)," ")&amp;IF(L29="","",","&amp;IFERROR(VLOOKUP($L29,【選択肢】!$K$3:$O$81,5,)," ")&amp;IF(M29="","",","&amp;IFERROR(VLOOKUP($M29,【選択肢】!$K$3:$O$81,5,)," "))))))))</f>
        <v/>
      </c>
      <c r="Q29" s="514"/>
      <c r="R29" s="495"/>
      <c r="S29" s="494"/>
      <c r="T29" s="494"/>
      <c r="U29" s="494"/>
      <c r="V29" s="494"/>
      <c r="W29" s="494"/>
      <c r="X29" s="494"/>
    </row>
    <row r="30" spans="1:24" s="959" customFormat="1">
      <c r="B30" s="517"/>
      <c r="C30" s="516"/>
      <c r="D30" s="511"/>
      <c r="E30" s="510"/>
      <c r="F30" s="510"/>
      <c r="G30" s="508">
        <f>SUM(E30+F30)</f>
        <v>0</v>
      </c>
      <c r="H30" s="519"/>
      <c r="I30" s="515"/>
      <c r="J30" s="515"/>
      <c r="K30" s="515"/>
      <c r="L30" s="515"/>
      <c r="M30" s="515"/>
      <c r="N30" s="506" t="str">
        <f>IF(H30="","",(IFERROR(VLOOKUP($H30,【選択肢】!$K$3:$O$81,2,)," ")&amp;IF(I30="","",","&amp;IFERROR(VLOOKUP($I30,【選択肢】!$K$3:$O$81,2,)," ")&amp;IF(J30="","",","&amp;IFERROR(VLOOKUP($J30,【選択肢】!$K$3:$O$81,2,)," ")&amp;IF(K30="","",","&amp;IFERROR(VLOOKUP($K30,【選択肢】!$K$3:$O$81,2,)," ")&amp;IF(L30="","",","&amp;IFERROR(VLOOKUP($L30,【選択肢】!$K$3:$O$81,2,)," ")&amp;IF(M30="","",","&amp;IFERROR(VLOOKUP($M30,【選択肢】!$K$3:$O$81,2,)," "))))))))</f>
        <v/>
      </c>
      <c r="O30" s="506" t="str">
        <f>IF(H30="","",(IFERROR(VLOOKUP($H30,【選択肢】!$K$3:$O$81,4,)," ")&amp;IF(I30="","",","&amp;IFERROR(VLOOKUP($I30,【選択肢】!$K$3:$O$81,4,)," ")&amp;IF(J30="","",","&amp;IFERROR(VLOOKUP($J30,【選択肢】!$K$3:$O$81,4,)," ")&amp;IF(K30="","",","&amp;IFERROR(VLOOKUP($K30,【選択肢】!$K$3:$O$81,4,)," ")&amp;IF(L30="","",","&amp;IFERROR(VLOOKUP($L30,【選択肢】!$K$3:$O$81,4,)," ")&amp;IF(M30="","",","&amp;IFERROR(VLOOKUP($M30,【選択肢】!$K$3:$O$81,4,)," "))))))))</f>
        <v/>
      </c>
      <c r="P30" s="506" t="str">
        <f>IF(H30="","",(IFERROR(VLOOKUP($H30,【選択肢】!$K$3:$O$81,5,)," ")&amp;IF(I30="","",","&amp;IFERROR(VLOOKUP($I30,【選択肢】!$K$3:$O$81,5,)," ")&amp;IF(J30="","",","&amp;IFERROR(VLOOKUP($J30,【選択肢】!$K$3:$O$81,5,)," ")&amp;IF(K30="","",","&amp;IFERROR(VLOOKUP($K30,【選択肢】!$K$3:$O$81,5,)," ")&amp;IF(L30="","",","&amp;IFERROR(VLOOKUP($L30,【選択肢】!$K$3:$O$81,5,)," ")&amp;IF(M30="","",","&amp;IFERROR(VLOOKUP($M30,【選択肢】!$K$3:$O$81,5,)," "))))))))</f>
        <v/>
      </c>
      <c r="Q30" s="514"/>
      <c r="R30" s="495"/>
      <c r="S30" s="494"/>
      <c r="T30" s="494"/>
      <c r="U30" s="494"/>
      <c r="V30" s="494"/>
      <c r="W30" s="494"/>
      <c r="X30" s="494"/>
    </row>
    <row r="31" spans="1:24" s="959" customFormat="1">
      <c r="B31" s="517"/>
      <c r="C31" s="512"/>
      <c r="D31" s="511"/>
      <c r="E31" s="510"/>
      <c r="F31" s="509"/>
      <c r="G31" s="508">
        <f>SUM(E31+F31)</f>
        <v>0</v>
      </c>
      <c r="H31" s="519"/>
      <c r="I31" s="507"/>
      <c r="J31" s="507"/>
      <c r="K31" s="507"/>
      <c r="L31" s="507"/>
      <c r="M31" s="507"/>
      <c r="N31" s="506" t="str">
        <f>IF(H31="","",(IFERROR(VLOOKUP($H31,【選択肢】!$K$3:$O$81,2,)," ")&amp;IF(I31="","",","&amp;IFERROR(VLOOKUP($I31,【選択肢】!$K$3:$O$81,2,)," ")&amp;IF(J31="","",","&amp;IFERROR(VLOOKUP($J31,【選択肢】!$K$3:$O$81,2,)," ")&amp;IF(K31="","",","&amp;IFERROR(VLOOKUP($K31,【選択肢】!$K$3:$O$81,2,)," ")&amp;IF(L31="","",","&amp;IFERROR(VLOOKUP($L31,【選択肢】!$K$3:$O$81,2,)," ")&amp;IF(M31="","",","&amp;IFERROR(VLOOKUP($M31,【選択肢】!$K$3:$O$81,2,)," "))))))))</f>
        <v/>
      </c>
      <c r="O31" s="506" t="str">
        <f>IF(H31="","",(IFERROR(VLOOKUP($H31,【選択肢】!$K$3:$O$81,4,)," ")&amp;IF(I31="","",","&amp;IFERROR(VLOOKUP($I31,【選択肢】!$K$3:$O$81,4,)," ")&amp;IF(J31="","",","&amp;IFERROR(VLOOKUP($J31,【選択肢】!$K$3:$O$81,4,)," ")&amp;IF(K31="","",","&amp;IFERROR(VLOOKUP($K31,【選択肢】!$K$3:$O$81,4,)," ")&amp;IF(L31="","",","&amp;IFERROR(VLOOKUP($L31,【選択肢】!$K$3:$O$81,4,)," ")&amp;IF(M31="","",","&amp;IFERROR(VLOOKUP($M31,【選択肢】!$K$3:$O$81,4,)," "))))))))</f>
        <v/>
      </c>
      <c r="P31" s="506" t="str">
        <f>IF(H31="","",(IFERROR(VLOOKUP($H31,【選択肢】!$K$3:$O$81,5,)," ")&amp;IF(I31="","",","&amp;IFERROR(VLOOKUP($I31,【選択肢】!$K$3:$O$81,5,)," ")&amp;IF(J31="","",","&amp;IFERROR(VLOOKUP($J31,【選択肢】!$K$3:$O$81,5,)," ")&amp;IF(K31="","",","&amp;IFERROR(VLOOKUP($K31,【選択肢】!$K$3:$O$81,5,)," ")&amp;IF(L31="","",","&amp;IFERROR(VLOOKUP($L31,【選択肢】!$K$3:$O$81,5,)," ")&amp;IF(M31="","",","&amp;IFERROR(VLOOKUP($M31,【選択肢】!$K$3:$O$81,5,)," "))))))))</f>
        <v/>
      </c>
      <c r="Q31" s="505"/>
      <c r="R31" s="495"/>
      <c r="S31" s="494"/>
      <c r="T31" s="494"/>
      <c r="U31" s="494"/>
      <c r="V31" s="494"/>
      <c r="W31" s="494"/>
      <c r="X31" s="494"/>
    </row>
    <row r="32" spans="1:24" s="959" customFormat="1">
      <c r="B32" s="517"/>
      <c r="C32" s="516"/>
      <c r="D32" s="511"/>
      <c r="E32" s="510"/>
      <c r="F32" s="510"/>
      <c r="G32" s="508">
        <f t="shared" ref="G32:G35" si="3">SUM(E32+F32)</f>
        <v>0</v>
      </c>
      <c r="H32" s="519"/>
      <c r="I32" s="515"/>
      <c r="J32" s="515"/>
      <c r="K32" s="515"/>
      <c r="L32" s="515"/>
      <c r="M32" s="515"/>
      <c r="N32" s="506" t="str">
        <f>IF(H32="","",(IFERROR(VLOOKUP($H32,【選択肢】!$K$3:$O$81,2,)," ")&amp;IF(I32="","",","&amp;IFERROR(VLOOKUP($I32,【選択肢】!$K$3:$O$81,2,)," ")&amp;IF(J32="","",","&amp;IFERROR(VLOOKUP($J32,【選択肢】!$K$3:$O$81,2,)," ")&amp;IF(K32="","",","&amp;IFERROR(VLOOKUP($K32,【選択肢】!$K$3:$O$81,2,)," ")&amp;IF(L32="","",","&amp;IFERROR(VLOOKUP($L32,【選択肢】!$K$3:$O$81,2,)," ")&amp;IF(M32="","",","&amp;IFERROR(VLOOKUP($M32,【選択肢】!$K$3:$O$81,2,)," "))))))))</f>
        <v/>
      </c>
      <c r="O32" s="506" t="str">
        <f>IF(H32="","",(IFERROR(VLOOKUP($H32,【選択肢】!$K$3:$O$81,4,)," ")&amp;IF(I32="","",","&amp;IFERROR(VLOOKUP($I32,【選択肢】!$K$3:$O$81,4,)," ")&amp;IF(J32="","",","&amp;IFERROR(VLOOKUP($J32,【選択肢】!$K$3:$O$81,4,)," ")&amp;IF(K32="","",","&amp;IFERROR(VLOOKUP($K32,【選択肢】!$K$3:$O$81,4,)," ")&amp;IF(L32="","",","&amp;IFERROR(VLOOKUP($L32,【選択肢】!$K$3:$O$81,4,)," ")&amp;IF(M32="","",","&amp;IFERROR(VLOOKUP($M32,【選択肢】!$K$3:$O$81,4,)," "))))))))</f>
        <v/>
      </c>
      <c r="P32" s="506" t="str">
        <f>IF(H32="","",(IFERROR(VLOOKUP($H32,【選択肢】!$K$3:$O$81,5,)," ")&amp;IF(I32="","",","&amp;IFERROR(VLOOKUP($I32,【選択肢】!$K$3:$O$81,5,)," ")&amp;IF(J32="","",","&amp;IFERROR(VLOOKUP($J32,【選択肢】!$K$3:$O$81,5,)," ")&amp;IF(K32="","",","&amp;IFERROR(VLOOKUP($K32,【選択肢】!$K$3:$O$81,5,)," ")&amp;IF(L32="","",","&amp;IFERROR(VLOOKUP($L32,【選択肢】!$K$3:$O$81,5,)," ")&amp;IF(M32="","",","&amp;IFERROR(VLOOKUP($M32,【選択肢】!$K$3:$O$81,5,)," "))))))))</f>
        <v/>
      </c>
      <c r="Q32" s="514"/>
      <c r="R32" s="495"/>
      <c r="S32" s="494"/>
      <c r="T32" s="494"/>
      <c r="U32" s="494"/>
      <c r="V32" s="494"/>
      <c r="W32" s="494"/>
      <c r="X32" s="494"/>
    </row>
    <row r="33" spans="2:24" s="959" customFormat="1">
      <c r="B33" s="517"/>
      <c r="C33" s="516"/>
      <c r="D33" s="511"/>
      <c r="E33" s="510"/>
      <c r="F33" s="510"/>
      <c r="G33" s="508">
        <f t="shared" si="3"/>
        <v>0</v>
      </c>
      <c r="H33" s="519"/>
      <c r="I33" s="515"/>
      <c r="J33" s="515"/>
      <c r="K33" s="515"/>
      <c r="L33" s="515"/>
      <c r="M33" s="515"/>
      <c r="N33" s="506" t="str">
        <f>IF(H33="","",(IFERROR(VLOOKUP($H33,【選択肢】!$K$3:$O$81,2,)," ")&amp;IF(I33="","",","&amp;IFERROR(VLOOKUP($I33,【選択肢】!$K$3:$O$81,2,)," ")&amp;IF(J33="","",","&amp;IFERROR(VLOOKUP($J33,【選択肢】!$K$3:$O$81,2,)," ")&amp;IF(K33="","",","&amp;IFERROR(VLOOKUP($K33,【選択肢】!$K$3:$O$81,2,)," ")&amp;IF(L33="","",","&amp;IFERROR(VLOOKUP($L33,【選択肢】!$K$3:$O$81,2,)," ")&amp;IF(M33="","",","&amp;IFERROR(VLOOKUP($M33,【選択肢】!$K$3:$O$81,2,)," "))))))))</f>
        <v/>
      </c>
      <c r="O33" s="506" t="str">
        <f>IF(H33="","",(IFERROR(VLOOKUP($H33,【選択肢】!$K$3:$O$81,4,)," ")&amp;IF(I33="","",","&amp;IFERROR(VLOOKUP($I33,【選択肢】!$K$3:$O$81,4,)," ")&amp;IF(J33="","",","&amp;IFERROR(VLOOKUP($J33,【選択肢】!$K$3:$O$81,4,)," ")&amp;IF(K33="","",","&amp;IFERROR(VLOOKUP($K33,【選択肢】!$K$3:$O$81,4,)," ")&amp;IF(L33="","",","&amp;IFERROR(VLOOKUP($L33,【選択肢】!$K$3:$O$81,4,)," ")&amp;IF(M33="","",","&amp;IFERROR(VLOOKUP($M33,【選択肢】!$K$3:$O$81,4,)," "))))))))</f>
        <v/>
      </c>
      <c r="P33" s="506" t="str">
        <f>IF(H33="","",(IFERROR(VLOOKUP($H33,【選択肢】!$K$3:$O$81,5,)," ")&amp;IF(I33="","",","&amp;IFERROR(VLOOKUP($I33,【選択肢】!$K$3:$O$81,5,)," ")&amp;IF(J33="","",","&amp;IFERROR(VLOOKUP($J33,【選択肢】!$K$3:$O$81,5,)," ")&amp;IF(K33="","",","&amp;IFERROR(VLOOKUP($K33,【選択肢】!$K$3:$O$81,5,)," ")&amp;IF(L33="","",","&amp;IFERROR(VLOOKUP($L33,【選択肢】!$K$3:$O$81,5,)," ")&amp;IF(M33="","",","&amp;IFERROR(VLOOKUP($M33,【選択肢】!$K$3:$O$81,5,)," "))))))))</f>
        <v/>
      </c>
      <c r="Q33" s="514"/>
      <c r="R33" s="495"/>
      <c r="S33" s="494"/>
      <c r="T33" s="494"/>
      <c r="U33" s="494"/>
      <c r="V33" s="494"/>
      <c r="W33" s="494"/>
      <c r="X33" s="494"/>
    </row>
    <row r="34" spans="2:24" s="959" customFormat="1">
      <c r="B34" s="517"/>
      <c r="C34" s="516"/>
      <c r="D34" s="511"/>
      <c r="E34" s="510"/>
      <c r="F34" s="510"/>
      <c r="G34" s="508">
        <f t="shared" si="3"/>
        <v>0</v>
      </c>
      <c r="H34" s="519"/>
      <c r="I34" s="515"/>
      <c r="J34" s="515"/>
      <c r="K34" s="515"/>
      <c r="L34" s="515"/>
      <c r="M34" s="515"/>
      <c r="N34" s="506" t="str">
        <f>IF(H34="","",(IFERROR(VLOOKUP($H34,【選択肢】!$K$3:$O$81,2,)," ")&amp;IF(I34="","",","&amp;IFERROR(VLOOKUP($I34,【選択肢】!$K$3:$O$81,2,)," ")&amp;IF(J34="","",","&amp;IFERROR(VLOOKUP($J34,【選択肢】!$K$3:$O$81,2,)," ")&amp;IF(K34="","",","&amp;IFERROR(VLOOKUP($K34,【選択肢】!$K$3:$O$81,2,)," ")&amp;IF(L34="","",","&amp;IFERROR(VLOOKUP($L34,【選択肢】!$K$3:$O$81,2,)," ")&amp;IF(M34="","",","&amp;IFERROR(VLOOKUP($M34,【選択肢】!$K$3:$O$81,2,)," "))))))))</f>
        <v/>
      </c>
      <c r="O34" s="506" t="str">
        <f>IF(H34="","",(IFERROR(VLOOKUP($H34,【選択肢】!$K$3:$O$81,4,)," ")&amp;IF(I34="","",","&amp;IFERROR(VLOOKUP($I34,【選択肢】!$K$3:$O$81,4,)," ")&amp;IF(J34="","",","&amp;IFERROR(VLOOKUP($J34,【選択肢】!$K$3:$O$81,4,)," ")&amp;IF(K34="","",","&amp;IFERROR(VLOOKUP($K34,【選択肢】!$K$3:$O$81,4,)," ")&amp;IF(L34="","",","&amp;IFERROR(VLOOKUP($L34,【選択肢】!$K$3:$O$81,4,)," ")&amp;IF(M34="","",","&amp;IFERROR(VLOOKUP($M34,【選択肢】!$K$3:$O$81,4,)," "))))))))</f>
        <v/>
      </c>
      <c r="P34" s="506" t="str">
        <f>IF(H34="","",(IFERROR(VLOOKUP($H34,【選択肢】!$K$3:$O$81,5,)," ")&amp;IF(I34="","",","&amp;IFERROR(VLOOKUP($I34,【選択肢】!$K$3:$O$81,5,)," ")&amp;IF(J34="","",","&amp;IFERROR(VLOOKUP($J34,【選択肢】!$K$3:$O$81,5,)," ")&amp;IF(K34="","",","&amp;IFERROR(VLOOKUP($K34,【選択肢】!$K$3:$O$81,5,)," ")&amp;IF(L34="","",","&amp;IFERROR(VLOOKUP($L34,【選択肢】!$K$3:$O$81,5,)," ")&amp;IF(M34="","",","&amp;IFERROR(VLOOKUP($M34,【選択肢】!$K$3:$O$81,5,)," "))))))))</f>
        <v/>
      </c>
      <c r="Q34" s="514"/>
      <c r="R34" s="495"/>
      <c r="S34" s="494"/>
      <c r="T34" s="494"/>
      <c r="U34" s="494"/>
      <c r="V34" s="494"/>
      <c r="W34" s="494"/>
      <c r="X34" s="494"/>
    </row>
    <row r="35" spans="2:24" s="959" customFormat="1">
      <c r="B35" s="517"/>
      <c r="C35" s="516"/>
      <c r="D35" s="511"/>
      <c r="E35" s="510"/>
      <c r="F35" s="510"/>
      <c r="G35" s="508">
        <f t="shared" si="3"/>
        <v>0</v>
      </c>
      <c r="H35" s="519"/>
      <c r="I35" s="515"/>
      <c r="J35" s="515"/>
      <c r="K35" s="515"/>
      <c r="L35" s="515"/>
      <c r="M35" s="515"/>
      <c r="N35" s="506" t="str">
        <f>IF(H35="","",(IFERROR(VLOOKUP($H35,【選択肢】!$K$3:$O$81,2,)," ")&amp;IF(I35="","",","&amp;IFERROR(VLOOKUP($I35,【選択肢】!$K$3:$O$81,2,)," ")&amp;IF(J35="","",","&amp;IFERROR(VLOOKUP($J35,【選択肢】!$K$3:$O$81,2,)," ")&amp;IF(K35="","",","&amp;IFERROR(VLOOKUP($K35,【選択肢】!$K$3:$O$81,2,)," ")&amp;IF(L35="","",","&amp;IFERROR(VLOOKUP($L35,【選択肢】!$K$3:$O$81,2,)," ")&amp;IF(M35="","",","&amp;IFERROR(VLOOKUP($M35,【選択肢】!$K$3:$O$81,2,)," "))))))))</f>
        <v/>
      </c>
      <c r="O35" s="506" t="str">
        <f>IF(H35="","",(IFERROR(VLOOKUP($H35,【選択肢】!$K$3:$O$81,4,)," ")&amp;IF(I35="","",","&amp;IFERROR(VLOOKUP($I35,【選択肢】!$K$3:$O$81,4,)," ")&amp;IF(J35="","",","&amp;IFERROR(VLOOKUP($J35,【選択肢】!$K$3:$O$81,4,)," ")&amp;IF(K35="","",","&amp;IFERROR(VLOOKUP($K35,【選択肢】!$K$3:$O$81,4,)," ")&amp;IF(L35="","",","&amp;IFERROR(VLOOKUP($L35,【選択肢】!$K$3:$O$81,4,)," ")&amp;IF(M35="","",","&amp;IFERROR(VLOOKUP($M35,【選択肢】!$K$3:$O$81,4,)," "))))))))</f>
        <v/>
      </c>
      <c r="P35" s="506" t="str">
        <f>IF(H35="","",(IFERROR(VLOOKUP($H35,【選択肢】!$K$3:$O$81,5,)," ")&amp;IF(I35="","",","&amp;IFERROR(VLOOKUP($I35,【選択肢】!$K$3:$O$81,5,)," ")&amp;IF(J35="","",","&amp;IFERROR(VLOOKUP($J35,【選択肢】!$K$3:$O$81,5,)," ")&amp;IF(K35="","",","&amp;IFERROR(VLOOKUP($K35,【選択肢】!$K$3:$O$81,5,)," ")&amp;IF(L35="","",","&amp;IFERROR(VLOOKUP($L35,【選択肢】!$K$3:$O$81,5,)," ")&amp;IF(M35="","",","&amp;IFERROR(VLOOKUP($M35,【選択肢】!$K$3:$O$81,5,)," "))))))))</f>
        <v/>
      </c>
      <c r="Q35" s="514"/>
      <c r="R35" s="495"/>
      <c r="S35" s="494"/>
      <c r="T35" s="494"/>
      <c r="U35" s="494"/>
      <c r="V35" s="494"/>
      <c r="W35" s="494"/>
      <c r="X35" s="494"/>
    </row>
    <row r="36" spans="2:24" s="959" customFormat="1">
      <c r="B36" s="517"/>
      <c r="C36" s="516"/>
      <c r="D36" s="511"/>
      <c r="E36" s="510"/>
      <c r="F36" s="510"/>
      <c r="G36" s="508">
        <f>SUM(E36+F36)</f>
        <v>0</v>
      </c>
      <c r="H36" s="519"/>
      <c r="I36" s="515"/>
      <c r="J36" s="515"/>
      <c r="K36" s="515"/>
      <c r="L36" s="515"/>
      <c r="M36" s="515"/>
      <c r="N36" s="506" t="str">
        <f>IF(H36="","",(IFERROR(VLOOKUP($H36,【選択肢】!$K$3:$O$81,2,)," ")&amp;IF(I36="","",","&amp;IFERROR(VLOOKUP($I36,【選択肢】!$K$3:$O$81,2,)," ")&amp;IF(J36="","",","&amp;IFERROR(VLOOKUP($J36,【選択肢】!$K$3:$O$81,2,)," ")&amp;IF(K36="","",","&amp;IFERROR(VLOOKUP($K36,【選択肢】!$K$3:$O$81,2,)," ")&amp;IF(L36="","",","&amp;IFERROR(VLOOKUP($L36,【選択肢】!$K$3:$O$81,2,)," ")&amp;IF(M36="","",","&amp;IFERROR(VLOOKUP($M36,【選択肢】!$K$3:$O$81,2,)," "))))))))</f>
        <v/>
      </c>
      <c r="O36" s="506" t="str">
        <f>IF(H36="","",(IFERROR(VLOOKUP($H36,【選択肢】!$K$3:$O$81,4,)," ")&amp;IF(I36="","",","&amp;IFERROR(VLOOKUP($I36,【選択肢】!$K$3:$O$81,4,)," ")&amp;IF(J36="","",","&amp;IFERROR(VLOOKUP($J36,【選択肢】!$K$3:$O$81,4,)," ")&amp;IF(K36="","",","&amp;IFERROR(VLOOKUP($K36,【選択肢】!$K$3:$O$81,4,)," ")&amp;IF(L36="","",","&amp;IFERROR(VLOOKUP($L36,【選択肢】!$K$3:$O$81,4,)," ")&amp;IF(M36="","",","&amp;IFERROR(VLOOKUP($M36,【選択肢】!$K$3:$O$81,4,)," "))))))))</f>
        <v/>
      </c>
      <c r="P36" s="506" t="str">
        <f>IF(H36="","",(IFERROR(VLOOKUP($H36,【選択肢】!$K$3:$O$81,5,)," ")&amp;IF(I36="","",","&amp;IFERROR(VLOOKUP($I36,【選択肢】!$K$3:$O$81,5,)," ")&amp;IF(J36="","",","&amp;IFERROR(VLOOKUP($J36,【選択肢】!$K$3:$O$81,5,)," ")&amp;IF(K36="","",","&amp;IFERROR(VLOOKUP($K36,【選択肢】!$K$3:$O$81,5,)," ")&amp;IF(L36="","",","&amp;IFERROR(VLOOKUP($L36,【選択肢】!$K$3:$O$81,5,)," ")&amp;IF(M36="","",","&amp;IFERROR(VLOOKUP($M36,【選択肢】!$K$3:$O$81,5,)," "))))))))</f>
        <v/>
      </c>
      <c r="Q36" s="514"/>
      <c r="R36" s="495"/>
      <c r="S36" s="494"/>
      <c r="T36" s="494"/>
      <c r="U36" s="494"/>
      <c r="V36" s="494"/>
      <c r="W36" s="494"/>
      <c r="X36" s="494"/>
    </row>
    <row r="37" spans="2:24" s="959" customFormat="1">
      <c r="B37" s="517"/>
      <c r="C37" s="516"/>
      <c r="D37" s="511"/>
      <c r="E37" s="510"/>
      <c r="F37" s="510"/>
      <c r="G37" s="508">
        <f t="shared" ref="G37:G40" si="4">SUM(E37+F37)</f>
        <v>0</v>
      </c>
      <c r="H37" s="519"/>
      <c r="I37" s="515"/>
      <c r="J37" s="515"/>
      <c r="K37" s="515"/>
      <c r="L37" s="515"/>
      <c r="M37" s="515"/>
      <c r="N37" s="506" t="str">
        <f>IF(H37="","",(IFERROR(VLOOKUP($H37,【選択肢】!$K$3:$O$81,2,)," ")&amp;IF(I37="","",","&amp;IFERROR(VLOOKUP($I37,【選択肢】!$K$3:$O$81,2,)," ")&amp;IF(J37="","",","&amp;IFERROR(VLOOKUP($J37,【選択肢】!$K$3:$O$81,2,)," ")&amp;IF(K37="","",","&amp;IFERROR(VLOOKUP($K37,【選択肢】!$K$3:$O$81,2,)," ")&amp;IF(L37="","",","&amp;IFERROR(VLOOKUP($L37,【選択肢】!$K$3:$O$81,2,)," ")&amp;IF(M37="","",","&amp;IFERROR(VLOOKUP($M37,【選択肢】!$K$3:$O$81,2,)," "))))))))</f>
        <v/>
      </c>
      <c r="O37" s="506" t="str">
        <f>IF(H37="","",(IFERROR(VLOOKUP($H37,【選択肢】!$K$3:$O$81,4,)," ")&amp;IF(I37="","",","&amp;IFERROR(VLOOKUP($I37,【選択肢】!$K$3:$O$81,4,)," ")&amp;IF(J37="","",","&amp;IFERROR(VLOOKUP($J37,【選択肢】!$K$3:$O$81,4,)," ")&amp;IF(K37="","",","&amp;IFERROR(VLOOKUP($K37,【選択肢】!$K$3:$O$81,4,)," ")&amp;IF(L37="","",","&amp;IFERROR(VLOOKUP($L37,【選択肢】!$K$3:$O$81,4,)," ")&amp;IF(M37="","",","&amp;IFERROR(VLOOKUP($M37,【選択肢】!$K$3:$O$81,4,)," "))))))))</f>
        <v/>
      </c>
      <c r="P37" s="506" t="str">
        <f>IF(H37="","",(IFERROR(VLOOKUP($H37,【選択肢】!$K$3:$O$81,5,)," ")&amp;IF(I37="","",","&amp;IFERROR(VLOOKUP($I37,【選択肢】!$K$3:$O$81,5,)," ")&amp;IF(J37="","",","&amp;IFERROR(VLOOKUP($J37,【選択肢】!$K$3:$O$81,5,)," ")&amp;IF(K37="","",","&amp;IFERROR(VLOOKUP($K37,【選択肢】!$K$3:$O$81,5,)," ")&amp;IF(L37="","",","&amp;IFERROR(VLOOKUP($L37,【選択肢】!$K$3:$O$81,5,)," ")&amp;IF(M37="","",","&amp;IFERROR(VLOOKUP($M37,【選択肢】!$K$3:$O$81,5,)," "))))))))</f>
        <v/>
      </c>
      <c r="Q37" s="514"/>
      <c r="R37" s="495"/>
      <c r="S37" s="494"/>
      <c r="T37" s="494"/>
      <c r="U37" s="494"/>
      <c r="V37" s="494"/>
      <c r="W37" s="494"/>
      <c r="X37" s="494"/>
    </row>
    <row r="38" spans="2:24" s="959" customFormat="1">
      <c r="B38" s="517"/>
      <c r="C38" s="516"/>
      <c r="D38" s="511"/>
      <c r="E38" s="510"/>
      <c r="F38" s="510"/>
      <c r="G38" s="508">
        <f t="shared" si="4"/>
        <v>0</v>
      </c>
      <c r="H38" s="519"/>
      <c r="I38" s="515"/>
      <c r="J38" s="515"/>
      <c r="K38" s="515"/>
      <c r="L38" s="515"/>
      <c r="M38" s="515"/>
      <c r="N38" s="506" t="str">
        <f>IF(H38="","",(IFERROR(VLOOKUP($H38,【選択肢】!$K$3:$O$81,2,)," ")&amp;IF(I38="","",","&amp;IFERROR(VLOOKUP($I38,【選択肢】!$K$3:$O$81,2,)," ")&amp;IF(J38="","",","&amp;IFERROR(VLOOKUP($J38,【選択肢】!$K$3:$O$81,2,)," ")&amp;IF(K38="","",","&amp;IFERROR(VLOOKUP($K38,【選択肢】!$K$3:$O$81,2,)," ")&amp;IF(L38="","",","&amp;IFERROR(VLOOKUP($L38,【選択肢】!$K$3:$O$81,2,)," ")&amp;IF(M38="","",","&amp;IFERROR(VLOOKUP($M38,【選択肢】!$K$3:$O$81,2,)," "))))))))</f>
        <v/>
      </c>
      <c r="O38" s="506" t="str">
        <f>IF(H38="","",(IFERROR(VLOOKUP($H38,【選択肢】!$K$3:$O$81,4,)," ")&amp;IF(I38="","",","&amp;IFERROR(VLOOKUP($I38,【選択肢】!$K$3:$O$81,4,)," ")&amp;IF(J38="","",","&amp;IFERROR(VLOOKUP($J38,【選択肢】!$K$3:$O$81,4,)," ")&amp;IF(K38="","",","&amp;IFERROR(VLOOKUP($K38,【選択肢】!$K$3:$O$81,4,)," ")&amp;IF(L38="","",","&amp;IFERROR(VLOOKUP($L38,【選択肢】!$K$3:$O$81,4,)," ")&amp;IF(M38="","",","&amp;IFERROR(VLOOKUP($M38,【選択肢】!$K$3:$O$81,4,)," "))))))))</f>
        <v/>
      </c>
      <c r="P38" s="506" t="str">
        <f>IF(H38="","",(IFERROR(VLOOKUP($H38,【選択肢】!$K$3:$O$81,5,)," ")&amp;IF(I38="","",","&amp;IFERROR(VLOOKUP($I38,【選択肢】!$K$3:$O$81,5,)," ")&amp;IF(J38="","",","&amp;IFERROR(VLOOKUP($J38,【選択肢】!$K$3:$O$81,5,)," ")&amp;IF(K38="","",","&amp;IFERROR(VLOOKUP($K38,【選択肢】!$K$3:$O$81,5,)," ")&amp;IF(L38="","",","&amp;IFERROR(VLOOKUP($L38,【選択肢】!$K$3:$O$81,5,)," ")&amp;IF(M38="","",","&amp;IFERROR(VLOOKUP($M38,【選択肢】!$K$3:$O$81,5,)," "))))))))</f>
        <v/>
      </c>
      <c r="Q38" s="514"/>
      <c r="R38" s="495"/>
      <c r="S38" s="494"/>
      <c r="T38" s="494"/>
      <c r="U38" s="494"/>
      <c r="V38" s="494"/>
      <c r="W38" s="494"/>
      <c r="X38" s="494"/>
    </row>
    <row r="39" spans="2:24" s="959" customFormat="1">
      <c r="B39" s="517"/>
      <c r="C39" s="516"/>
      <c r="D39" s="511"/>
      <c r="E39" s="510"/>
      <c r="F39" s="510"/>
      <c r="G39" s="508">
        <f t="shared" si="4"/>
        <v>0</v>
      </c>
      <c r="H39" s="519"/>
      <c r="I39" s="515"/>
      <c r="J39" s="515"/>
      <c r="K39" s="515"/>
      <c r="L39" s="515"/>
      <c r="M39" s="515"/>
      <c r="N39" s="506" t="str">
        <f>IF(H39="","",(IFERROR(VLOOKUP($H39,【選択肢】!$K$3:$O$81,2,)," ")&amp;IF(I39="","",","&amp;IFERROR(VLOOKUP($I39,【選択肢】!$K$3:$O$81,2,)," ")&amp;IF(J39="","",","&amp;IFERROR(VLOOKUP($J39,【選択肢】!$K$3:$O$81,2,)," ")&amp;IF(K39="","",","&amp;IFERROR(VLOOKUP($K39,【選択肢】!$K$3:$O$81,2,)," ")&amp;IF(L39="","",","&amp;IFERROR(VLOOKUP($L39,【選択肢】!$K$3:$O$81,2,)," ")&amp;IF(M39="","",","&amp;IFERROR(VLOOKUP($M39,【選択肢】!$K$3:$O$81,2,)," "))))))))</f>
        <v/>
      </c>
      <c r="O39" s="506" t="str">
        <f>IF(H39="","",(IFERROR(VLOOKUP($H39,【選択肢】!$K$3:$O$81,4,)," ")&amp;IF(I39="","",","&amp;IFERROR(VLOOKUP($I39,【選択肢】!$K$3:$O$81,4,)," ")&amp;IF(J39="","",","&amp;IFERROR(VLOOKUP($J39,【選択肢】!$K$3:$O$81,4,)," ")&amp;IF(K39="","",","&amp;IFERROR(VLOOKUP($K39,【選択肢】!$K$3:$O$81,4,)," ")&amp;IF(L39="","",","&amp;IFERROR(VLOOKUP($L39,【選択肢】!$K$3:$O$81,4,)," ")&amp;IF(M39="","",","&amp;IFERROR(VLOOKUP($M39,【選択肢】!$K$3:$O$81,4,)," "))))))))</f>
        <v/>
      </c>
      <c r="P39" s="506" t="str">
        <f>IF(H39="","",(IFERROR(VLOOKUP($H39,【選択肢】!$K$3:$O$81,5,)," ")&amp;IF(I39="","",","&amp;IFERROR(VLOOKUP($I39,【選択肢】!$K$3:$O$81,5,)," ")&amp;IF(J39="","",","&amp;IFERROR(VLOOKUP($J39,【選択肢】!$K$3:$O$81,5,)," ")&amp;IF(K39="","",","&amp;IFERROR(VLOOKUP($K39,【選択肢】!$K$3:$O$81,5,)," ")&amp;IF(L39="","",","&amp;IFERROR(VLOOKUP($L39,【選択肢】!$K$3:$O$81,5,)," ")&amp;IF(M39="","",","&amp;IFERROR(VLOOKUP($M39,【選択肢】!$K$3:$O$81,5,)," "))))))))</f>
        <v/>
      </c>
      <c r="Q39" s="514"/>
      <c r="R39" s="495"/>
      <c r="S39" s="494"/>
      <c r="T39" s="494"/>
      <c r="U39" s="494"/>
      <c r="V39" s="494"/>
      <c r="W39" s="494"/>
      <c r="X39" s="494"/>
    </row>
    <row r="40" spans="2:24" s="959" customFormat="1">
      <c r="B40" s="517"/>
      <c r="C40" s="516"/>
      <c r="D40" s="511"/>
      <c r="E40" s="510"/>
      <c r="F40" s="510"/>
      <c r="G40" s="508">
        <f t="shared" si="4"/>
        <v>0</v>
      </c>
      <c r="H40" s="519"/>
      <c r="I40" s="515"/>
      <c r="J40" s="515"/>
      <c r="K40" s="515"/>
      <c r="L40" s="515"/>
      <c r="M40" s="515"/>
      <c r="N40" s="506" t="str">
        <f>IF(H40="","",(IFERROR(VLOOKUP($H40,【選択肢】!$K$3:$O$81,2,)," ")&amp;IF(I40="","",","&amp;IFERROR(VLOOKUP($I40,【選択肢】!$K$3:$O$81,2,)," ")&amp;IF(J40="","",","&amp;IFERROR(VLOOKUP($J40,【選択肢】!$K$3:$O$81,2,)," ")&amp;IF(K40="","",","&amp;IFERROR(VLOOKUP($K40,【選択肢】!$K$3:$O$81,2,)," ")&amp;IF(L40="","",","&amp;IFERROR(VLOOKUP($L40,【選択肢】!$K$3:$O$81,2,)," ")&amp;IF(M40="","",","&amp;IFERROR(VLOOKUP($M40,【選択肢】!$K$3:$O$81,2,)," "))))))))</f>
        <v/>
      </c>
      <c r="O40" s="506" t="str">
        <f>IF(H40="","",(IFERROR(VLOOKUP($H40,【選択肢】!$K$3:$O$81,4,)," ")&amp;IF(I40="","",","&amp;IFERROR(VLOOKUP($I40,【選択肢】!$K$3:$O$81,4,)," ")&amp;IF(J40="","",","&amp;IFERROR(VLOOKUP($J40,【選択肢】!$K$3:$O$81,4,)," ")&amp;IF(K40="","",","&amp;IFERROR(VLOOKUP($K40,【選択肢】!$K$3:$O$81,4,)," ")&amp;IF(L40="","",","&amp;IFERROR(VLOOKUP($L40,【選択肢】!$K$3:$O$81,4,)," ")&amp;IF(M40="","",","&amp;IFERROR(VLOOKUP($M40,【選択肢】!$K$3:$O$81,4,)," "))))))))</f>
        <v/>
      </c>
      <c r="P40" s="506" t="str">
        <f>IF(H40="","",(IFERROR(VLOOKUP($H40,【選択肢】!$K$3:$O$81,5,)," ")&amp;IF(I40="","",","&amp;IFERROR(VLOOKUP($I40,【選択肢】!$K$3:$O$81,5,)," ")&amp;IF(J40="","",","&amp;IFERROR(VLOOKUP($J40,【選択肢】!$K$3:$O$81,5,)," ")&amp;IF(K40="","",","&amp;IFERROR(VLOOKUP($K40,【選択肢】!$K$3:$O$81,5,)," ")&amp;IF(L40="","",","&amp;IFERROR(VLOOKUP($L40,【選択肢】!$K$3:$O$81,5,)," ")&amp;IF(M40="","",","&amp;IFERROR(VLOOKUP($M40,【選択肢】!$K$3:$O$81,5,)," "))))))))</f>
        <v/>
      </c>
      <c r="Q40" s="514"/>
      <c r="R40" s="495"/>
      <c r="S40" s="494"/>
      <c r="T40" s="494"/>
      <c r="U40" s="494"/>
      <c r="V40" s="494"/>
      <c r="W40" s="494"/>
      <c r="X40" s="494"/>
    </row>
    <row r="41" spans="2:24" s="959" customFormat="1">
      <c r="B41" s="517"/>
      <c r="C41" s="516"/>
      <c r="D41" s="511"/>
      <c r="E41" s="510"/>
      <c r="F41" s="510"/>
      <c r="G41" s="508">
        <f>SUM(E41+F41)</f>
        <v>0</v>
      </c>
      <c r="H41" s="519"/>
      <c r="I41" s="515"/>
      <c r="J41" s="515"/>
      <c r="K41" s="515"/>
      <c r="L41" s="515"/>
      <c r="M41" s="515"/>
      <c r="N41" s="506" t="str">
        <f>IF(H41="","",(IFERROR(VLOOKUP($H41,【選択肢】!$K$3:$O$81,2,)," ")&amp;IF(I41="","",","&amp;IFERROR(VLOOKUP($I41,【選択肢】!$K$3:$O$81,2,)," ")&amp;IF(J41="","",","&amp;IFERROR(VLOOKUP($J41,【選択肢】!$K$3:$O$81,2,)," ")&amp;IF(K41="","",","&amp;IFERROR(VLOOKUP($K41,【選択肢】!$K$3:$O$81,2,)," ")&amp;IF(L41="","",","&amp;IFERROR(VLOOKUP($L41,【選択肢】!$K$3:$O$81,2,)," ")&amp;IF(M41="","",","&amp;IFERROR(VLOOKUP($M41,【選択肢】!$K$3:$O$81,2,)," "))))))))</f>
        <v/>
      </c>
      <c r="O41" s="506" t="str">
        <f>IF(H41="","",(IFERROR(VLOOKUP($H41,【選択肢】!$K$3:$O$81,4,)," ")&amp;IF(I41="","",","&amp;IFERROR(VLOOKUP($I41,【選択肢】!$K$3:$O$81,4,)," ")&amp;IF(J41="","",","&amp;IFERROR(VLOOKUP($J41,【選択肢】!$K$3:$O$81,4,)," ")&amp;IF(K41="","",","&amp;IFERROR(VLOOKUP($K41,【選択肢】!$K$3:$O$81,4,)," ")&amp;IF(L41="","",","&amp;IFERROR(VLOOKUP($L41,【選択肢】!$K$3:$O$81,4,)," ")&amp;IF(M41="","",","&amp;IFERROR(VLOOKUP($M41,【選択肢】!$K$3:$O$81,4,)," "))))))))</f>
        <v/>
      </c>
      <c r="P41" s="506" t="str">
        <f>IF(H41="","",(IFERROR(VLOOKUP($H41,【選択肢】!$K$3:$O$81,5,)," ")&amp;IF(I41="","",","&amp;IFERROR(VLOOKUP($I41,【選択肢】!$K$3:$O$81,5,)," ")&amp;IF(J41="","",","&amp;IFERROR(VLOOKUP($J41,【選択肢】!$K$3:$O$81,5,)," ")&amp;IF(K41="","",","&amp;IFERROR(VLOOKUP($K41,【選択肢】!$K$3:$O$81,5,)," ")&amp;IF(L41="","",","&amp;IFERROR(VLOOKUP($L41,【選択肢】!$K$3:$O$81,5,)," ")&amp;IF(M41="","",","&amp;IFERROR(VLOOKUP($M41,【選択肢】!$K$3:$O$81,5,)," "))))))))</f>
        <v/>
      </c>
      <c r="Q41" s="514"/>
      <c r="R41" s="495"/>
      <c r="S41" s="494"/>
      <c r="T41" s="494"/>
      <c r="U41" s="494"/>
      <c r="V41" s="494"/>
      <c r="W41" s="494"/>
      <c r="X41" s="494"/>
    </row>
    <row r="42" spans="2:24" s="959" customFormat="1">
      <c r="B42" s="513"/>
      <c r="C42" s="512"/>
      <c r="D42" s="511"/>
      <c r="E42" s="510"/>
      <c r="F42" s="509"/>
      <c r="G42" s="508">
        <f>SUM(E42+F42)</f>
        <v>0</v>
      </c>
      <c r="H42" s="519"/>
      <c r="I42" s="507"/>
      <c r="J42" s="507"/>
      <c r="K42" s="507"/>
      <c r="L42" s="507"/>
      <c r="M42" s="507"/>
      <c r="N42" s="506" t="str">
        <f>IF(H42="","",(IFERROR(VLOOKUP($H42,【選択肢】!$K$3:$O$81,2,)," ")&amp;IF(I42="","",","&amp;IFERROR(VLOOKUP($I42,【選択肢】!$K$3:$O$81,2,)," ")&amp;IF(J42="","",","&amp;IFERROR(VLOOKUP($J42,【選択肢】!$K$3:$O$81,2,)," ")&amp;IF(K42="","",","&amp;IFERROR(VLOOKUP($K42,【選択肢】!$K$3:$O$81,2,)," ")&amp;IF(L42="","",","&amp;IFERROR(VLOOKUP($L42,【選択肢】!$K$3:$O$81,2,)," ")&amp;IF(M42="","",","&amp;IFERROR(VLOOKUP($M42,【選択肢】!$K$3:$O$81,2,)," "))))))))</f>
        <v/>
      </c>
      <c r="O42" s="506" t="str">
        <f>IF(H42="","",(IFERROR(VLOOKUP($H42,【選択肢】!$K$3:$O$81,4,)," ")&amp;IF(I42="","",","&amp;IFERROR(VLOOKUP($I42,【選択肢】!$K$3:$O$81,4,)," ")&amp;IF(J42="","",","&amp;IFERROR(VLOOKUP($J42,【選択肢】!$K$3:$O$81,4,)," ")&amp;IF(K42="","",","&amp;IFERROR(VLOOKUP($K42,【選択肢】!$K$3:$O$81,4,)," ")&amp;IF(L42="","",","&amp;IFERROR(VLOOKUP($L42,【選択肢】!$K$3:$O$81,4,)," ")&amp;IF(M42="","",","&amp;IFERROR(VLOOKUP($M42,【選択肢】!$K$3:$O$81,4,)," "))))))))</f>
        <v/>
      </c>
      <c r="P42" s="506" t="str">
        <f>IF(H42="","",(IFERROR(VLOOKUP($H42,【選択肢】!$K$3:$O$81,5,)," ")&amp;IF(I42="","",","&amp;IFERROR(VLOOKUP($I42,【選択肢】!$K$3:$O$81,5,)," ")&amp;IF(J42="","",","&amp;IFERROR(VLOOKUP($J42,【選択肢】!$K$3:$O$81,5,)," ")&amp;IF(K42="","",","&amp;IFERROR(VLOOKUP($K42,【選択肢】!$K$3:$O$81,5,)," ")&amp;IF(L42="","",","&amp;IFERROR(VLOOKUP($L42,【選択肢】!$K$3:$O$81,5,)," ")&amp;IF(M42="","",","&amp;IFERROR(VLOOKUP($M42,【選択肢】!$K$3:$O$81,5,)," "))))))))</f>
        <v/>
      </c>
      <c r="Q42" s="505"/>
      <c r="R42" s="495"/>
      <c r="S42" s="494"/>
      <c r="T42" s="494"/>
      <c r="U42" s="494"/>
      <c r="V42" s="494"/>
      <c r="W42" s="494"/>
      <c r="X42" s="494"/>
    </row>
    <row r="43" spans="2:24" s="959" customFormat="1">
      <c r="B43" s="517"/>
      <c r="C43" s="516"/>
      <c r="D43" s="511"/>
      <c r="E43" s="510"/>
      <c r="F43" s="510"/>
      <c r="G43" s="508">
        <f t="shared" ref="G43:G49" si="5">SUM(E43+F43)</f>
        <v>0</v>
      </c>
      <c r="H43" s="519"/>
      <c r="I43" s="515"/>
      <c r="J43" s="515"/>
      <c r="K43" s="515"/>
      <c r="L43" s="515"/>
      <c r="M43" s="515"/>
      <c r="N43" s="506" t="str">
        <f>IF(H43="","",(IFERROR(VLOOKUP($H43,【選択肢】!$K$3:$O$81,2,)," ")&amp;IF(I43="","",","&amp;IFERROR(VLOOKUP($I43,【選択肢】!$K$3:$O$81,2,)," ")&amp;IF(J43="","",","&amp;IFERROR(VLOOKUP($J43,【選択肢】!$K$3:$O$81,2,)," ")&amp;IF(K43="","",","&amp;IFERROR(VLOOKUP($K43,【選択肢】!$K$3:$O$81,2,)," ")&amp;IF(L43="","",","&amp;IFERROR(VLOOKUP($L43,【選択肢】!$K$3:$O$81,2,)," ")&amp;IF(M43="","",","&amp;IFERROR(VLOOKUP($M43,【選択肢】!$K$3:$O$81,2,)," "))))))))</f>
        <v/>
      </c>
      <c r="O43" s="506" t="str">
        <f>IF(H43="","",(IFERROR(VLOOKUP($H43,【選択肢】!$K$3:$O$81,4,)," ")&amp;IF(I43="","",","&amp;IFERROR(VLOOKUP($I43,【選択肢】!$K$3:$O$81,4,)," ")&amp;IF(J43="","",","&amp;IFERROR(VLOOKUP($J43,【選択肢】!$K$3:$O$81,4,)," ")&amp;IF(K43="","",","&amp;IFERROR(VLOOKUP($K43,【選択肢】!$K$3:$O$81,4,)," ")&amp;IF(L43="","",","&amp;IFERROR(VLOOKUP($L43,【選択肢】!$K$3:$O$81,4,)," ")&amp;IF(M43="","",","&amp;IFERROR(VLOOKUP($M43,【選択肢】!$K$3:$O$81,4,)," "))))))))</f>
        <v/>
      </c>
      <c r="P43" s="506" t="str">
        <f>IF(H43="","",(IFERROR(VLOOKUP($H43,【選択肢】!$K$3:$O$81,5,)," ")&amp;IF(I43="","",","&amp;IFERROR(VLOOKUP($I43,【選択肢】!$K$3:$O$81,5,)," ")&amp;IF(J43="","",","&amp;IFERROR(VLOOKUP($J43,【選択肢】!$K$3:$O$81,5,)," ")&amp;IF(K43="","",","&amp;IFERROR(VLOOKUP($K43,【選択肢】!$K$3:$O$81,5,)," ")&amp;IF(L43="","",","&amp;IFERROR(VLOOKUP($L43,【選択肢】!$K$3:$O$81,5,)," ")&amp;IF(M43="","",","&amp;IFERROR(VLOOKUP($M43,【選択肢】!$K$3:$O$81,5,)," "))))))))</f>
        <v/>
      </c>
      <c r="Q43" s="505"/>
      <c r="R43" s="495"/>
      <c r="S43" s="494"/>
      <c r="T43" s="494"/>
      <c r="U43" s="494"/>
      <c r="V43" s="494"/>
      <c r="W43" s="494"/>
      <c r="X43" s="494"/>
    </row>
    <row r="44" spans="2:24" s="959" customFormat="1">
      <c r="B44" s="517"/>
      <c r="C44" s="516"/>
      <c r="D44" s="511"/>
      <c r="E44" s="510"/>
      <c r="F44" s="510"/>
      <c r="G44" s="508">
        <f t="shared" si="5"/>
        <v>0</v>
      </c>
      <c r="H44" s="519"/>
      <c r="I44" s="515"/>
      <c r="J44" s="515"/>
      <c r="K44" s="515"/>
      <c r="L44" s="515"/>
      <c r="M44" s="515"/>
      <c r="N44" s="506" t="str">
        <f>IF(H44="","",(IFERROR(VLOOKUP($H44,【選択肢】!$K$3:$O$81,2,)," ")&amp;IF(I44="","",","&amp;IFERROR(VLOOKUP($I44,【選択肢】!$K$3:$O$81,2,)," ")&amp;IF(J44="","",","&amp;IFERROR(VLOOKUP($J44,【選択肢】!$K$3:$O$81,2,)," ")&amp;IF(K44="","",","&amp;IFERROR(VLOOKUP($K44,【選択肢】!$K$3:$O$81,2,)," ")&amp;IF(L44="","",","&amp;IFERROR(VLOOKUP($L44,【選択肢】!$K$3:$O$81,2,)," ")&amp;IF(M44="","",","&amp;IFERROR(VLOOKUP($M44,【選択肢】!$K$3:$O$81,2,)," "))))))))</f>
        <v/>
      </c>
      <c r="O44" s="506" t="str">
        <f>IF(H44="","",(IFERROR(VLOOKUP($H44,【選択肢】!$K$3:$O$81,4,)," ")&amp;IF(I44="","",","&amp;IFERROR(VLOOKUP($I44,【選択肢】!$K$3:$O$81,4,)," ")&amp;IF(J44="","",","&amp;IFERROR(VLOOKUP($J44,【選択肢】!$K$3:$O$81,4,)," ")&amp;IF(K44="","",","&amp;IFERROR(VLOOKUP($K44,【選択肢】!$K$3:$O$81,4,)," ")&amp;IF(L44="","",","&amp;IFERROR(VLOOKUP($L44,【選択肢】!$K$3:$O$81,4,)," ")&amp;IF(M44="","",","&amp;IFERROR(VLOOKUP($M44,【選択肢】!$K$3:$O$81,4,)," "))))))))</f>
        <v/>
      </c>
      <c r="P44" s="506" t="str">
        <f>IF(H44="","",(IFERROR(VLOOKUP($H44,【選択肢】!$K$3:$O$81,5,)," ")&amp;IF(I44="","",","&amp;IFERROR(VLOOKUP($I44,【選択肢】!$K$3:$O$81,5,)," ")&amp;IF(J44="","",","&amp;IFERROR(VLOOKUP($J44,【選択肢】!$K$3:$O$81,5,)," ")&amp;IF(K44="","",","&amp;IFERROR(VLOOKUP($K44,【選択肢】!$K$3:$O$81,5,)," ")&amp;IF(L44="","",","&amp;IFERROR(VLOOKUP($L44,【選択肢】!$K$3:$O$81,5,)," ")&amp;IF(M44="","",","&amp;IFERROR(VLOOKUP($M44,【選択肢】!$K$3:$O$81,5,)," "))))))))</f>
        <v/>
      </c>
      <c r="Q44" s="505"/>
      <c r="R44" s="495"/>
      <c r="S44" s="494"/>
      <c r="T44" s="494"/>
      <c r="U44" s="494"/>
      <c r="V44" s="494"/>
      <c r="W44" s="494"/>
      <c r="X44" s="494"/>
    </row>
    <row r="45" spans="2:24" s="959" customFormat="1">
      <c r="B45" s="517"/>
      <c r="C45" s="516"/>
      <c r="D45" s="511"/>
      <c r="E45" s="510"/>
      <c r="F45" s="510"/>
      <c r="G45" s="508">
        <f t="shared" si="5"/>
        <v>0</v>
      </c>
      <c r="H45" s="519"/>
      <c r="I45" s="515"/>
      <c r="J45" s="515"/>
      <c r="K45" s="515"/>
      <c r="L45" s="515"/>
      <c r="M45" s="515"/>
      <c r="N45" s="506" t="str">
        <f>IF(H45="","",(IFERROR(VLOOKUP($H45,【選択肢】!$K$3:$O$81,2,)," ")&amp;IF(I45="","",","&amp;IFERROR(VLOOKUP($I45,【選択肢】!$K$3:$O$81,2,)," ")&amp;IF(J45="","",","&amp;IFERROR(VLOOKUP($J45,【選択肢】!$K$3:$O$81,2,)," ")&amp;IF(K45="","",","&amp;IFERROR(VLOOKUP($K45,【選択肢】!$K$3:$O$81,2,)," ")&amp;IF(L45="","",","&amp;IFERROR(VLOOKUP($L45,【選択肢】!$K$3:$O$81,2,)," ")&amp;IF(M45="","",","&amp;IFERROR(VLOOKUP($M45,【選択肢】!$K$3:$O$81,2,)," "))))))))</f>
        <v/>
      </c>
      <c r="O45" s="506" t="str">
        <f>IF(H45="","",(IFERROR(VLOOKUP($H45,【選択肢】!$K$3:$O$81,4,)," ")&amp;IF(I45="","",","&amp;IFERROR(VLOOKUP($I45,【選択肢】!$K$3:$O$81,4,)," ")&amp;IF(J45="","",","&amp;IFERROR(VLOOKUP($J45,【選択肢】!$K$3:$O$81,4,)," ")&amp;IF(K45="","",","&amp;IFERROR(VLOOKUP($K45,【選択肢】!$K$3:$O$81,4,)," ")&amp;IF(L45="","",","&amp;IFERROR(VLOOKUP($L45,【選択肢】!$K$3:$O$81,4,)," ")&amp;IF(M45="","",","&amp;IFERROR(VLOOKUP($M45,【選択肢】!$K$3:$O$81,4,)," "))))))))</f>
        <v/>
      </c>
      <c r="P45" s="506" t="str">
        <f>IF(H45="","",(IFERROR(VLOOKUP($H45,【選択肢】!$K$3:$O$81,5,)," ")&amp;IF(I45="","",","&amp;IFERROR(VLOOKUP($I45,【選択肢】!$K$3:$O$81,5,)," ")&amp;IF(J45="","",","&amp;IFERROR(VLOOKUP($J45,【選択肢】!$K$3:$O$81,5,)," ")&amp;IF(K45="","",","&amp;IFERROR(VLOOKUP($K45,【選択肢】!$K$3:$O$81,5,)," ")&amp;IF(L45="","",","&amp;IFERROR(VLOOKUP($L45,【選択肢】!$K$3:$O$81,5,)," ")&amp;IF(M45="","",","&amp;IFERROR(VLOOKUP($M45,【選択肢】!$K$3:$O$81,5,)," "))))))))</f>
        <v/>
      </c>
      <c r="Q45" s="505"/>
      <c r="R45" s="495"/>
      <c r="S45" s="494"/>
      <c r="T45" s="494"/>
      <c r="U45" s="494"/>
      <c r="V45" s="494"/>
      <c r="W45" s="494"/>
      <c r="X45" s="494"/>
    </row>
    <row r="46" spans="2:24" s="959" customFormat="1">
      <c r="B46" s="513"/>
      <c r="C46" s="512"/>
      <c r="D46" s="511"/>
      <c r="E46" s="510"/>
      <c r="F46" s="509"/>
      <c r="G46" s="508">
        <f t="shared" si="5"/>
        <v>0</v>
      </c>
      <c r="H46" s="519"/>
      <c r="I46" s="507"/>
      <c r="J46" s="507"/>
      <c r="K46" s="507"/>
      <c r="L46" s="507"/>
      <c r="M46" s="507"/>
      <c r="N46" s="506" t="str">
        <f>IF(H46="","",(IFERROR(VLOOKUP($H46,【選択肢】!$K$3:$O$81,2,)," ")&amp;IF(I46="","",","&amp;IFERROR(VLOOKUP($I46,【選択肢】!$K$3:$O$81,2,)," ")&amp;IF(J46="","",","&amp;IFERROR(VLOOKUP($J46,【選択肢】!$K$3:$O$81,2,)," ")&amp;IF(K46="","",","&amp;IFERROR(VLOOKUP($K46,【選択肢】!$K$3:$O$81,2,)," ")&amp;IF(L46="","",","&amp;IFERROR(VLOOKUP($L46,【選択肢】!$K$3:$O$81,2,)," ")&amp;IF(M46="","",","&amp;IFERROR(VLOOKUP($M46,【選択肢】!$K$3:$O$81,2,)," "))))))))</f>
        <v/>
      </c>
      <c r="O46" s="506" t="str">
        <f>IF(H46="","",(IFERROR(VLOOKUP($H46,【選択肢】!$K$3:$O$81,4,)," ")&amp;IF(I46="","",","&amp;IFERROR(VLOOKUP($I46,【選択肢】!$K$3:$O$81,4,)," ")&amp;IF(J46="","",","&amp;IFERROR(VLOOKUP($J46,【選択肢】!$K$3:$O$81,4,)," ")&amp;IF(K46="","",","&amp;IFERROR(VLOOKUP($K46,【選択肢】!$K$3:$O$81,4,)," ")&amp;IF(L46="","",","&amp;IFERROR(VLOOKUP($L46,【選択肢】!$K$3:$O$81,4,)," ")&amp;IF(M46="","",","&amp;IFERROR(VLOOKUP($M46,【選択肢】!$K$3:$O$81,4,)," "))))))))</f>
        <v/>
      </c>
      <c r="P46" s="506" t="str">
        <f>IF(H46="","",(IFERROR(VLOOKUP($H46,【選択肢】!$K$3:$O$81,5,)," ")&amp;IF(I46="","",","&amp;IFERROR(VLOOKUP($I46,【選択肢】!$K$3:$O$81,5,)," ")&amp;IF(J46="","",","&amp;IFERROR(VLOOKUP($J46,【選択肢】!$K$3:$O$81,5,)," ")&amp;IF(K46="","",","&amp;IFERROR(VLOOKUP($K46,【選択肢】!$K$3:$O$81,5,)," ")&amp;IF(L46="","",","&amp;IFERROR(VLOOKUP($L46,【選択肢】!$K$3:$O$81,5,)," ")&amp;IF(M46="","",","&amp;IFERROR(VLOOKUP($M46,【選択肢】!$K$3:$O$81,5,)," "))))))))</f>
        <v/>
      </c>
      <c r="Q46" s="505"/>
      <c r="R46" s="495"/>
      <c r="S46" s="494"/>
      <c r="T46" s="494"/>
      <c r="U46" s="494"/>
      <c r="V46" s="494"/>
      <c r="W46" s="494"/>
      <c r="X46" s="494"/>
    </row>
    <row r="47" spans="2:24" s="959" customFormat="1">
      <c r="B47" s="517"/>
      <c r="C47" s="516"/>
      <c r="D47" s="511"/>
      <c r="E47" s="510"/>
      <c r="F47" s="510"/>
      <c r="G47" s="508">
        <f t="shared" si="5"/>
        <v>0</v>
      </c>
      <c r="H47" s="519"/>
      <c r="I47" s="515"/>
      <c r="J47" s="515"/>
      <c r="K47" s="515"/>
      <c r="L47" s="515"/>
      <c r="M47" s="515"/>
      <c r="N47" s="506" t="str">
        <f>IF(H47="","",(IFERROR(VLOOKUP($H47,【選択肢】!$K$3:$O$81,2,)," ")&amp;IF(I47="","",","&amp;IFERROR(VLOOKUP($I47,【選択肢】!$K$3:$O$81,2,)," ")&amp;IF(J47="","",","&amp;IFERROR(VLOOKUP($J47,【選択肢】!$K$3:$O$81,2,)," ")&amp;IF(K47="","",","&amp;IFERROR(VLOOKUP($K47,【選択肢】!$K$3:$O$81,2,)," ")&amp;IF(L47="","",","&amp;IFERROR(VLOOKUP($L47,【選択肢】!$K$3:$O$81,2,)," ")&amp;IF(M47="","",","&amp;IFERROR(VLOOKUP($M47,【選択肢】!$K$3:$O$81,2,)," "))))))))</f>
        <v/>
      </c>
      <c r="O47" s="506" t="str">
        <f>IF(H47="","",(IFERROR(VLOOKUP($H47,【選択肢】!$K$3:$O$81,4,)," ")&amp;IF(I47="","",","&amp;IFERROR(VLOOKUP($I47,【選択肢】!$K$3:$O$81,4,)," ")&amp;IF(J47="","",","&amp;IFERROR(VLOOKUP($J47,【選択肢】!$K$3:$O$81,4,)," ")&amp;IF(K47="","",","&amp;IFERROR(VLOOKUP($K47,【選択肢】!$K$3:$O$81,4,)," ")&amp;IF(L47="","",","&amp;IFERROR(VLOOKUP($L47,【選択肢】!$K$3:$O$81,4,)," ")&amp;IF(M47="","",","&amp;IFERROR(VLOOKUP($M47,【選択肢】!$K$3:$O$81,4,)," "))))))))</f>
        <v/>
      </c>
      <c r="P47" s="506" t="str">
        <f>IF(H47="","",(IFERROR(VLOOKUP($H47,【選択肢】!$K$3:$O$81,5,)," ")&amp;IF(I47="","",","&amp;IFERROR(VLOOKUP($I47,【選択肢】!$K$3:$O$81,5,)," ")&amp;IF(J47="","",","&amp;IFERROR(VLOOKUP($J47,【選択肢】!$K$3:$O$81,5,)," ")&amp;IF(K47="","",","&amp;IFERROR(VLOOKUP($K47,【選択肢】!$K$3:$O$81,5,)," ")&amp;IF(L47="","",","&amp;IFERROR(VLOOKUP($L47,【選択肢】!$K$3:$O$81,5,)," ")&amp;IF(M47="","",","&amp;IFERROR(VLOOKUP($M47,【選択肢】!$K$3:$O$81,5,)," "))))))))</f>
        <v/>
      </c>
      <c r="Q47" s="505"/>
      <c r="R47" s="495"/>
      <c r="S47" s="494"/>
      <c r="T47" s="494"/>
      <c r="U47" s="494"/>
      <c r="V47" s="494"/>
      <c r="W47" s="494"/>
      <c r="X47" s="494"/>
    </row>
    <row r="48" spans="2:24" s="959" customFormat="1">
      <c r="B48" s="517"/>
      <c r="C48" s="516"/>
      <c r="D48" s="511"/>
      <c r="E48" s="510"/>
      <c r="F48" s="510"/>
      <c r="G48" s="508">
        <f t="shared" si="5"/>
        <v>0</v>
      </c>
      <c r="H48" s="519"/>
      <c r="I48" s="515"/>
      <c r="J48" s="515"/>
      <c r="K48" s="515"/>
      <c r="L48" s="515"/>
      <c r="M48" s="515"/>
      <c r="N48" s="506" t="str">
        <f>IF(H48="","",(IFERROR(VLOOKUP($H48,【選択肢】!$K$3:$O$81,2,)," ")&amp;IF(I48="","",","&amp;IFERROR(VLOOKUP($I48,【選択肢】!$K$3:$O$81,2,)," ")&amp;IF(J48="","",","&amp;IFERROR(VLOOKUP($J48,【選択肢】!$K$3:$O$81,2,)," ")&amp;IF(K48="","",","&amp;IFERROR(VLOOKUP($K48,【選択肢】!$K$3:$O$81,2,)," ")&amp;IF(L48="","",","&amp;IFERROR(VLOOKUP($L48,【選択肢】!$K$3:$O$81,2,)," ")&amp;IF(M48="","",","&amp;IFERROR(VLOOKUP($M48,【選択肢】!$K$3:$O$81,2,)," "))))))))</f>
        <v/>
      </c>
      <c r="O48" s="506" t="str">
        <f>IF(H48="","",(IFERROR(VLOOKUP($H48,【選択肢】!$K$3:$O$81,4,)," ")&amp;IF(I48="","",","&amp;IFERROR(VLOOKUP($I48,【選択肢】!$K$3:$O$81,4,)," ")&amp;IF(J48="","",","&amp;IFERROR(VLOOKUP($J48,【選択肢】!$K$3:$O$81,4,)," ")&amp;IF(K48="","",","&amp;IFERROR(VLOOKUP($K48,【選択肢】!$K$3:$O$81,4,)," ")&amp;IF(L48="","",","&amp;IFERROR(VLOOKUP($L48,【選択肢】!$K$3:$O$81,4,)," ")&amp;IF(M48="","",","&amp;IFERROR(VLOOKUP($M48,【選択肢】!$K$3:$O$81,4,)," "))))))))</f>
        <v/>
      </c>
      <c r="P48" s="506" t="str">
        <f>IF(H48="","",(IFERROR(VLOOKUP($H48,【選択肢】!$K$3:$O$81,5,)," ")&amp;IF(I48="","",","&amp;IFERROR(VLOOKUP($I48,【選択肢】!$K$3:$O$81,5,)," ")&amp;IF(J48="","",","&amp;IFERROR(VLOOKUP($J48,【選択肢】!$K$3:$O$81,5,)," ")&amp;IF(K48="","",","&amp;IFERROR(VLOOKUP($K48,【選択肢】!$K$3:$O$81,5,)," ")&amp;IF(L48="","",","&amp;IFERROR(VLOOKUP($L48,【選択肢】!$K$3:$O$81,5,)," ")&amp;IF(M48="","",","&amp;IFERROR(VLOOKUP($M48,【選択肢】!$K$3:$O$81,5,)," "))))))))</f>
        <v/>
      </c>
      <c r="Q48" s="505"/>
      <c r="R48" s="495"/>
      <c r="S48" s="494"/>
      <c r="T48" s="494"/>
      <c r="U48" s="494"/>
      <c r="V48" s="494"/>
      <c r="W48" s="494"/>
      <c r="X48" s="494"/>
    </row>
    <row r="49" spans="2:24" s="959" customFormat="1">
      <c r="B49" s="517"/>
      <c r="C49" s="516"/>
      <c r="D49" s="511"/>
      <c r="E49" s="510"/>
      <c r="F49" s="510"/>
      <c r="G49" s="508">
        <f t="shared" si="5"/>
        <v>0</v>
      </c>
      <c r="H49" s="519"/>
      <c r="I49" s="515"/>
      <c r="J49" s="515"/>
      <c r="K49" s="515"/>
      <c r="L49" s="515"/>
      <c r="M49" s="515"/>
      <c r="N49" s="506" t="str">
        <f>IF(H49="","",(IFERROR(VLOOKUP($H49,【選択肢】!$K$3:$O$81,2,)," ")&amp;IF(I49="","",","&amp;IFERROR(VLOOKUP($I49,【選択肢】!$K$3:$O$81,2,)," ")&amp;IF(J49="","",","&amp;IFERROR(VLOOKUP($J49,【選択肢】!$K$3:$O$81,2,)," ")&amp;IF(K49="","",","&amp;IFERROR(VLOOKUP($K49,【選択肢】!$K$3:$O$81,2,)," ")&amp;IF(L49="","",","&amp;IFERROR(VLOOKUP($L49,【選択肢】!$K$3:$O$81,2,)," ")&amp;IF(M49="","",","&amp;IFERROR(VLOOKUP($M49,【選択肢】!$K$3:$O$81,2,)," "))))))))</f>
        <v/>
      </c>
      <c r="O49" s="506" t="str">
        <f>IF(H49="","",(IFERROR(VLOOKUP($H49,【選択肢】!$K$3:$O$81,4,)," ")&amp;IF(I49="","",","&amp;IFERROR(VLOOKUP($I49,【選択肢】!$K$3:$O$81,4,)," ")&amp;IF(J49="","",","&amp;IFERROR(VLOOKUP($J49,【選択肢】!$K$3:$O$81,4,)," ")&amp;IF(K49="","",","&amp;IFERROR(VLOOKUP($K49,【選択肢】!$K$3:$O$81,4,)," ")&amp;IF(L49="","",","&amp;IFERROR(VLOOKUP($L49,【選択肢】!$K$3:$O$81,4,)," ")&amp;IF(M49="","",","&amp;IFERROR(VLOOKUP($M49,【選択肢】!$K$3:$O$81,4,)," "))))))))</f>
        <v/>
      </c>
      <c r="P49" s="506" t="str">
        <f>IF(H49="","",(IFERROR(VLOOKUP($H49,【選択肢】!$K$3:$O$81,5,)," ")&amp;IF(I49="","",","&amp;IFERROR(VLOOKUP($I49,【選択肢】!$K$3:$O$81,5,)," ")&amp;IF(J49="","",","&amp;IFERROR(VLOOKUP($J49,【選択肢】!$K$3:$O$81,5,)," ")&amp;IF(K49="","",","&amp;IFERROR(VLOOKUP($K49,【選択肢】!$K$3:$O$81,5,)," ")&amp;IF(L49="","",","&amp;IFERROR(VLOOKUP($L49,【選択肢】!$K$3:$O$81,5,)," ")&amp;IF(M49="","",","&amp;IFERROR(VLOOKUP($M49,【選択肢】!$K$3:$O$81,5,)," "))))))))</f>
        <v/>
      </c>
      <c r="Q49" s="505"/>
      <c r="R49" s="495"/>
      <c r="S49" s="494"/>
      <c r="T49" s="494"/>
      <c r="U49" s="494"/>
      <c r="V49" s="494"/>
      <c r="W49" s="494"/>
      <c r="X49" s="494"/>
    </row>
    <row r="50" spans="2:24" s="959" customFormat="1">
      <c r="B50" s="513"/>
      <c r="C50" s="512"/>
      <c r="D50" s="511"/>
      <c r="E50" s="510"/>
      <c r="F50" s="509"/>
      <c r="G50" s="508">
        <f t="shared" ref="G50" si="6">SUM(E50+F50)</f>
        <v>0</v>
      </c>
      <c r="H50" s="519"/>
      <c r="I50" s="507"/>
      <c r="J50" s="507"/>
      <c r="K50" s="507"/>
      <c r="L50" s="507"/>
      <c r="M50" s="507"/>
      <c r="N50" s="506" t="str">
        <f>IF(H50="","",(IFERROR(VLOOKUP($H50,【選択肢】!$K$3:$O$81,2,)," ")&amp;IF(I50="","",","&amp;IFERROR(VLOOKUP($I50,【選択肢】!$K$3:$O$81,2,)," ")&amp;IF(J50="","",","&amp;IFERROR(VLOOKUP($J50,【選択肢】!$K$3:$O$81,2,)," ")&amp;IF(K50="","",","&amp;IFERROR(VLOOKUP($K50,【選択肢】!$K$3:$O$81,2,)," ")&amp;IF(L50="","",","&amp;IFERROR(VLOOKUP($L50,【選択肢】!$K$3:$O$81,2,)," ")&amp;IF(M50="","",","&amp;IFERROR(VLOOKUP($M50,【選択肢】!$K$3:$O$81,2,)," "))))))))</f>
        <v/>
      </c>
      <c r="O50" s="506" t="str">
        <f>IF(H50="","",(IFERROR(VLOOKUP($H50,【選択肢】!$K$3:$O$81,4,)," ")&amp;IF(I50="","",","&amp;IFERROR(VLOOKUP($I50,【選択肢】!$K$3:$O$81,4,)," ")&amp;IF(J50="","",","&amp;IFERROR(VLOOKUP($J50,【選択肢】!$K$3:$O$81,4,)," ")&amp;IF(K50="","",","&amp;IFERROR(VLOOKUP($K50,【選択肢】!$K$3:$O$81,4,)," ")&amp;IF(L50="","",","&amp;IFERROR(VLOOKUP($L50,【選択肢】!$K$3:$O$81,4,)," ")&amp;IF(M50="","",","&amp;IFERROR(VLOOKUP($M50,【選択肢】!$K$3:$O$81,4,)," "))))))))</f>
        <v/>
      </c>
      <c r="P50" s="506" t="str">
        <f>IF(H50="","",(IFERROR(VLOOKUP($H50,【選択肢】!$K$3:$O$81,5,)," ")&amp;IF(I50="","",","&amp;IFERROR(VLOOKUP($I50,【選択肢】!$K$3:$O$81,5,)," ")&amp;IF(J50="","",","&amp;IFERROR(VLOOKUP($J50,【選択肢】!$K$3:$O$81,5,)," ")&amp;IF(K50="","",","&amp;IFERROR(VLOOKUP($K50,【選択肢】!$K$3:$O$81,5,)," ")&amp;IF(L50="","",","&amp;IFERROR(VLOOKUP($L50,【選択肢】!$K$3:$O$81,5,)," ")&amp;IF(M50="","",","&amp;IFERROR(VLOOKUP($M50,【選択肢】!$K$3:$O$81,5,)," "))))))))</f>
        <v/>
      </c>
      <c r="Q50" s="505"/>
      <c r="R50" s="495"/>
      <c r="S50" s="494"/>
      <c r="T50" s="494"/>
      <c r="U50" s="494"/>
      <c r="V50" s="494"/>
      <c r="W50" s="494"/>
      <c r="X50" s="494"/>
    </row>
    <row r="51" spans="2:24" ht="26.25" customHeight="1">
      <c r="B51" s="504"/>
      <c r="C51" s="503"/>
      <c r="D51" s="502"/>
      <c r="E51" s="501"/>
      <c r="F51" s="500" t="s">
        <v>196</v>
      </c>
      <c r="G51" s="499"/>
      <c r="H51" s="498"/>
      <c r="I51" s="498"/>
      <c r="J51" s="498"/>
      <c r="K51" s="498"/>
      <c r="L51" s="498"/>
      <c r="M51" s="498"/>
      <c r="N51" s="497" t="str">
        <f>IF(H51="","",(IFERROR(VLOOKUP($H51,【選択肢】!$K$3:$O$81,2,)," ")&amp;IF(I51="","",","&amp;IFERROR(VLOOKUP($I51,【選択肢】!$K$3:$O$81,2,)," ")&amp;IF(J51="","",","&amp;IFERROR(VLOOKUP($J51,【選択肢】!$K$3:$O$81,2,)," ")&amp;IF(K51="","",","&amp;IFERROR(VLOOKUP($K51,【選択肢】!$K$3:$O$81,2,)," ")&amp;IF(L51="","",","&amp;IFERROR(VLOOKUP($L51,【選択肢】!$K$3:$O$81,2,)," ")&amp;IF(M51="","",","&amp;IFERROR(VLOOKUP($M51,【選択肢】!$K$3:$O$81,2,)," "))))))))</f>
        <v/>
      </c>
      <c r="O51" s="497" t="str">
        <f>IF(H51="","",(IFERROR(VLOOKUP($H51,【選択肢】!$K$3:$O$81,4,)," ")&amp;IF(I51="","",","&amp;IFERROR(VLOOKUP($I51,【選択肢】!$K$3:$O$81,4,)," ")&amp;IF(J51="","",","&amp;IFERROR(VLOOKUP($J51,【選択肢】!$K$3:$O$81,4,)," ")&amp;IF(K51="","",","&amp;IFERROR(VLOOKUP($K51,【選択肢】!$K$3:$O$81,4,)," ")&amp;IF(L51="","",","&amp;IFERROR(VLOOKUP($L51,【選択肢】!$K$3:$O$81,4,)," ")&amp;IF(M51="","",","&amp;IFERROR(VLOOKUP($M51,【選択肢】!$K$3:$O$81,4,)," "))))))))</f>
        <v/>
      </c>
      <c r="P51" s="497" t="str">
        <f>IF(H51="","",(IFERROR(VLOOKUP($H51,【選択肢】!$K$3:$O$81,5,)," ")&amp;IF(I51="","",","&amp;IFERROR(VLOOKUP($I51,【選択肢】!$K$3:$O$81,5,)," ")&amp;IF(J51="","",","&amp;IFERROR(VLOOKUP($J51,【選択肢】!$K$3:$O$81,5,)," ")&amp;IF(K51="","",","&amp;IFERROR(VLOOKUP($K51,【選択肢】!$K$3:$O$81,5,)," ")&amp;IF(L51="","",","&amp;IFERROR(VLOOKUP($L51,【選択肢】!$K$3:$O$81,5,)," ")&amp;IF(M51="","",","&amp;IFERROR(VLOOKUP($M51,【選択肢】!$K$3:$O$81,5,)," "))))))))</f>
        <v/>
      </c>
      <c r="Q51" s="496"/>
      <c r="R51" s="495"/>
      <c r="S51" s="494"/>
      <c r="T51" s="494"/>
      <c r="U51" s="494"/>
      <c r="V51" s="494"/>
      <c r="W51" s="494"/>
      <c r="X51" s="494"/>
    </row>
    <row r="52" spans="2:24" ht="18" customHeight="1">
      <c r="B52" s="488"/>
      <c r="C52" s="487"/>
      <c r="D52" s="486"/>
      <c r="E52" s="485"/>
      <c r="F52" s="485"/>
      <c r="G52" s="484"/>
      <c r="H52" s="483"/>
      <c r="I52" s="483"/>
      <c r="J52" s="483"/>
      <c r="K52" s="483"/>
      <c r="L52" s="483"/>
      <c r="M52" s="483"/>
      <c r="N52" s="482"/>
      <c r="O52" s="481"/>
      <c r="P52" s="480"/>
      <c r="Q52" s="477"/>
    </row>
    <row r="53" spans="2:24" ht="34.5" customHeight="1">
      <c r="B53" s="488"/>
      <c r="C53" s="487"/>
      <c r="D53" s="486"/>
      <c r="E53" s="493" t="s">
        <v>247</v>
      </c>
      <c r="F53" s="492" t="s">
        <v>251</v>
      </c>
      <c r="G53" s="491" t="s">
        <v>75</v>
      </c>
      <c r="H53" s="483"/>
      <c r="I53" s="483"/>
      <c r="J53" s="483"/>
      <c r="K53" s="483"/>
      <c r="L53" s="483"/>
      <c r="M53" s="483"/>
      <c r="N53" s="482"/>
      <c r="O53" s="481"/>
      <c r="P53" s="480"/>
      <c r="Q53" s="477"/>
    </row>
    <row r="54" spans="2:24" ht="33" customHeight="1">
      <c r="B54" s="1711" t="s">
        <v>714</v>
      </c>
      <c r="C54" s="1711"/>
      <c r="D54" s="1711"/>
      <c r="E54" s="490">
        <f>MAX(E9:E51)</f>
        <v>0</v>
      </c>
      <c r="F54" s="490">
        <f>MAX(F9:F51)</f>
        <v>0</v>
      </c>
      <c r="G54" s="489">
        <f>SUM(E54+F54)</f>
        <v>0</v>
      </c>
      <c r="H54" s="483"/>
      <c r="I54" s="483"/>
      <c r="J54" s="483"/>
      <c r="K54" s="483"/>
      <c r="L54" s="483"/>
      <c r="M54" s="483"/>
      <c r="N54" s="482"/>
      <c r="O54" s="481"/>
      <c r="P54" s="480"/>
      <c r="Q54" s="477"/>
    </row>
    <row r="55" spans="2:24" ht="33" customHeight="1">
      <c r="B55" s="488"/>
      <c r="C55" s="487"/>
      <c r="D55" s="486"/>
      <c r="E55" s="485"/>
      <c r="F55" s="485"/>
      <c r="G55" s="484"/>
      <c r="H55" s="483"/>
      <c r="I55" s="483"/>
      <c r="J55" s="483"/>
      <c r="K55" s="483"/>
      <c r="L55" s="483"/>
      <c r="M55" s="483"/>
      <c r="N55" s="482"/>
      <c r="O55" s="481"/>
      <c r="P55" s="480"/>
      <c r="Q55" s="477"/>
    </row>
    <row r="56" spans="2:24" ht="18" customHeight="1">
      <c r="B56" s="1702"/>
      <c r="C56" s="1703"/>
      <c r="D56" s="1704"/>
      <c r="E56" s="479"/>
      <c r="F56" s="479"/>
      <c r="G56" s="479"/>
      <c r="H56" s="479"/>
      <c r="I56" s="479"/>
      <c r="J56" s="479"/>
      <c r="K56" s="479"/>
      <c r="L56" s="479"/>
      <c r="M56" s="479"/>
      <c r="N56" s="478"/>
      <c r="O56" s="477"/>
      <c r="P56" s="1705"/>
      <c r="Q56" s="1706"/>
    </row>
    <row r="57" spans="2:24" ht="18" customHeight="1">
      <c r="B57" s="1702"/>
      <c r="C57" s="1703"/>
      <c r="D57" s="1704"/>
      <c r="E57" s="479"/>
      <c r="F57" s="479"/>
      <c r="G57" s="479"/>
      <c r="H57" s="479"/>
      <c r="I57" s="479"/>
      <c r="J57" s="479"/>
      <c r="K57" s="479"/>
      <c r="L57" s="479"/>
      <c r="M57" s="479"/>
      <c r="N57" s="478"/>
      <c r="P57" s="1705"/>
      <c r="Q57" s="1706"/>
    </row>
    <row r="58" spans="2:24" ht="18" customHeight="1">
      <c r="B58" s="1702"/>
      <c r="C58" s="1703"/>
      <c r="D58" s="1704"/>
      <c r="E58" s="479"/>
      <c r="F58" s="479"/>
      <c r="G58" s="479"/>
      <c r="H58" s="479"/>
      <c r="I58" s="479"/>
      <c r="J58" s="479"/>
      <c r="K58" s="479"/>
      <c r="L58" s="479"/>
      <c r="M58" s="479"/>
      <c r="N58" s="478"/>
      <c r="O58" s="477"/>
      <c r="P58" s="1705"/>
      <c r="Q58" s="1706"/>
    </row>
    <row r="59" spans="2:24" ht="18" customHeight="1">
      <c r="B59" s="1702"/>
      <c r="C59" s="1703"/>
      <c r="D59" s="1704"/>
      <c r="E59" s="479"/>
      <c r="F59" s="479"/>
      <c r="G59" s="479"/>
      <c r="H59" s="479"/>
      <c r="I59" s="479"/>
      <c r="J59" s="479"/>
      <c r="K59" s="479"/>
      <c r="L59" s="479"/>
      <c r="M59" s="479"/>
      <c r="N59" s="478"/>
      <c r="O59" s="477"/>
      <c r="P59" s="1705"/>
      <c r="Q59" s="1706"/>
    </row>
    <row r="60" spans="2:24" ht="18" customHeight="1">
      <c r="B60" s="1702"/>
      <c r="C60" s="1703"/>
      <c r="D60" s="1704"/>
      <c r="E60" s="479"/>
      <c r="F60" s="479"/>
      <c r="G60" s="479"/>
      <c r="H60" s="479"/>
      <c r="I60" s="479"/>
      <c r="J60" s="479"/>
      <c r="K60" s="479"/>
      <c r="L60" s="479"/>
      <c r="M60" s="479"/>
      <c r="N60" s="478"/>
      <c r="P60" s="1705"/>
      <c r="Q60" s="1706"/>
    </row>
    <row r="61" spans="2:24" ht="18" customHeight="1">
      <c r="B61" s="1702"/>
      <c r="C61" s="1703"/>
      <c r="D61" s="1704"/>
      <c r="E61" s="479"/>
      <c r="F61" s="479"/>
      <c r="G61" s="479"/>
      <c r="H61" s="479"/>
      <c r="I61" s="479"/>
      <c r="J61" s="479"/>
      <c r="K61" s="479"/>
      <c r="L61" s="479"/>
      <c r="M61" s="479"/>
      <c r="N61" s="478"/>
      <c r="O61" s="477"/>
      <c r="P61" s="1705"/>
      <c r="Q61" s="1706"/>
    </row>
    <row r="62" spans="2:24" ht="18" customHeight="1">
      <c r="B62" s="1702"/>
      <c r="C62" s="1703"/>
      <c r="D62" s="1704"/>
      <c r="E62" s="479"/>
      <c r="F62" s="479"/>
      <c r="G62" s="479"/>
      <c r="H62" s="479"/>
      <c r="I62" s="479"/>
      <c r="J62" s="479"/>
      <c r="K62" s="479"/>
      <c r="L62" s="479"/>
      <c r="M62" s="479"/>
      <c r="N62" s="478"/>
      <c r="O62" s="477"/>
      <c r="P62" s="1705"/>
      <c r="Q62" s="1706"/>
    </row>
    <row r="63" spans="2:24" ht="18" customHeight="1">
      <c r="B63" s="1702"/>
      <c r="C63" s="1703"/>
      <c r="D63" s="1704"/>
      <c r="E63" s="479"/>
      <c r="F63" s="479"/>
      <c r="G63" s="479"/>
      <c r="H63" s="479"/>
      <c r="I63" s="479"/>
      <c r="J63" s="479"/>
      <c r="K63" s="479"/>
      <c r="L63" s="479"/>
      <c r="M63" s="479"/>
      <c r="N63" s="479"/>
      <c r="P63" s="1705"/>
      <c r="Q63" s="1706"/>
    </row>
    <row r="64" spans="2:24" ht="18" customHeight="1">
      <c r="B64" s="1702"/>
      <c r="C64" s="1703"/>
      <c r="D64" s="1704"/>
      <c r="E64" s="479"/>
      <c r="F64" s="479"/>
      <c r="G64" s="479"/>
      <c r="H64" s="479"/>
      <c r="I64" s="479"/>
      <c r="J64" s="479"/>
      <c r="K64" s="479"/>
      <c r="L64" s="479"/>
      <c r="M64" s="479"/>
      <c r="N64" s="478"/>
      <c r="O64" s="477"/>
      <c r="P64" s="1705"/>
      <c r="Q64" s="1706"/>
    </row>
    <row r="65" spans="2:17" ht="18" customHeight="1">
      <c r="B65" s="1702"/>
      <c r="C65" s="1703"/>
      <c r="D65" s="1704"/>
      <c r="E65" s="479"/>
      <c r="F65" s="479"/>
      <c r="G65" s="479"/>
      <c r="H65" s="479"/>
      <c r="I65" s="479"/>
      <c r="J65" s="479"/>
      <c r="K65" s="479"/>
      <c r="L65" s="479"/>
      <c r="M65" s="479"/>
      <c r="N65" s="478"/>
      <c r="O65" s="477"/>
      <c r="P65" s="1705"/>
      <c r="Q65" s="1706"/>
    </row>
    <row r="66" spans="2:17" ht="18" customHeight="1">
      <c r="B66" s="1702"/>
      <c r="C66" s="1703"/>
      <c r="D66" s="1704"/>
      <c r="E66" s="479"/>
      <c r="F66" s="479"/>
      <c r="G66" s="479"/>
      <c r="H66" s="479"/>
      <c r="I66" s="479"/>
      <c r="J66" s="479"/>
      <c r="K66" s="479"/>
      <c r="L66" s="479"/>
      <c r="M66" s="479"/>
      <c r="N66" s="478"/>
      <c r="P66" s="1705"/>
      <c r="Q66" s="1706"/>
    </row>
    <row r="67" spans="2:17" ht="18" customHeight="1">
      <c r="B67" s="1702"/>
      <c r="C67" s="1703"/>
      <c r="D67" s="1704"/>
      <c r="E67" s="479"/>
      <c r="F67" s="479"/>
      <c r="G67" s="479"/>
      <c r="H67" s="479"/>
      <c r="I67" s="479"/>
      <c r="J67" s="479"/>
      <c r="K67" s="479"/>
      <c r="L67" s="479"/>
      <c r="M67" s="479"/>
      <c r="N67" s="478"/>
      <c r="O67" s="477"/>
      <c r="P67" s="1705"/>
      <c r="Q67" s="1706"/>
    </row>
    <row r="68" spans="2:17" ht="18" customHeight="1">
      <c r="B68" s="1702"/>
      <c r="C68" s="1703"/>
      <c r="D68" s="1704"/>
      <c r="E68" s="479"/>
      <c r="F68" s="479"/>
      <c r="G68" s="479"/>
      <c r="H68" s="479"/>
      <c r="I68" s="479"/>
      <c r="J68" s="479"/>
      <c r="K68" s="479"/>
      <c r="L68" s="479"/>
      <c r="M68" s="479"/>
      <c r="N68" s="478"/>
      <c r="O68" s="477"/>
      <c r="P68" s="1705"/>
      <c r="Q68" s="1706"/>
    </row>
    <row r="69" spans="2:17" ht="18" customHeight="1">
      <c r="B69" s="1702"/>
      <c r="C69" s="1703"/>
      <c r="D69" s="1704"/>
      <c r="E69" s="479"/>
      <c r="F69" s="479"/>
      <c r="G69" s="479"/>
      <c r="H69" s="479"/>
      <c r="I69" s="479"/>
      <c r="J69" s="479"/>
      <c r="K69" s="479"/>
      <c r="L69" s="479"/>
      <c r="M69" s="479"/>
      <c r="N69" s="478"/>
      <c r="P69" s="1705"/>
      <c r="Q69" s="1706"/>
    </row>
    <row r="70" spans="2:17" ht="18" customHeight="1">
      <c r="B70" s="1702"/>
      <c r="C70" s="1703"/>
      <c r="D70" s="1704"/>
      <c r="E70" s="479"/>
      <c r="F70" s="479"/>
      <c r="G70" s="479"/>
      <c r="H70" s="479"/>
      <c r="I70" s="479"/>
      <c r="J70" s="479"/>
      <c r="K70" s="479"/>
      <c r="L70" s="479"/>
      <c r="M70" s="479"/>
      <c r="N70" s="478"/>
      <c r="O70" s="477"/>
      <c r="P70" s="1705"/>
      <c r="Q70" s="1706"/>
    </row>
    <row r="71" spans="2:17" ht="18" customHeight="1">
      <c r="B71" s="1702"/>
      <c r="C71" s="1703"/>
      <c r="D71" s="1704"/>
      <c r="E71" s="479"/>
      <c r="F71" s="479"/>
      <c r="G71" s="479"/>
      <c r="H71" s="479"/>
      <c r="I71" s="479"/>
      <c r="J71" s="479"/>
      <c r="K71" s="479"/>
      <c r="L71" s="479"/>
      <c r="M71" s="479"/>
      <c r="N71" s="478"/>
      <c r="O71" s="477"/>
      <c r="P71" s="1705"/>
      <c r="Q71" s="1706"/>
    </row>
    <row r="72" spans="2:17" ht="18" customHeight="1">
      <c r="B72" s="1702"/>
      <c r="C72" s="1703"/>
      <c r="D72" s="1704"/>
      <c r="E72" s="479"/>
      <c r="F72" s="479"/>
      <c r="G72" s="479"/>
      <c r="H72" s="479"/>
      <c r="I72" s="479"/>
      <c r="J72" s="479"/>
      <c r="K72" s="479"/>
      <c r="L72" s="479"/>
      <c r="M72" s="479"/>
      <c r="N72" s="478"/>
      <c r="P72" s="1705"/>
      <c r="Q72" s="1706"/>
    </row>
    <row r="73" spans="2:17" ht="18" customHeight="1">
      <c r="B73" s="1702"/>
      <c r="C73" s="1703"/>
      <c r="D73" s="1704"/>
      <c r="E73" s="479"/>
      <c r="F73" s="479"/>
      <c r="G73" s="479"/>
      <c r="H73" s="479"/>
      <c r="I73" s="479"/>
      <c r="J73" s="479"/>
      <c r="K73" s="479"/>
      <c r="L73" s="479"/>
      <c r="M73" s="479"/>
      <c r="N73" s="478"/>
      <c r="O73" s="477"/>
      <c r="P73" s="1705"/>
      <c r="Q73" s="1706"/>
    </row>
    <row r="74" spans="2:17" ht="18" customHeight="1">
      <c r="B74" s="1702"/>
      <c r="C74" s="1703"/>
      <c r="D74" s="1704"/>
      <c r="E74" s="479"/>
      <c r="F74" s="479"/>
      <c r="G74" s="479"/>
      <c r="H74" s="479"/>
      <c r="I74" s="479"/>
      <c r="J74" s="479"/>
      <c r="K74" s="479"/>
      <c r="L74" s="479"/>
      <c r="M74" s="479"/>
      <c r="N74" s="478"/>
      <c r="O74" s="477"/>
      <c r="P74" s="1705"/>
      <c r="Q74" s="1706"/>
    </row>
    <row r="75" spans="2:17" ht="18" customHeight="1">
      <c r="B75" s="1702"/>
      <c r="C75" s="1703"/>
      <c r="D75" s="1704"/>
      <c r="E75" s="479"/>
      <c r="F75" s="479"/>
      <c r="G75" s="479"/>
      <c r="H75" s="479"/>
      <c r="I75" s="479"/>
      <c r="J75" s="479"/>
      <c r="K75" s="479"/>
      <c r="L75" s="479"/>
      <c r="M75" s="479"/>
      <c r="N75" s="478"/>
      <c r="P75" s="1705"/>
      <c r="Q75" s="1706"/>
    </row>
    <row r="76" spans="2:17" ht="18" customHeight="1">
      <c r="B76" s="1702"/>
      <c r="C76" s="1703"/>
      <c r="D76" s="1704"/>
      <c r="E76" s="479"/>
      <c r="F76" s="479"/>
      <c r="G76" s="479"/>
      <c r="H76" s="479"/>
      <c r="I76" s="479"/>
      <c r="J76" s="479"/>
      <c r="K76" s="479"/>
      <c r="L76" s="479"/>
      <c r="M76" s="479"/>
      <c r="N76" s="478"/>
      <c r="O76" s="477"/>
      <c r="P76" s="1705"/>
      <c r="Q76" s="1706"/>
    </row>
    <row r="77" spans="2:17" ht="18" customHeight="1">
      <c r="B77" s="1702"/>
      <c r="C77" s="1703"/>
      <c r="D77" s="1704"/>
      <c r="E77" s="479"/>
      <c r="F77" s="479"/>
      <c r="G77" s="479"/>
      <c r="H77" s="479"/>
      <c r="I77" s="479"/>
      <c r="J77" s="479"/>
      <c r="K77" s="479"/>
      <c r="L77" s="479"/>
      <c r="M77" s="479"/>
      <c r="N77" s="478"/>
      <c r="O77" s="477"/>
      <c r="P77" s="1705"/>
      <c r="Q77" s="1706"/>
    </row>
    <row r="78" spans="2:17" ht="18" customHeight="1">
      <c r="B78" s="1702"/>
      <c r="C78" s="1703"/>
      <c r="D78" s="1704"/>
      <c r="E78" s="479"/>
      <c r="F78" s="479"/>
      <c r="G78" s="479"/>
      <c r="H78" s="479"/>
      <c r="I78" s="479"/>
      <c r="J78" s="479"/>
      <c r="K78" s="479"/>
      <c r="L78" s="479"/>
      <c r="M78" s="479"/>
      <c r="N78" s="478"/>
      <c r="P78" s="1705"/>
      <c r="Q78" s="1706"/>
    </row>
    <row r="79" spans="2:17" ht="18" customHeight="1">
      <c r="B79" s="1702"/>
      <c r="C79" s="1703"/>
      <c r="D79" s="1704"/>
      <c r="E79" s="479"/>
      <c r="F79" s="479"/>
      <c r="G79" s="479"/>
      <c r="H79" s="479"/>
      <c r="I79" s="479"/>
      <c r="J79" s="479"/>
      <c r="K79" s="479"/>
      <c r="L79" s="479"/>
      <c r="M79" s="479"/>
      <c r="N79" s="478"/>
      <c r="O79" s="477"/>
      <c r="P79" s="1705"/>
      <c r="Q79" s="1706"/>
    </row>
    <row r="80" spans="2:17" ht="18" customHeight="1">
      <c r="B80" s="1702"/>
      <c r="C80" s="1703"/>
      <c r="D80" s="1704"/>
      <c r="E80" s="479"/>
      <c r="F80" s="479"/>
      <c r="G80" s="479"/>
      <c r="H80" s="479"/>
      <c r="I80" s="479"/>
      <c r="J80" s="479"/>
      <c r="K80" s="479"/>
      <c r="L80" s="479"/>
      <c r="M80" s="479"/>
      <c r="N80" s="478"/>
      <c r="O80" s="477"/>
      <c r="P80" s="1705"/>
      <c r="Q80" s="1706"/>
    </row>
    <row r="81" spans="2:17" ht="18" customHeight="1">
      <c r="B81" s="1702"/>
      <c r="C81" s="1703"/>
      <c r="D81" s="1704"/>
      <c r="E81" s="479"/>
      <c r="F81" s="479"/>
      <c r="G81" s="479"/>
      <c r="H81" s="479"/>
      <c r="I81" s="479"/>
      <c r="J81" s="479"/>
      <c r="K81" s="479"/>
      <c r="L81" s="479"/>
      <c r="M81" s="479"/>
      <c r="N81" s="478"/>
      <c r="P81" s="1705"/>
      <c r="Q81" s="1706"/>
    </row>
    <row r="82" spans="2:17" ht="18" customHeight="1">
      <c r="B82" s="1702"/>
      <c r="C82" s="1703"/>
      <c r="D82" s="1704"/>
      <c r="E82" s="479"/>
      <c r="F82" s="479"/>
      <c r="G82" s="479"/>
      <c r="H82" s="479"/>
      <c r="I82" s="479"/>
      <c r="J82" s="479"/>
      <c r="K82" s="479"/>
      <c r="L82" s="479"/>
      <c r="M82" s="479"/>
      <c r="N82" s="478"/>
      <c r="O82" s="477"/>
      <c r="P82" s="1705"/>
      <c r="Q82" s="1706"/>
    </row>
    <row r="83" spans="2:17" ht="18" customHeight="1">
      <c r="B83" s="1702"/>
      <c r="C83" s="1703"/>
      <c r="D83" s="1704"/>
      <c r="E83" s="479"/>
      <c r="F83" s="479"/>
      <c r="G83" s="479"/>
      <c r="H83" s="479"/>
      <c r="I83" s="479"/>
      <c r="J83" s="479"/>
      <c r="K83" s="479"/>
      <c r="L83" s="479"/>
      <c r="M83" s="479"/>
      <c r="N83" s="478"/>
      <c r="O83" s="477"/>
      <c r="P83" s="1705"/>
      <c r="Q83" s="1706"/>
    </row>
    <row r="84" spans="2:17" ht="18" customHeight="1">
      <c r="B84" s="1702"/>
      <c r="C84" s="1703"/>
      <c r="D84" s="1704"/>
      <c r="E84" s="479"/>
      <c r="F84" s="479"/>
      <c r="G84" s="479"/>
      <c r="H84" s="479"/>
      <c r="I84" s="479"/>
      <c r="J84" s="479"/>
      <c r="K84" s="479"/>
      <c r="L84" s="479"/>
      <c r="M84" s="479"/>
      <c r="N84" s="478"/>
      <c r="P84" s="1705"/>
      <c r="Q84" s="1706"/>
    </row>
    <row r="85" spans="2:17" ht="18" customHeight="1">
      <c r="B85" s="1702"/>
      <c r="C85" s="1703"/>
      <c r="D85" s="1704"/>
      <c r="E85" s="479"/>
      <c r="F85" s="479"/>
      <c r="G85" s="479"/>
      <c r="H85" s="479"/>
      <c r="I85" s="479"/>
      <c r="J85" s="479"/>
      <c r="K85" s="479"/>
      <c r="L85" s="479"/>
      <c r="M85" s="479"/>
      <c r="N85" s="478"/>
      <c r="O85" s="477"/>
      <c r="P85" s="1705"/>
      <c r="Q85" s="1706"/>
    </row>
    <row r="86" spans="2:17" ht="18" customHeight="1">
      <c r="B86" s="1702"/>
      <c r="C86" s="1703"/>
      <c r="D86" s="1704"/>
      <c r="E86" s="479"/>
      <c r="F86" s="479"/>
      <c r="G86" s="479"/>
      <c r="H86" s="479"/>
      <c r="I86" s="479"/>
      <c r="J86" s="479"/>
      <c r="K86" s="479"/>
      <c r="L86" s="479"/>
      <c r="M86" s="479"/>
      <c r="N86" s="478"/>
      <c r="O86" s="477"/>
      <c r="P86" s="1705"/>
      <c r="Q86" s="1706"/>
    </row>
    <row r="87" spans="2:17" ht="18" customHeight="1">
      <c r="B87" s="1702"/>
      <c r="C87" s="1703"/>
      <c r="D87" s="1704"/>
      <c r="E87" s="479"/>
      <c r="F87" s="479"/>
      <c r="G87" s="479"/>
      <c r="H87" s="479"/>
      <c r="I87" s="479"/>
      <c r="J87" s="479"/>
      <c r="K87" s="479"/>
      <c r="L87" s="479"/>
      <c r="M87" s="479"/>
      <c r="N87" s="478"/>
      <c r="P87" s="1705"/>
      <c r="Q87" s="1706"/>
    </row>
    <row r="88" spans="2:17" ht="18" customHeight="1">
      <c r="B88" s="1702"/>
      <c r="C88" s="1703"/>
      <c r="D88" s="1704"/>
      <c r="E88" s="479"/>
      <c r="F88" s="479"/>
      <c r="G88" s="479"/>
      <c r="H88" s="479"/>
      <c r="I88" s="479"/>
      <c r="J88" s="479"/>
      <c r="K88" s="479"/>
      <c r="L88" s="479"/>
      <c r="M88" s="479"/>
      <c r="N88" s="478"/>
      <c r="O88" s="477"/>
      <c r="P88" s="1705"/>
      <c r="Q88" s="1706"/>
    </row>
    <row r="89" spans="2:17" ht="18" customHeight="1">
      <c r="B89" s="1702"/>
      <c r="C89" s="1703"/>
      <c r="D89" s="1704"/>
      <c r="E89" s="479"/>
      <c r="F89" s="479"/>
      <c r="G89" s="479"/>
      <c r="H89" s="479"/>
      <c r="I89" s="479"/>
      <c r="J89" s="479"/>
      <c r="K89" s="479"/>
      <c r="L89" s="479"/>
      <c r="M89" s="479"/>
      <c r="N89" s="478"/>
      <c r="O89" s="477"/>
      <c r="P89" s="1705"/>
      <c r="Q89" s="1706"/>
    </row>
    <row r="90" spans="2:17" ht="18" customHeight="1">
      <c r="B90" s="1702"/>
      <c r="C90" s="1703"/>
      <c r="D90" s="1704"/>
      <c r="E90" s="479"/>
      <c r="F90" s="479"/>
      <c r="G90" s="479"/>
      <c r="H90" s="479"/>
      <c r="I90" s="479"/>
      <c r="J90" s="479"/>
      <c r="K90" s="479"/>
      <c r="L90" s="479"/>
      <c r="M90" s="479"/>
      <c r="N90" s="478"/>
      <c r="P90" s="1705"/>
      <c r="Q90" s="1706"/>
    </row>
    <row r="91" spans="2:17" ht="18" customHeight="1">
      <c r="B91" s="1702"/>
      <c r="C91" s="1703"/>
      <c r="D91" s="1704"/>
      <c r="E91" s="479"/>
      <c r="F91" s="479"/>
      <c r="G91" s="479"/>
      <c r="H91" s="479"/>
      <c r="I91" s="479"/>
      <c r="J91" s="479"/>
      <c r="K91" s="479"/>
      <c r="L91" s="479"/>
      <c r="M91" s="479"/>
      <c r="N91" s="478"/>
      <c r="O91" s="477"/>
      <c r="P91" s="1705"/>
      <c r="Q91" s="1706"/>
    </row>
    <row r="92" spans="2:17" ht="18" customHeight="1">
      <c r="B92" s="1702"/>
      <c r="C92" s="1703"/>
      <c r="D92" s="1704"/>
      <c r="E92" s="479"/>
      <c r="F92" s="479"/>
      <c r="G92" s="479"/>
      <c r="H92" s="479"/>
      <c r="I92" s="479"/>
      <c r="J92" s="479"/>
      <c r="K92" s="479"/>
      <c r="L92" s="479"/>
      <c r="M92" s="479"/>
      <c r="N92" s="478"/>
      <c r="O92" s="477"/>
      <c r="P92" s="1705"/>
      <c r="Q92" s="1706"/>
    </row>
    <row r="93" spans="2:17" ht="18" customHeight="1">
      <c r="B93" s="1702"/>
      <c r="C93" s="1703"/>
      <c r="D93" s="1704"/>
      <c r="E93" s="479"/>
      <c r="F93" s="479"/>
      <c r="G93" s="479"/>
      <c r="H93" s="479"/>
      <c r="I93" s="479"/>
      <c r="J93" s="479"/>
      <c r="K93" s="479"/>
      <c r="L93" s="479"/>
      <c r="M93" s="479"/>
      <c r="N93" s="478"/>
      <c r="P93" s="1705"/>
      <c r="Q93" s="1706"/>
    </row>
    <row r="94" spans="2:17" ht="18" customHeight="1">
      <c r="B94" s="1702"/>
      <c r="C94" s="1703"/>
      <c r="D94" s="1704"/>
      <c r="E94" s="479"/>
      <c r="F94" s="479"/>
      <c r="G94" s="479"/>
      <c r="H94" s="479"/>
      <c r="I94" s="479"/>
      <c r="J94" s="479"/>
      <c r="K94" s="479"/>
      <c r="L94" s="479"/>
      <c r="M94" s="479"/>
      <c r="N94" s="478"/>
      <c r="O94" s="477"/>
      <c r="P94" s="1705"/>
      <c r="Q94" s="1706"/>
    </row>
  </sheetData>
  <sheetProtection insertRows="0" deleteRows="0" autoFilter="0"/>
  <mergeCells count="81">
    <mergeCell ref="B5:Q5"/>
    <mergeCell ref="B6:D6"/>
    <mergeCell ref="E6:G6"/>
    <mergeCell ref="H6:M8"/>
    <mergeCell ref="N6:P6"/>
    <mergeCell ref="Q6:Q8"/>
    <mergeCell ref="Q56:Q58"/>
    <mergeCell ref="R6:X8"/>
    <mergeCell ref="B7:B8"/>
    <mergeCell ref="C7:D7"/>
    <mergeCell ref="E7:E8"/>
    <mergeCell ref="F7:F8"/>
    <mergeCell ref="G7:G8"/>
    <mergeCell ref="N7:N8"/>
    <mergeCell ref="O7:O8"/>
    <mergeCell ref="P7:P8"/>
    <mergeCell ref="B54:D54"/>
    <mergeCell ref="B56:B58"/>
    <mergeCell ref="C56:C58"/>
    <mergeCell ref="D56:D58"/>
    <mergeCell ref="P56:P58"/>
    <mergeCell ref="Q62:Q64"/>
    <mergeCell ref="B59:B61"/>
    <mergeCell ref="C59:C61"/>
    <mergeCell ref="D59:D61"/>
    <mergeCell ref="P59:P61"/>
    <mergeCell ref="Q59:Q61"/>
    <mergeCell ref="B62:B64"/>
    <mergeCell ref="C62:C64"/>
    <mergeCell ref="D62:D64"/>
    <mergeCell ref="P62:P64"/>
    <mergeCell ref="B65:B67"/>
    <mergeCell ref="C65:C67"/>
    <mergeCell ref="D65:D67"/>
    <mergeCell ref="P65:P67"/>
    <mergeCell ref="Q65:Q67"/>
    <mergeCell ref="B68:B70"/>
    <mergeCell ref="C68:C70"/>
    <mergeCell ref="D68:D70"/>
    <mergeCell ref="P68:P70"/>
    <mergeCell ref="Q68:Q70"/>
    <mergeCell ref="B71:B73"/>
    <mergeCell ref="C71:C73"/>
    <mergeCell ref="D71:D73"/>
    <mergeCell ref="P71:P73"/>
    <mergeCell ref="Q71:Q73"/>
    <mergeCell ref="B74:B76"/>
    <mergeCell ref="C74:C76"/>
    <mergeCell ref="D74:D76"/>
    <mergeCell ref="P74:P76"/>
    <mergeCell ref="Q74:Q76"/>
    <mergeCell ref="B77:B79"/>
    <mergeCell ref="C77:C79"/>
    <mergeCell ref="D77:D79"/>
    <mergeCell ref="P77:P79"/>
    <mergeCell ref="Q77:Q79"/>
    <mergeCell ref="B80:B82"/>
    <mergeCell ref="C80:C82"/>
    <mergeCell ref="D80:D82"/>
    <mergeCell ref="P80:P82"/>
    <mergeCell ref="Q80:Q82"/>
    <mergeCell ref="B83:B85"/>
    <mergeCell ref="C83:C85"/>
    <mergeCell ref="D83:D85"/>
    <mergeCell ref="P83:P85"/>
    <mergeCell ref="Q83:Q85"/>
    <mergeCell ref="B86:B88"/>
    <mergeCell ref="C86:C88"/>
    <mergeCell ref="D86:D88"/>
    <mergeCell ref="P86:P88"/>
    <mergeCell ref="Q86:Q88"/>
    <mergeCell ref="B89:B91"/>
    <mergeCell ref="C89:C91"/>
    <mergeCell ref="D89:D91"/>
    <mergeCell ref="P89:P91"/>
    <mergeCell ref="Q89:Q91"/>
    <mergeCell ref="B92:B94"/>
    <mergeCell ref="C92:C94"/>
    <mergeCell ref="D92:D94"/>
    <mergeCell ref="P92:P94"/>
    <mergeCell ref="Q92:Q94"/>
  </mergeCells>
  <phoneticPr fontId="4"/>
  <dataValidations count="2">
    <dataValidation imeMode="off" allowBlank="1" showInputMessage="1" showErrorMessage="1" sqref="C55:D55 C51 C52:D53 H51:M55 E51:F55 B10:D27 B29:D49 B50:B55 C50:D50"/>
    <dataValidation imeMode="disabled" allowBlank="1" showInputMessage="1" showErrorMessage="1" sqref="E54:F54 E9:M50"/>
  </dataValidations>
  <printOptions horizontalCentered="1"/>
  <pageMargins left="0.31496062992125984" right="0.31496062992125984" top="0.59055118110236227" bottom="0.19685039370078741" header="0.51181102362204722" footer="0.51181102362204722"/>
  <pageSetup paperSize="9" fitToHeight="0" orientation="landscape" cellComments="asDisplayed"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4"/>
  <sheetViews>
    <sheetView showGridLines="0" view="pageBreakPreview" zoomScaleNormal="96" zoomScaleSheetLayoutView="100" workbookViewId="0">
      <selection sqref="A1:B1"/>
    </sheetView>
  </sheetViews>
  <sheetFormatPr defaultColWidth="9" defaultRowHeight="18.75"/>
  <cols>
    <col min="1" max="1" width="2.75" style="959" customWidth="1"/>
    <col min="2" max="2" width="7.25" style="959" customWidth="1"/>
    <col min="3" max="3" width="7.75" style="959" customWidth="1"/>
    <col min="4" max="4" width="8" style="959" customWidth="1"/>
    <col min="5" max="5" width="6.375" style="959" customWidth="1"/>
    <col min="6" max="7" width="7" style="959" customWidth="1"/>
    <col min="8" max="13" width="4.875" style="959" customWidth="1"/>
    <col min="14" max="14" width="9.125" style="959" customWidth="1"/>
    <col min="15" max="15" width="12.5" style="959" customWidth="1"/>
    <col min="16" max="16" width="21" style="959" customWidth="1"/>
    <col min="17" max="17" width="26" style="959" customWidth="1"/>
    <col min="18" max="25" width="7.625" style="959" customWidth="1"/>
    <col min="26" max="16384" width="9" style="959"/>
  </cols>
  <sheetData>
    <row r="1" spans="1:24" ht="19.5">
      <c r="A1" s="533" t="s">
        <v>728</v>
      </c>
      <c r="B1" s="532"/>
      <c r="Q1" s="924" t="s">
        <v>1210</v>
      </c>
    </row>
    <row r="2" spans="1:24" ht="24" customHeight="1">
      <c r="A2" s="922" t="s">
        <v>1209</v>
      </c>
      <c r="C2" s="923"/>
      <c r="D2" s="923"/>
      <c r="E2" s="923"/>
      <c r="F2" s="923"/>
      <c r="G2" s="923"/>
      <c r="H2" s="923"/>
      <c r="I2" s="923"/>
      <c r="J2" s="923"/>
      <c r="K2" s="923"/>
      <c r="L2" s="923"/>
      <c r="M2" s="923"/>
      <c r="N2" s="923"/>
      <c r="Q2" s="531" t="s">
        <v>694</v>
      </c>
      <c r="R2" s="923"/>
      <c r="S2" s="923"/>
      <c r="T2" s="923"/>
      <c r="U2" s="923"/>
      <c r="V2" s="923"/>
      <c r="W2" s="923"/>
    </row>
    <row r="3" spans="1:24" ht="27" customHeight="1">
      <c r="C3" s="528"/>
      <c r="D3" s="528"/>
      <c r="E3" s="528"/>
      <c r="F3" s="530"/>
      <c r="G3" s="882" t="s">
        <v>727</v>
      </c>
      <c r="H3" s="529" t="s">
        <v>726</v>
      </c>
      <c r="I3" s="528"/>
      <c r="J3" s="528"/>
      <c r="K3" s="528"/>
      <c r="L3" s="528"/>
      <c r="N3" s="528"/>
      <c r="O3" s="528"/>
      <c r="Q3" s="881" t="str">
        <f>'はじめに（PC）'!D4&amp;""</f>
        <v/>
      </c>
    </row>
    <row r="4" spans="1:24" ht="27" customHeight="1">
      <c r="B4" s="962" t="s">
        <v>725</v>
      </c>
      <c r="C4" s="526"/>
      <c r="D4" s="526"/>
      <c r="E4" s="526"/>
      <c r="F4" s="526"/>
      <c r="G4" s="526"/>
      <c r="H4" s="526"/>
      <c r="I4" s="526"/>
      <c r="J4" s="526"/>
      <c r="K4" s="526"/>
      <c r="L4" s="526"/>
      <c r="M4" s="526"/>
      <c r="N4" s="999" t="s">
        <v>1237</v>
      </c>
      <c r="O4" s="526"/>
      <c r="P4" s="526"/>
      <c r="Q4" s="526"/>
    </row>
    <row r="5" spans="1:24" ht="50.25" customHeight="1">
      <c r="B5" s="1712" t="s">
        <v>724</v>
      </c>
      <c r="C5" s="1713"/>
      <c r="D5" s="1713"/>
      <c r="E5" s="1713"/>
      <c r="F5" s="1713"/>
      <c r="G5" s="1713"/>
      <c r="H5" s="1713"/>
      <c r="I5" s="1713"/>
      <c r="J5" s="1713"/>
      <c r="K5" s="1713"/>
      <c r="L5" s="1713"/>
      <c r="M5" s="1713"/>
      <c r="N5" s="1713"/>
      <c r="O5" s="1713"/>
      <c r="P5" s="1713"/>
      <c r="Q5" s="1713"/>
    </row>
    <row r="6" spans="1:24" ht="19.5" customHeight="1">
      <c r="B6" s="1709" t="s">
        <v>723</v>
      </c>
      <c r="C6" s="1709"/>
      <c r="D6" s="1709"/>
      <c r="E6" s="1710" t="s">
        <v>722</v>
      </c>
      <c r="F6" s="1710"/>
      <c r="G6" s="1710"/>
      <c r="H6" s="1714" t="s">
        <v>721</v>
      </c>
      <c r="I6" s="1715"/>
      <c r="J6" s="1715"/>
      <c r="K6" s="1715"/>
      <c r="L6" s="1715"/>
      <c r="M6" s="1715"/>
      <c r="N6" s="1710" t="s">
        <v>209</v>
      </c>
      <c r="O6" s="1710"/>
      <c r="P6" s="1710"/>
      <c r="Q6" s="1709" t="s">
        <v>720</v>
      </c>
      <c r="R6" s="1707"/>
      <c r="S6" s="1708"/>
      <c r="T6" s="1708"/>
      <c r="U6" s="1708"/>
      <c r="V6" s="1708"/>
      <c r="W6" s="1708"/>
      <c r="X6" s="1708"/>
    </row>
    <row r="7" spans="1:24" ht="18" customHeight="1">
      <c r="B7" s="1709" t="s">
        <v>719</v>
      </c>
      <c r="C7" s="1710" t="s">
        <v>715</v>
      </c>
      <c r="D7" s="1710"/>
      <c r="E7" s="1710" t="s">
        <v>247</v>
      </c>
      <c r="F7" s="1709" t="s">
        <v>718</v>
      </c>
      <c r="G7" s="1709" t="s">
        <v>717</v>
      </c>
      <c r="H7" s="1716"/>
      <c r="I7" s="1717"/>
      <c r="J7" s="1717"/>
      <c r="K7" s="1717"/>
      <c r="L7" s="1717"/>
      <c r="M7" s="1717"/>
      <c r="N7" s="1710" t="s">
        <v>295</v>
      </c>
      <c r="O7" s="1709" t="s">
        <v>521</v>
      </c>
      <c r="P7" s="1710" t="s">
        <v>110</v>
      </c>
      <c r="Q7" s="1710"/>
      <c r="R7" s="1707"/>
      <c r="S7" s="1708"/>
      <c r="T7" s="1708"/>
      <c r="U7" s="1708"/>
      <c r="V7" s="1708"/>
      <c r="W7" s="1708"/>
      <c r="X7" s="1708"/>
    </row>
    <row r="8" spans="1:24" ht="21" customHeight="1">
      <c r="B8" s="1709"/>
      <c r="C8" s="525" t="s">
        <v>716</v>
      </c>
      <c r="D8" s="525" t="s">
        <v>715</v>
      </c>
      <c r="E8" s="1710"/>
      <c r="F8" s="1709"/>
      <c r="G8" s="1710"/>
      <c r="H8" s="1718"/>
      <c r="I8" s="1719"/>
      <c r="J8" s="1719"/>
      <c r="K8" s="1719"/>
      <c r="L8" s="1719"/>
      <c r="M8" s="1719"/>
      <c r="N8" s="1710"/>
      <c r="O8" s="1709"/>
      <c r="P8" s="1710"/>
      <c r="Q8" s="1710"/>
      <c r="R8" s="1707"/>
      <c r="S8" s="1708"/>
      <c r="T8" s="1708"/>
      <c r="U8" s="1708"/>
      <c r="V8" s="1708"/>
      <c r="W8" s="1708"/>
      <c r="X8" s="1708"/>
    </row>
    <row r="9" spans="1:24">
      <c r="A9" s="494"/>
      <c r="B9" s="524"/>
      <c r="C9" s="523"/>
      <c r="D9" s="522"/>
      <c r="E9" s="521"/>
      <c r="F9" s="521"/>
      <c r="G9" s="520">
        <f>SUM(E9+F9)</f>
        <v>0</v>
      </c>
      <c r="H9" s="519"/>
      <c r="I9" s="519"/>
      <c r="J9" s="519"/>
      <c r="K9" s="519"/>
      <c r="L9" s="519"/>
      <c r="M9" s="519"/>
      <c r="N9" s="506" t="str">
        <f>IF(H9="","",(IFERROR(VLOOKUP($H9,【選択肢】!$K$3:$O$81,2,)," ")&amp;IF(I9="","",","&amp;IFERROR(VLOOKUP($I9,【選択肢】!$K$3:$O$81,2,)," ")&amp;IF(J9="","",","&amp;IFERROR(VLOOKUP($J9,【選択肢】!$K$3:$O$81,2,)," ")&amp;IF(K9="","",","&amp;IFERROR(VLOOKUP($K9,【選択肢】!$K$3:$O$81,2,)," ")&amp;IF(L9="","",","&amp;IFERROR(VLOOKUP($L9,【選択肢】!$K$3:$O$81,2,)," ")&amp;IF(M9="","",","&amp;IFERROR(VLOOKUP($M9,【選択肢】!$K$3:$O$81,2,)," "))))))))</f>
        <v/>
      </c>
      <c r="O9" s="506" t="str">
        <f>IF(H9="","",(IFERROR(VLOOKUP($H9,【選択肢】!$K$3:$O$81,4,)," ")&amp;IF(I9="","",","&amp;IFERROR(VLOOKUP($I9,【選択肢】!$K$3:$O$81,4,)," ")&amp;IF(J9="","",","&amp;IFERROR(VLOOKUP($J9,【選択肢】!$K$3:$O$81,4,)," ")&amp;IF(K9="","",","&amp;IFERROR(VLOOKUP($K9,【選択肢】!$K$3:$O$81,4,)," ")&amp;IF(L9="","",","&amp;IFERROR(VLOOKUP($L9,【選択肢】!$K$3:$O$81,4,)," ")&amp;IF(M9="","",","&amp;IFERROR(VLOOKUP($M9,【選択肢】!$K$3:$O$81,4,)," "))))))))</f>
        <v/>
      </c>
      <c r="P9" s="506" t="str">
        <f>IF(H9="","",(IFERROR(VLOOKUP($H9,【選択肢】!$K$3:$O$81,5,)," ")&amp;IF(I9="","",","&amp;IFERROR(VLOOKUP($I9,【選択肢】!$K$3:$O$81,5,)," ")&amp;IF(J9="","",","&amp;IFERROR(VLOOKUP($J9,【選択肢】!$K$3:$O$81,5,)," ")&amp;IF(K9="","",","&amp;IFERROR(VLOOKUP($K9,【選択肢】!$K$3:$O$81,5,)," ")&amp;IF(L9="","",","&amp;IFERROR(VLOOKUP($L9,【選択肢】!$K$3:$O$81,5,)," ")&amp;IF(M9="","",","&amp;IFERROR(VLOOKUP($M9,【選択肢】!$K$3:$O$81,5,)," "))))))))</f>
        <v/>
      </c>
      <c r="Q9" s="518"/>
      <c r="R9" s="495"/>
      <c r="S9" s="494"/>
      <c r="T9" s="494"/>
      <c r="U9" s="494"/>
      <c r="V9" s="494"/>
      <c r="W9" s="494"/>
      <c r="X9" s="494"/>
    </row>
    <row r="10" spans="1:24">
      <c r="B10" s="517"/>
      <c r="C10" s="516"/>
      <c r="D10" s="511"/>
      <c r="E10" s="510"/>
      <c r="F10" s="510"/>
      <c r="G10" s="508">
        <f>SUM(E10+F10)</f>
        <v>0</v>
      </c>
      <c r="H10" s="519"/>
      <c r="I10" s="515"/>
      <c r="J10" s="515"/>
      <c r="K10" s="515"/>
      <c r="L10" s="515"/>
      <c r="M10" s="515"/>
      <c r="N10" s="506" t="str">
        <f>IF(H10="","",(IFERROR(VLOOKUP($H10,【選択肢】!$K$3:$O$81,2,)," ")&amp;IF(I10="","",","&amp;IFERROR(VLOOKUP($I10,【選択肢】!$K$3:$O$81,2,)," ")&amp;IF(J10="","",","&amp;IFERROR(VLOOKUP($J10,【選択肢】!$K$3:$O$81,2,)," ")&amp;IF(K10="","",","&amp;IFERROR(VLOOKUP($K10,【選択肢】!$K$3:$O$81,2,)," ")&amp;IF(L10="","",","&amp;IFERROR(VLOOKUP($L10,【選択肢】!$K$3:$O$81,2,)," ")&amp;IF(M10="","",","&amp;IFERROR(VLOOKUP($M10,【選択肢】!$K$3:$O$81,2,)," "))))))))</f>
        <v/>
      </c>
      <c r="O10" s="506" t="str">
        <f>IF(H10="","",(IFERROR(VLOOKUP($H10,【選択肢】!$K$3:$O$81,4,)," ")&amp;IF(I10="","",","&amp;IFERROR(VLOOKUP($I10,【選択肢】!$K$3:$O$81,4,)," ")&amp;IF(J10="","",","&amp;IFERROR(VLOOKUP($J10,【選択肢】!$K$3:$O$81,4,)," ")&amp;IF(K10="","",","&amp;IFERROR(VLOOKUP($K10,【選択肢】!$K$3:$O$81,4,)," ")&amp;IF(L10="","",","&amp;IFERROR(VLOOKUP($L10,【選択肢】!$K$3:$O$81,4,)," ")&amp;IF(M10="","",","&amp;IFERROR(VLOOKUP($M10,【選択肢】!$K$3:$O$81,4,)," "))))))))</f>
        <v/>
      </c>
      <c r="P10" s="506" t="str">
        <f>IF(H10="","",(IFERROR(VLOOKUP($H10,【選択肢】!$K$3:$O$81,5,)," ")&amp;IF(I10="","",","&amp;IFERROR(VLOOKUP($I10,【選択肢】!$K$3:$O$81,5,)," ")&amp;IF(J10="","",","&amp;IFERROR(VLOOKUP($J10,【選択肢】!$K$3:$O$81,5,)," ")&amp;IF(K10="","",","&amp;IFERROR(VLOOKUP($K10,【選択肢】!$K$3:$O$81,5,)," ")&amp;IF(L10="","",","&amp;IFERROR(VLOOKUP($L10,【選択肢】!$K$3:$O$81,5,)," ")&amp;IF(M10="","",","&amp;IFERROR(VLOOKUP($M10,【選択肢】!$K$3:$O$81,5,)," "))))))))</f>
        <v/>
      </c>
      <c r="Q10" s="514"/>
      <c r="R10" s="495"/>
      <c r="S10" s="494"/>
      <c r="T10" s="494"/>
      <c r="U10" s="494"/>
      <c r="V10" s="494"/>
      <c r="W10" s="494"/>
      <c r="X10" s="494"/>
    </row>
    <row r="11" spans="1:24">
      <c r="B11" s="517"/>
      <c r="C11" s="516"/>
      <c r="D11" s="511"/>
      <c r="E11" s="510"/>
      <c r="F11" s="510"/>
      <c r="G11" s="508">
        <f>SUM(E11+F11)</f>
        <v>0</v>
      </c>
      <c r="H11" s="519"/>
      <c r="I11" s="515"/>
      <c r="J11" s="515"/>
      <c r="K11" s="515"/>
      <c r="L11" s="515"/>
      <c r="M11" s="515"/>
      <c r="N11" s="506" t="str">
        <f>IF(H11="","",(IFERROR(VLOOKUP($H11,【選択肢】!$K$3:$O$81,2,)," ")&amp;IF(I11="","",","&amp;IFERROR(VLOOKUP($I11,【選択肢】!$K$3:$O$81,2,)," ")&amp;IF(J11="","",","&amp;IFERROR(VLOOKUP($J11,【選択肢】!$K$3:$O$81,2,)," ")&amp;IF(K11="","",","&amp;IFERROR(VLOOKUP($K11,【選択肢】!$K$3:$O$81,2,)," ")&amp;IF(L11="","",","&amp;IFERROR(VLOOKUP($L11,【選択肢】!$K$3:$O$81,2,)," ")&amp;IF(M11="","",","&amp;IFERROR(VLOOKUP($M11,【選択肢】!$K$3:$O$81,2,)," "))))))))</f>
        <v/>
      </c>
      <c r="O11" s="506" t="str">
        <f>IF(H11="","",(IFERROR(VLOOKUP($H11,【選択肢】!$K$3:$O$81,4,)," ")&amp;IF(I11="","",","&amp;IFERROR(VLOOKUP($I11,【選択肢】!$K$3:$O$81,4,)," ")&amp;IF(J11="","",","&amp;IFERROR(VLOOKUP($J11,【選択肢】!$K$3:$O$81,4,)," ")&amp;IF(K11="","",","&amp;IFERROR(VLOOKUP($K11,【選択肢】!$K$3:$O$81,4,)," ")&amp;IF(L11="","",","&amp;IFERROR(VLOOKUP($L11,【選択肢】!$K$3:$O$81,4,)," ")&amp;IF(M11="","",","&amp;IFERROR(VLOOKUP($M11,【選択肢】!$K$3:$O$81,4,)," "))))))))</f>
        <v/>
      </c>
      <c r="P11" s="506" t="str">
        <f>IF(H11="","",(IFERROR(VLOOKUP($H11,【選択肢】!$K$3:$O$81,5,)," ")&amp;IF(I11="","",","&amp;IFERROR(VLOOKUP($I11,【選択肢】!$K$3:$O$81,5,)," ")&amp;IF(J11="","",","&amp;IFERROR(VLOOKUP($J11,【選択肢】!$K$3:$O$81,5,)," ")&amp;IF(K11="","",","&amp;IFERROR(VLOOKUP($K11,【選択肢】!$K$3:$O$81,5,)," ")&amp;IF(L11="","",","&amp;IFERROR(VLOOKUP($L11,【選択肢】!$K$3:$O$81,5,)," ")&amp;IF(M11="","",","&amp;IFERROR(VLOOKUP($M11,【選択肢】!$K$3:$O$81,5,)," "))))))))</f>
        <v/>
      </c>
      <c r="Q11" s="514"/>
      <c r="R11" s="495"/>
      <c r="S11" s="494"/>
      <c r="T11" s="494"/>
      <c r="U11" s="494"/>
      <c r="V11" s="494"/>
      <c r="W11" s="494"/>
      <c r="X11" s="494"/>
    </row>
    <row r="12" spans="1:24">
      <c r="B12" s="517"/>
      <c r="C12" s="512"/>
      <c r="D12" s="511"/>
      <c r="E12" s="510"/>
      <c r="F12" s="509"/>
      <c r="G12" s="508">
        <f>SUM(E12+F12)</f>
        <v>0</v>
      </c>
      <c r="H12" s="519"/>
      <c r="I12" s="507"/>
      <c r="J12" s="507"/>
      <c r="K12" s="507"/>
      <c r="L12" s="507"/>
      <c r="M12" s="507"/>
      <c r="N12" s="506" t="str">
        <f>IF(H12="","",(IFERROR(VLOOKUP($H12,【選択肢】!$K$3:$O$81,2,)," ")&amp;IF(I12="","",","&amp;IFERROR(VLOOKUP($I12,【選択肢】!$K$3:$O$81,2,)," ")&amp;IF(J12="","",","&amp;IFERROR(VLOOKUP($J12,【選択肢】!$K$3:$O$81,2,)," ")&amp;IF(K12="","",","&amp;IFERROR(VLOOKUP($K12,【選択肢】!$K$3:$O$81,2,)," ")&amp;IF(L12="","",","&amp;IFERROR(VLOOKUP($L12,【選択肢】!$K$3:$O$81,2,)," ")&amp;IF(M12="","",","&amp;IFERROR(VLOOKUP($M12,【選択肢】!$K$3:$O$81,2,)," "))))))))</f>
        <v/>
      </c>
      <c r="O12" s="506" t="str">
        <f>IF(H12="","",(IFERROR(VLOOKUP($H12,【選択肢】!$K$3:$O$81,4,)," ")&amp;IF(I12="","",","&amp;IFERROR(VLOOKUP($I12,【選択肢】!$K$3:$O$81,4,)," ")&amp;IF(J12="","",","&amp;IFERROR(VLOOKUP($J12,【選択肢】!$K$3:$O$81,4,)," ")&amp;IF(K12="","",","&amp;IFERROR(VLOOKUP($K12,【選択肢】!$K$3:$O$81,4,)," ")&amp;IF(L12="","",","&amp;IFERROR(VLOOKUP($L12,【選択肢】!$K$3:$O$81,4,)," ")&amp;IF(M12="","",","&amp;IFERROR(VLOOKUP($M12,【選択肢】!$K$3:$O$81,4,)," "))))))))</f>
        <v/>
      </c>
      <c r="P12" s="506" t="str">
        <f>IF(H12="","",(IFERROR(VLOOKUP($H12,【選択肢】!$K$3:$O$81,5,)," ")&amp;IF(I12="","",","&amp;IFERROR(VLOOKUP($I12,【選択肢】!$K$3:$O$81,5,)," ")&amp;IF(J12="","",","&amp;IFERROR(VLOOKUP($J12,【選択肢】!$K$3:$O$81,5,)," ")&amp;IF(K12="","",","&amp;IFERROR(VLOOKUP($K12,【選択肢】!$K$3:$O$81,5,)," ")&amp;IF(L12="","",","&amp;IFERROR(VLOOKUP($L12,【選択肢】!$K$3:$O$81,5,)," ")&amp;IF(M12="","",","&amp;IFERROR(VLOOKUP($M12,【選択肢】!$K$3:$O$81,5,)," "))))))))</f>
        <v/>
      </c>
      <c r="Q12" s="505"/>
      <c r="R12" s="495"/>
      <c r="S12" s="494"/>
      <c r="T12" s="494"/>
      <c r="U12" s="494"/>
      <c r="V12" s="494"/>
      <c r="W12" s="494"/>
      <c r="X12" s="494"/>
    </row>
    <row r="13" spans="1:24">
      <c r="B13" s="517"/>
      <c r="C13" s="516"/>
      <c r="D13" s="511"/>
      <c r="E13" s="510"/>
      <c r="F13" s="510"/>
      <c r="G13" s="508">
        <f t="shared" ref="G13:G21" si="0">SUM(E13+F13)</f>
        <v>0</v>
      </c>
      <c r="H13" s="519"/>
      <c r="I13" s="515"/>
      <c r="J13" s="515"/>
      <c r="K13" s="515"/>
      <c r="L13" s="515"/>
      <c r="M13" s="515"/>
      <c r="N13" s="506" t="str">
        <f>IF(H13="","",(IFERROR(VLOOKUP($H13,【選択肢】!$K$3:$O$81,2,)," ")&amp;IF(I13="","",","&amp;IFERROR(VLOOKUP($I13,【選択肢】!$K$3:$O$81,2,)," ")&amp;IF(J13="","",","&amp;IFERROR(VLOOKUP($J13,【選択肢】!$K$3:$O$81,2,)," ")&amp;IF(K13="","",","&amp;IFERROR(VLOOKUP($K13,【選択肢】!$K$3:$O$81,2,)," ")&amp;IF(L13="","",","&amp;IFERROR(VLOOKUP($L13,【選択肢】!$K$3:$O$81,2,)," ")&amp;IF(M13="","",","&amp;IFERROR(VLOOKUP($M13,【選択肢】!$K$3:$O$81,2,)," "))))))))</f>
        <v/>
      </c>
      <c r="O13" s="506" t="str">
        <f>IF(H13="","",(IFERROR(VLOOKUP($H13,【選択肢】!$K$3:$O$81,4,)," ")&amp;IF(I13="","",","&amp;IFERROR(VLOOKUP($I13,【選択肢】!$K$3:$O$81,4,)," ")&amp;IF(J13="","",","&amp;IFERROR(VLOOKUP($J13,【選択肢】!$K$3:$O$81,4,)," ")&amp;IF(K13="","",","&amp;IFERROR(VLOOKUP($K13,【選択肢】!$K$3:$O$81,4,)," ")&amp;IF(L13="","",","&amp;IFERROR(VLOOKUP($L13,【選択肢】!$K$3:$O$81,4,)," ")&amp;IF(M13="","",","&amp;IFERROR(VLOOKUP($M13,【選択肢】!$K$3:$O$81,4,)," "))))))))</f>
        <v/>
      </c>
      <c r="P13" s="506" t="str">
        <f>IF(H13="","",(IFERROR(VLOOKUP($H13,【選択肢】!$K$3:$O$81,5,)," ")&amp;IF(I13="","",","&amp;IFERROR(VLOOKUP($I13,【選択肢】!$K$3:$O$81,5,)," ")&amp;IF(J13="","",","&amp;IFERROR(VLOOKUP($J13,【選択肢】!$K$3:$O$81,5,)," ")&amp;IF(K13="","",","&amp;IFERROR(VLOOKUP($K13,【選択肢】!$K$3:$O$81,5,)," ")&amp;IF(L13="","",","&amp;IFERROR(VLOOKUP($L13,【選択肢】!$K$3:$O$81,5,)," ")&amp;IF(M13="","",","&amp;IFERROR(VLOOKUP($M13,【選択肢】!$K$3:$O$81,5,)," "))))))))</f>
        <v/>
      </c>
      <c r="Q13" s="514"/>
      <c r="R13" s="495"/>
      <c r="S13" s="494"/>
      <c r="T13" s="494"/>
      <c r="U13" s="494"/>
      <c r="V13" s="494"/>
      <c r="W13" s="494"/>
      <c r="X13" s="494"/>
    </row>
    <row r="14" spans="1:24">
      <c r="B14" s="517"/>
      <c r="C14" s="516"/>
      <c r="D14" s="511"/>
      <c r="E14" s="510"/>
      <c r="F14" s="510"/>
      <c r="G14" s="508">
        <f t="shared" si="0"/>
        <v>0</v>
      </c>
      <c r="H14" s="519"/>
      <c r="I14" s="515"/>
      <c r="J14" s="515"/>
      <c r="K14" s="515"/>
      <c r="L14" s="515"/>
      <c r="M14" s="515"/>
      <c r="N14" s="506" t="str">
        <f>IF(H14="","",(IFERROR(VLOOKUP($H14,【選択肢】!$K$3:$O$81,2,)," ")&amp;IF(I14="","",","&amp;IFERROR(VLOOKUP($I14,【選択肢】!$K$3:$O$81,2,)," ")&amp;IF(J14="","",","&amp;IFERROR(VLOOKUP($J14,【選択肢】!$K$3:$O$81,2,)," ")&amp;IF(K14="","",","&amp;IFERROR(VLOOKUP($K14,【選択肢】!$K$3:$O$81,2,)," ")&amp;IF(L14="","",","&amp;IFERROR(VLOOKUP($L14,【選択肢】!$K$3:$O$81,2,)," ")&amp;IF(M14="","",","&amp;IFERROR(VLOOKUP($M14,【選択肢】!$K$3:$O$81,2,)," "))))))))</f>
        <v/>
      </c>
      <c r="O14" s="506" t="str">
        <f>IF(H14="","",(IFERROR(VLOOKUP($H14,【選択肢】!$K$3:$O$81,4,)," ")&amp;IF(I14="","",","&amp;IFERROR(VLOOKUP($I14,【選択肢】!$K$3:$O$81,4,)," ")&amp;IF(J14="","",","&amp;IFERROR(VLOOKUP($J14,【選択肢】!$K$3:$O$81,4,)," ")&amp;IF(K14="","",","&amp;IFERROR(VLOOKUP($K14,【選択肢】!$K$3:$O$81,4,)," ")&amp;IF(L14="","",","&amp;IFERROR(VLOOKUP($L14,【選択肢】!$K$3:$O$81,4,)," ")&amp;IF(M14="","",","&amp;IFERROR(VLOOKUP($M14,【選択肢】!$K$3:$O$81,4,)," "))))))))</f>
        <v/>
      </c>
      <c r="P14" s="506" t="str">
        <f>IF(H14="","",(IFERROR(VLOOKUP($H14,【選択肢】!$K$3:$O$81,5,)," ")&amp;IF(I14="","",","&amp;IFERROR(VLOOKUP($I14,【選択肢】!$K$3:$O$81,5,)," ")&amp;IF(J14="","",","&amp;IFERROR(VLOOKUP($J14,【選択肢】!$K$3:$O$81,5,)," ")&amp;IF(K14="","",","&amp;IFERROR(VLOOKUP($K14,【選択肢】!$K$3:$O$81,5,)," ")&amp;IF(L14="","",","&amp;IFERROR(VLOOKUP($L14,【選択肢】!$K$3:$O$81,5,)," ")&amp;IF(M14="","",","&amp;IFERROR(VLOOKUP($M14,【選択肢】!$K$3:$O$81,5,)," "))))))))</f>
        <v/>
      </c>
      <c r="Q14" s="514"/>
      <c r="R14" s="495"/>
      <c r="S14" s="494"/>
      <c r="T14" s="494"/>
      <c r="U14" s="494"/>
      <c r="V14" s="494"/>
      <c r="W14" s="494"/>
      <c r="X14" s="494"/>
    </row>
    <row r="15" spans="1:24">
      <c r="B15" s="517"/>
      <c r="C15" s="516"/>
      <c r="D15" s="511"/>
      <c r="E15" s="510"/>
      <c r="F15" s="510"/>
      <c r="G15" s="508">
        <f t="shared" si="0"/>
        <v>0</v>
      </c>
      <c r="H15" s="519"/>
      <c r="I15" s="515"/>
      <c r="J15" s="515"/>
      <c r="K15" s="515"/>
      <c r="L15" s="515"/>
      <c r="M15" s="515"/>
      <c r="N15" s="506" t="str">
        <f>IF(H15="","",(IFERROR(VLOOKUP($H15,【選択肢】!$K$3:$O$81,2,)," ")&amp;IF(I15="","",","&amp;IFERROR(VLOOKUP($I15,【選択肢】!$K$3:$O$81,2,)," ")&amp;IF(J15="","",","&amp;IFERROR(VLOOKUP($J15,【選択肢】!$K$3:$O$81,2,)," ")&amp;IF(K15="","",","&amp;IFERROR(VLOOKUP($K15,【選択肢】!$K$3:$O$81,2,)," ")&amp;IF(L15="","",","&amp;IFERROR(VLOOKUP($L15,【選択肢】!$K$3:$O$81,2,)," ")&amp;IF(M15="","",","&amp;IFERROR(VLOOKUP($M15,【選択肢】!$K$3:$O$81,2,)," "))))))))</f>
        <v/>
      </c>
      <c r="O15" s="506" t="str">
        <f>IF(H15="","",(IFERROR(VLOOKUP($H15,【選択肢】!$K$3:$O$81,4,)," ")&amp;IF(I15="","",","&amp;IFERROR(VLOOKUP($I15,【選択肢】!$K$3:$O$81,4,)," ")&amp;IF(J15="","",","&amp;IFERROR(VLOOKUP($J15,【選択肢】!$K$3:$O$81,4,)," ")&amp;IF(K15="","",","&amp;IFERROR(VLOOKUP($K15,【選択肢】!$K$3:$O$81,4,)," ")&amp;IF(L15="","",","&amp;IFERROR(VLOOKUP($L15,【選択肢】!$K$3:$O$81,4,)," ")&amp;IF(M15="","",","&amp;IFERROR(VLOOKUP($M15,【選択肢】!$K$3:$O$81,4,)," "))))))))</f>
        <v/>
      </c>
      <c r="P15" s="506" t="str">
        <f>IF(H15="","",(IFERROR(VLOOKUP($H15,【選択肢】!$K$3:$O$81,5,)," ")&amp;IF(I15="","",","&amp;IFERROR(VLOOKUP($I15,【選択肢】!$K$3:$O$81,5,)," ")&amp;IF(J15="","",","&amp;IFERROR(VLOOKUP($J15,【選択肢】!$K$3:$O$81,5,)," ")&amp;IF(K15="","",","&amp;IFERROR(VLOOKUP($K15,【選択肢】!$K$3:$O$81,5,)," ")&amp;IF(L15="","",","&amp;IFERROR(VLOOKUP($L15,【選択肢】!$K$3:$O$81,5,)," ")&amp;IF(M15="","",","&amp;IFERROR(VLOOKUP($M15,【選択肢】!$K$3:$O$81,5,)," "))))))))</f>
        <v/>
      </c>
      <c r="Q15" s="514"/>
      <c r="R15" s="495"/>
      <c r="S15" s="494"/>
      <c r="T15" s="494"/>
      <c r="U15" s="494"/>
      <c r="V15" s="494"/>
      <c r="W15" s="494"/>
      <c r="X15" s="494"/>
    </row>
    <row r="16" spans="1:24">
      <c r="B16" s="517"/>
      <c r="C16" s="516"/>
      <c r="D16" s="511"/>
      <c r="E16" s="510"/>
      <c r="F16" s="510"/>
      <c r="G16" s="508">
        <f t="shared" si="0"/>
        <v>0</v>
      </c>
      <c r="H16" s="515"/>
      <c r="I16" s="515"/>
      <c r="J16" s="515"/>
      <c r="K16" s="515"/>
      <c r="L16" s="515"/>
      <c r="M16" s="515"/>
      <c r="N16" s="506" t="str">
        <f>IF(H16="","",(IFERROR(VLOOKUP($H16,【選択肢】!$K$3:$O$81,2,)," ")&amp;IF(I16="","",","&amp;IFERROR(VLOOKUP($I16,【選択肢】!$K$3:$O$81,2,)," ")&amp;IF(J16="","",","&amp;IFERROR(VLOOKUP($J16,【選択肢】!$K$3:$O$81,2,)," ")&amp;IF(K16="","",","&amp;IFERROR(VLOOKUP($K16,【選択肢】!$K$3:$O$81,2,)," ")&amp;IF(L16="","",","&amp;IFERROR(VLOOKUP($L16,【選択肢】!$K$3:$O$81,2,)," ")&amp;IF(M16="","",","&amp;IFERROR(VLOOKUP($M16,【選択肢】!$K$3:$O$81,2,)," "))))))))</f>
        <v/>
      </c>
      <c r="O16" s="506" t="str">
        <f>IF(H16="","",(IFERROR(VLOOKUP($H16,【選択肢】!$K$3:$O$81,4,)," ")&amp;IF(I16="","",","&amp;IFERROR(VLOOKUP($I16,【選択肢】!$K$3:$O$81,4,)," ")&amp;IF(J16="","",","&amp;IFERROR(VLOOKUP($J16,【選択肢】!$K$3:$O$81,4,)," ")&amp;IF(K16="","",","&amp;IFERROR(VLOOKUP($K16,【選択肢】!$K$3:$O$81,4,)," ")&amp;IF(L16="","",","&amp;IFERROR(VLOOKUP($L16,【選択肢】!$K$3:$O$81,4,)," ")&amp;IF(M16="","",","&amp;IFERROR(VLOOKUP($M16,【選択肢】!$K$3:$O$81,4,)," "))))))))</f>
        <v/>
      </c>
      <c r="P16" s="506" t="str">
        <f>IF(H16="","",(IFERROR(VLOOKUP($H16,【選択肢】!$K$3:$O$81,5,)," ")&amp;IF(I16="","",","&amp;IFERROR(VLOOKUP($I16,【選択肢】!$K$3:$O$81,5,)," ")&amp;IF(J16="","",","&amp;IFERROR(VLOOKUP($J16,【選択肢】!$K$3:$O$81,5,)," ")&amp;IF(K16="","",","&amp;IFERROR(VLOOKUP($K16,【選択肢】!$K$3:$O$81,5,)," ")&amp;IF(L16="","",","&amp;IFERROR(VLOOKUP($L16,【選択肢】!$K$3:$O$81,5,)," ")&amp;IF(M16="","",","&amp;IFERROR(VLOOKUP($M16,【選択肢】!$K$3:$O$81,5,)," "))))))))</f>
        <v/>
      </c>
      <c r="Q16" s="514"/>
      <c r="R16" s="495"/>
      <c r="S16" s="494"/>
      <c r="T16" s="494"/>
      <c r="U16" s="494"/>
      <c r="V16" s="494"/>
      <c r="W16" s="494"/>
      <c r="X16" s="494"/>
    </row>
    <row r="17" spans="1:24">
      <c r="B17" s="517"/>
      <c r="C17" s="516"/>
      <c r="D17" s="511"/>
      <c r="E17" s="510"/>
      <c r="F17" s="510"/>
      <c r="G17" s="508">
        <f>SUM(E17+F17)</f>
        <v>0</v>
      </c>
      <c r="H17" s="515"/>
      <c r="I17" s="515"/>
      <c r="J17" s="515"/>
      <c r="K17" s="515"/>
      <c r="L17" s="515"/>
      <c r="M17" s="515"/>
      <c r="N17" s="506" t="str">
        <f>IF(H17="","",(IFERROR(VLOOKUP($H17,【選択肢】!$K$3:$O$81,2,)," ")&amp;IF(I17="","",","&amp;IFERROR(VLOOKUP($I17,【選択肢】!$K$3:$O$81,2,)," ")&amp;IF(J17="","",","&amp;IFERROR(VLOOKUP($J17,【選択肢】!$K$3:$O$81,2,)," ")&amp;IF(K17="","",","&amp;IFERROR(VLOOKUP($K17,【選択肢】!$K$3:$O$81,2,)," ")&amp;IF(L17="","",","&amp;IFERROR(VLOOKUP($L17,【選択肢】!$K$3:$O$81,2,)," ")&amp;IF(M17="","",","&amp;IFERROR(VLOOKUP($M17,【選択肢】!$K$3:$O$81,2,)," "))))))))</f>
        <v/>
      </c>
      <c r="O17" s="506" t="str">
        <f>IF(H17="","",(IFERROR(VLOOKUP($H17,【選択肢】!$K$3:$O$81,4,)," ")&amp;IF(I17="","",","&amp;IFERROR(VLOOKUP($I17,【選択肢】!$K$3:$O$81,4,)," ")&amp;IF(J17="","",","&amp;IFERROR(VLOOKUP($J17,【選択肢】!$K$3:$O$81,4,)," ")&amp;IF(K17="","",","&amp;IFERROR(VLOOKUP($K17,【選択肢】!$K$3:$O$81,4,)," ")&amp;IF(L17="","",","&amp;IFERROR(VLOOKUP($L17,【選択肢】!$K$3:$O$81,4,)," ")&amp;IF(M17="","",","&amp;IFERROR(VLOOKUP($M17,【選択肢】!$K$3:$O$81,4,)," "))))))))</f>
        <v/>
      </c>
      <c r="P17" s="506" t="str">
        <f>IF(H17="","",(IFERROR(VLOOKUP($H17,【選択肢】!$K$3:$O$81,5,)," ")&amp;IF(I17="","",","&amp;IFERROR(VLOOKUP($I17,【選択肢】!$K$3:$O$81,5,)," ")&amp;IF(J17="","",","&amp;IFERROR(VLOOKUP($J17,【選択肢】!$K$3:$O$81,5,)," ")&amp;IF(K17="","",","&amp;IFERROR(VLOOKUP($K17,【選択肢】!$K$3:$O$81,5,)," ")&amp;IF(L17="","",","&amp;IFERROR(VLOOKUP($L17,【選択肢】!$K$3:$O$81,5,)," ")&amp;IF(M17="","",","&amp;IFERROR(VLOOKUP($M17,【選択肢】!$K$3:$O$81,5,)," "))))))))</f>
        <v/>
      </c>
      <c r="Q17" s="514"/>
      <c r="R17" s="495"/>
      <c r="S17" s="494"/>
      <c r="T17" s="494"/>
      <c r="U17" s="494"/>
      <c r="V17" s="494"/>
      <c r="W17" s="494"/>
      <c r="X17" s="494"/>
    </row>
    <row r="18" spans="1:24">
      <c r="B18" s="517"/>
      <c r="C18" s="516"/>
      <c r="D18" s="511"/>
      <c r="E18" s="510"/>
      <c r="F18" s="510"/>
      <c r="G18" s="508">
        <f t="shared" si="0"/>
        <v>0</v>
      </c>
      <c r="H18" s="515"/>
      <c r="I18" s="515"/>
      <c r="J18" s="515"/>
      <c r="K18" s="515"/>
      <c r="L18" s="515"/>
      <c r="M18" s="515"/>
      <c r="N18" s="506" t="str">
        <f>IF(H18="","",(IFERROR(VLOOKUP($H18,【選択肢】!$K$3:$O$81,2,)," ")&amp;IF(I18="","",","&amp;IFERROR(VLOOKUP($I18,【選択肢】!$K$3:$O$81,2,)," ")&amp;IF(J18="","",","&amp;IFERROR(VLOOKUP($J18,【選択肢】!$K$3:$O$81,2,)," ")&amp;IF(K18="","",","&amp;IFERROR(VLOOKUP($K18,【選択肢】!$K$3:$O$81,2,)," ")&amp;IF(L18="","",","&amp;IFERROR(VLOOKUP($L18,【選択肢】!$K$3:$O$81,2,)," ")&amp;IF(M18="","",","&amp;IFERROR(VLOOKUP($M18,【選択肢】!$K$3:$O$81,2,)," "))))))))</f>
        <v/>
      </c>
      <c r="O18" s="506" t="str">
        <f>IF(H18="","",(IFERROR(VLOOKUP($H18,【選択肢】!$K$3:$O$81,4,)," ")&amp;IF(I18="","",","&amp;IFERROR(VLOOKUP($I18,【選択肢】!$K$3:$O$81,4,)," ")&amp;IF(J18="","",","&amp;IFERROR(VLOOKUP($J18,【選択肢】!$K$3:$O$81,4,)," ")&amp;IF(K18="","",","&amp;IFERROR(VLOOKUP($K18,【選択肢】!$K$3:$O$81,4,)," ")&amp;IF(L18="","",","&amp;IFERROR(VLOOKUP($L18,【選択肢】!$K$3:$O$81,4,)," ")&amp;IF(M18="","",","&amp;IFERROR(VLOOKUP($M18,【選択肢】!$K$3:$O$81,4,)," "))))))))</f>
        <v/>
      </c>
      <c r="P18" s="506" t="str">
        <f>IF(H18="","",(IFERROR(VLOOKUP($H18,【選択肢】!$K$3:$O$81,5,)," ")&amp;IF(I18="","",","&amp;IFERROR(VLOOKUP($I18,【選択肢】!$K$3:$O$81,5,)," ")&amp;IF(J18="","",","&amp;IFERROR(VLOOKUP($J18,【選択肢】!$K$3:$O$81,5,)," ")&amp;IF(K18="","",","&amp;IFERROR(VLOOKUP($K18,【選択肢】!$K$3:$O$81,5,)," ")&amp;IF(L18="","",","&amp;IFERROR(VLOOKUP($L18,【選択肢】!$K$3:$O$81,5,)," ")&amp;IF(M18="","",","&amp;IFERROR(VLOOKUP($M18,【選択肢】!$K$3:$O$81,5,)," "))))))))</f>
        <v/>
      </c>
      <c r="Q18" s="514"/>
      <c r="R18" s="495"/>
      <c r="S18" s="494"/>
      <c r="T18" s="494"/>
      <c r="U18" s="494"/>
      <c r="V18" s="494"/>
      <c r="W18" s="494"/>
      <c r="X18" s="494"/>
    </row>
    <row r="19" spans="1:24">
      <c r="B19" s="517"/>
      <c r="C19" s="516"/>
      <c r="D19" s="511"/>
      <c r="E19" s="510"/>
      <c r="F19" s="510"/>
      <c r="G19" s="508">
        <f t="shared" si="0"/>
        <v>0</v>
      </c>
      <c r="H19" s="515"/>
      <c r="I19" s="515"/>
      <c r="J19" s="515"/>
      <c r="K19" s="515"/>
      <c r="L19" s="515"/>
      <c r="M19" s="515"/>
      <c r="N19" s="506" t="str">
        <f>IF(H19="","",(IFERROR(VLOOKUP($H19,【選択肢】!$K$3:$O$81,2,)," ")&amp;IF(I19="","",","&amp;IFERROR(VLOOKUP($I19,【選択肢】!$K$3:$O$81,2,)," ")&amp;IF(J19="","",","&amp;IFERROR(VLOOKUP($J19,【選択肢】!$K$3:$O$81,2,)," ")&amp;IF(K19="","",","&amp;IFERROR(VLOOKUP($K19,【選択肢】!$K$3:$O$81,2,)," ")&amp;IF(L19="","",","&amp;IFERROR(VLOOKUP($L19,【選択肢】!$K$3:$O$81,2,)," ")&amp;IF(M19="","",","&amp;IFERROR(VLOOKUP($M19,【選択肢】!$K$3:$O$81,2,)," "))))))))</f>
        <v/>
      </c>
      <c r="O19" s="506" t="str">
        <f>IF(H19="","",(IFERROR(VLOOKUP($H19,【選択肢】!$K$3:$O$81,4,)," ")&amp;IF(I19="","",","&amp;IFERROR(VLOOKUP($I19,【選択肢】!$K$3:$O$81,4,)," ")&amp;IF(J19="","",","&amp;IFERROR(VLOOKUP($J19,【選択肢】!$K$3:$O$81,4,)," ")&amp;IF(K19="","",","&amp;IFERROR(VLOOKUP($K19,【選択肢】!$K$3:$O$81,4,)," ")&amp;IF(L19="","",","&amp;IFERROR(VLOOKUP($L19,【選択肢】!$K$3:$O$81,4,)," ")&amp;IF(M19="","",","&amp;IFERROR(VLOOKUP($M19,【選択肢】!$K$3:$O$81,4,)," "))))))))</f>
        <v/>
      </c>
      <c r="P19" s="506" t="str">
        <f>IF(H19="","",(IFERROR(VLOOKUP($H19,【選択肢】!$K$3:$O$81,5,)," ")&amp;IF(I19="","",","&amp;IFERROR(VLOOKUP($I19,【選択肢】!$K$3:$O$81,5,)," ")&amp;IF(J19="","",","&amp;IFERROR(VLOOKUP($J19,【選択肢】!$K$3:$O$81,5,)," ")&amp;IF(K19="","",","&amp;IFERROR(VLOOKUP($K19,【選択肢】!$K$3:$O$81,5,)," ")&amp;IF(L19="","",","&amp;IFERROR(VLOOKUP($L19,【選択肢】!$K$3:$O$81,5,)," ")&amp;IF(M19="","",","&amp;IFERROR(VLOOKUP($M19,【選択肢】!$K$3:$O$81,5,)," "))))))))</f>
        <v/>
      </c>
      <c r="Q19" s="514"/>
      <c r="R19" s="495"/>
      <c r="S19" s="494"/>
      <c r="T19" s="494"/>
      <c r="U19" s="494"/>
      <c r="V19" s="494"/>
      <c r="W19" s="494"/>
      <c r="X19" s="494"/>
    </row>
    <row r="20" spans="1:24">
      <c r="B20" s="517"/>
      <c r="C20" s="516"/>
      <c r="D20" s="511"/>
      <c r="E20" s="510"/>
      <c r="F20" s="510"/>
      <c r="G20" s="508">
        <f t="shared" si="0"/>
        <v>0</v>
      </c>
      <c r="H20" s="515"/>
      <c r="I20" s="515"/>
      <c r="J20" s="515"/>
      <c r="K20" s="515"/>
      <c r="L20" s="515"/>
      <c r="M20" s="515"/>
      <c r="N20" s="506" t="str">
        <f>IF(H20="","",(IFERROR(VLOOKUP($H20,【選択肢】!$K$3:$O$81,2,)," ")&amp;IF(I20="","",","&amp;IFERROR(VLOOKUP($I20,【選択肢】!$K$3:$O$81,2,)," ")&amp;IF(J20="","",","&amp;IFERROR(VLOOKUP($J20,【選択肢】!$K$3:$O$81,2,)," ")&amp;IF(K20="","",","&amp;IFERROR(VLOOKUP($K20,【選択肢】!$K$3:$O$81,2,)," ")&amp;IF(L20="","",","&amp;IFERROR(VLOOKUP($L20,【選択肢】!$K$3:$O$81,2,)," ")&amp;IF(M20="","",","&amp;IFERROR(VLOOKUP($M20,【選択肢】!$K$3:$O$81,2,)," "))))))))</f>
        <v/>
      </c>
      <c r="O20" s="506" t="str">
        <f>IF(H20="","",(IFERROR(VLOOKUP($H20,【選択肢】!$K$3:$O$81,4,)," ")&amp;IF(I20="","",","&amp;IFERROR(VLOOKUP($I20,【選択肢】!$K$3:$O$81,4,)," ")&amp;IF(J20="","",","&amp;IFERROR(VLOOKUP($J20,【選択肢】!$K$3:$O$81,4,)," ")&amp;IF(K20="","",","&amp;IFERROR(VLOOKUP($K20,【選択肢】!$K$3:$O$81,4,)," ")&amp;IF(L20="","",","&amp;IFERROR(VLOOKUP($L20,【選択肢】!$K$3:$O$81,4,)," ")&amp;IF(M20="","",","&amp;IFERROR(VLOOKUP($M20,【選択肢】!$K$3:$O$81,4,)," "))))))))</f>
        <v/>
      </c>
      <c r="P20" s="506" t="str">
        <f>IF(H20="","",(IFERROR(VLOOKUP($H20,【選択肢】!$K$3:$O$81,5,)," ")&amp;IF(I20="","",","&amp;IFERROR(VLOOKUP($I20,【選択肢】!$K$3:$O$81,5,)," ")&amp;IF(J20="","",","&amp;IFERROR(VLOOKUP($J20,【選択肢】!$K$3:$O$81,5,)," ")&amp;IF(K20="","",","&amp;IFERROR(VLOOKUP($K20,【選択肢】!$K$3:$O$81,5,)," ")&amp;IF(L20="","",","&amp;IFERROR(VLOOKUP($L20,【選択肢】!$K$3:$O$81,5,)," ")&amp;IF(M20="","",","&amp;IFERROR(VLOOKUP($M20,【選択肢】!$K$3:$O$81,5,)," "))))))))</f>
        <v/>
      </c>
      <c r="Q20" s="514"/>
      <c r="R20" s="495"/>
      <c r="S20" s="494"/>
      <c r="T20" s="494"/>
      <c r="U20" s="494"/>
      <c r="V20" s="494"/>
      <c r="W20" s="494"/>
      <c r="X20" s="494"/>
    </row>
    <row r="21" spans="1:24">
      <c r="B21" s="517"/>
      <c r="C21" s="516"/>
      <c r="D21" s="511"/>
      <c r="E21" s="510"/>
      <c r="F21" s="510"/>
      <c r="G21" s="508">
        <f t="shared" si="0"/>
        <v>0</v>
      </c>
      <c r="H21" s="515"/>
      <c r="I21" s="515"/>
      <c r="J21" s="515"/>
      <c r="K21" s="515"/>
      <c r="L21" s="515"/>
      <c r="M21" s="515"/>
      <c r="N21" s="506" t="str">
        <f>IF(H21="","",(IFERROR(VLOOKUP($H21,【選択肢】!$K$3:$O$81,2,)," ")&amp;IF(I21="","",","&amp;IFERROR(VLOOKUP($I21,【選択肢】!$K$3:$O$81,2,)," ")&amp;IF(J21="","",","&amp;IFERROR(VLOOKUP($J21,【選択肢】!$K$3:$O$81,2,)," ")&amp;IF(K21="","",","&amp;IFERROR(VLOOKUP($K21,【選択肢】!$K$3:$O$81,2,)," ")&amp;IF(L21="","",","&amp;IFERROR(VLOOKUP($L21,【選択肢】!$K$3:$O$81,2,)," ")&amp;IF(M21="","",","&amp;IFERROR(VLOOKUP($M21,【選択肢】!$K$3:$O$81,2,)," "))))))))</f>
        <v/>
      </c>
      <c r="O21" s="506" t="str">
        <f>IF(H21="","",(IFERROR(VLOOKUP($H21,【選択肢】!$K$3:$O$81,4,)," ")&amp;IF(I21="","",","&amp;IFERROR(VLOOKUP($I21,【選択肢】!$K$3:$O$81,4,)," ")&amp;IF(J21="","",","&amp;IFERROR(VLOOKUP($J21,【選択肢】!$K$3:$O$81,4,)," ")&amp;IF(K21="","",","&amp;IFERROR(VLOOKUP($K21,【選択肢】!$K$3:$O$81,4,)," ")&amp;IF(L21="","",","&amp;IFERROR(VLOOKUP($L21,【選択肢】!$K$3:$O$81,4,)," ")&amp;IF(M21="","",","&amp;IFERROR(VLOOKUP($M21,【選択肢】!$K$3:$O$81,4,)," "))))))))</f>
        <v/>
      </c>
      <c r="P21" s="506" t="str">
        <f>IF(H21="","",(IFERROR(VLOOKUP($H21,【選択肢】!$K$3:$O$81,5,)," ")&amp;IF(I21="","",","&amp;IFERROR(VLOOKUP($I21,【選択肢】!$K$3:$O$81,5,)," ")&amp;IF(J21="","",","&amp;IFERROR(VLOOKUP($J21,【選択肢】!$K$3:$O$81,5,)," ")&amp;IF(K21="","",","&amp;IFERROR(VLOOKUP($K21,【選択肢】!$K$3:$O$81,5,)," ")&amp;IF(L21="","",","&amp;IFERROR(VLOOKUP($L21,【選択肢】!$K$3:$O$81,5,)," ")&amp;IF(M21="","",","&amp;IFERROR(VLOOKUP($M21,【選択肢】!$K$3:$O$81,5,)," "))))))))</f>
        <v/>
      </c>
      <c r="Q21" s="514"/>
      <c r="R21" s="495"/>
      <c r="S21" s="494"/>
      <c r="T21" s="494"/>
      <c r="U21" s="494"/>
      <c r="V21" s="494"/>
      <c r="W21" s="494"/>
      <c r="X21" s="494"/>
    </row>
    <row r="22" spans="1:24">
      <c r="B22" s="517"/>
      <c r="C22" s="516"/>
      <c r="D22" s="511"/>
      <c r="E22" s="510"/>
      <c r="F22" s="510"/>
      <c r="G22" s="508">
        <f>SUM(E22+F22)</f>
        <v>0</v>
      </c>
      <c r="H22" s="515"/>
      <c r="I22" s="515"/>
      <c r="J22" s="515"/>
      <c r="K22" s="515"/>
      <c r="L22" s="515"/>
      <c r="M22" s="515"/>
      <c r="N22" s="506" t="str">
        <f>IF(H22="","",(IFERROR(VLOOKUP($H22,【選択肢】!$K$3:$O$81,2,)," ")&amp;IF(I22="","",","&amp;IFERROR(VLOOKUP($I22,【選択肢】!$K$3:$O$81,2,)," ")&amp;IF(J22="","",","&amp;IFERROR(VLOOKUP($J22,【選択肢】!$K$3:$O$81,2,)," ")&amp;IF(K22="","",","&amp;IFERROR(VLOOKUP($K22,【選択肢】!$K$3:$O$81,2,)," ")&amp;IF(L22="","",","&amp;IFERROR(VLOOKUP($L22,【選択肢】!$K$3:$O$81,2,)," ")&amp;IF(M22="","",","&amp;IFERROR(VLOOKUP($M22,【選択肢】!$K$3:$O$81,2,)," "))))))))</f>
        <v/>
      </c>
      <c r="O22" s="506" t="str">
        <f>IF(H22="","",(IFERROR(VLOOKUP($H22,【選択肢】!$K$3:$O$81,4,)," ")&amp;IF(I22="","",","&amp;IFERROR(VLOOKUP($I22,【選択肢】!$K$3:$O$81,4,)," ")&amp;IF(J22="","",","&amp;IFERROR(VLOOKUP($J22,【選択肢】!$K$3:$O$81,4,)," ")&amp;IF(K22="","",","&amp;IFERROR(VLOOKUP($K22,【選択肢】!$K$3:$O$81,4,)," ")&amp;IF(L22="","",","&amp;IFERROR(VLOOKUP($L22,【選択肢】!$K$3:$O$81,4,)," ")&amp;IF(M22="","",","&amp;IFERROR(VLOOKUP($M22,【選択肢】!$K$3:$O$81,4,)," "))))))))</f>
        <v/>
      </c>
      <c r="P22" s="506" t="str">
        <f>IF(H22="","",(IFERROR(VLOOKUP($H22,【選択肢】!$K$3:$O$81,5,)," ")&amp;IF(I22="","",","&amp;IFERROR(VLOOKUP($I22,【選択肢】!$K$3:$O$81,5,)," ")&amp;IF(J22="","",","&amp;IFERROR(VLOOKUP($J22,【選択肢】!$K$3:$O$81,5,)," ")&amp;IF(K22="","",","&amp;IFERROR(VLOOKUP($K22,【選択肢】!$K$3:$O$81,5,)," ")&amp;IF(L22="","",","&amp;IFERROR(VLOOKUP($L22,【選択肢】!$K$3:$O$81,5,)," ")&amp;IF(M22="","",","&amp;IFERROR(VLOOKUP($M22,【選択肢】!$K$3:$O$81,5,)," "))))))))</f>
        <v/>
      </c>
      <c r="Q22" s="514"/>
      <c r="R22" s="495"/>
      <c r="S22" s="494"/>
      <c r="T22" s="494"/>
      <c r="U22" s="494"/>
      <c r="V22" s="494"/>
      <c r="W22" s="494"/>
      <c r="X22" s="494"/>
    </row>
    <row r="23" spans="1:24">
      <c r="B23" s="513"/>
      <c r="C23" s="512"/>
      <c r="D23" s="511"/>
      <c r="E23" s="510"/>
      <c r="F23" s="509"/>
      <c r="G23" s="508">
        <f>SUM(E23+F23)</f>
        <v>0</v>
      </c>
      <c r="H23" s="507"/>
      <c r="I23" s="507"/>
      <c r="J23" s="507"/>
      <c r="K23" s="507"/>
      <c r="L23" s="507"/>
      <c r="M23" s="507"/>
      <c r="N23" s="506" t="str">
        <f>IF(H23="","",(IFERROR(VLOOKUP($H23,【選択肢】!$K$3:$O$81,2,)," ")&amp;IF(I23="","",","&amp;IFERROR(VLOOKUP($I23,【選択肢】!$K$3:$O$81,2,)," ")&amp;IF(J23="","",","&amp;IFERROR(VLOOKUP($J23,【選択肢】!$K$3:$O$81,2,)," ")&amp;IF(K23="","",","&amp;IFERROR(VLOOKUP($K23,【選択肢】!$K$3:$O$81,2,)," ")&amp;IF(L23="","",","&amp;IFERROR(VLOOKUP($L23,【選択肢】!$K$3:$O$81,2,)," ")&amp;IF(M23="","",","&amp;IFERROR(VLOOKUP($M23,【選択肢】!$K$3:$O$81,2,)," "))))))))</f>
        <v/>
      </c>
      <c r="O23" s="506" t="str">
        <f>IF(H23="","",(IFERROR(VLOOKUP($H23,【選択肢】!$K$3:$O$81,4,)," ")&amp;IF(I23="","",","&amp;IFERROR(VLOOKUP($I23,【選択肢】!$K$3:$O$81,4,)," ")&amp;IF(J23="","",","&amp;IFERROR(VLOOKUP($J23,【選択肢】!$K$3:$O$81,4,)," ")&amp;IF(K23="","",","&amp;IFERROR(VLOOKUP($K23,【選択肢】!$K$3:$O$81,4,)," ")&amp;IF(L23="","",","&amp;IFERROR(VLOOKUP($L23,【選択肢】!$K$3:$O$81,4,)," ")&amp;IF(M23="","",","&amp;IFERROR(VLOOKUP($M23,【選択肢】!$K$3:$O$81,4,)," "))))))))</f>
        <v/>
      </c>
      <c r="P23" s="506" t="str">
        <f>IF(H23="","",(IFERROR(VLOOKUP($H23,【選択肢】!$K$3:$O$81,5,)," ")&amp;IF(I23="","",","&amp;IFERROR(VLOOKUP($I23,【選択肢】!$K$3:$O$81,5,)," ")&amp;IF(J23="","",","&amp;IFERROR(VLOOKUP($J23,【選択肢】!$K$3:$O$81,5,)," ")&amp;IF(K23="","",","&amp;IFERROR(VLOOKUP($K23,【選択肢】!$K$3:$O$81,5,)," ")&amp;IF(L23="","",","&amp;IFERROR(VLOOKUP($L23,【選択肢】!$K$3:$O$81,5,)," ")&amp;IF(M23="","",","&amp;IFERROR(VLOOKUP($M23,【選択肢】!$K$3:$O$81,5,)," "))))))))</f>
        <v/>
      </c>
      <c r="Q23" s="505"/>
      <c r="R23" s="495"/>
      <c r="S23" s="494"/>
      <c r="T23" s="494"/>
      <c r="U23" s="494"/>
      <c r="V23" s="494"/>
      <c r="W23" s="494"/>
      <c r="X23" s="494"/>
    </row>
    <row r="24" spans="1:24">
      <c r="B24" s="517"/>
      <c r="C24" s="516"/>
      <c r="D24" s="511"/>
      <c r="E24" s="510"/>
      <c r="F24" s="510"/>
      <c r="G24" s="508">
        <f t="shared" ref="G24:G49" si="1">SUM(E24+F24)</f>
        <v>0</v>
      </c>
      <c r="H24" s="515"/>
      <c r="I24" s="515"/>
      <c r="J24" s="515"/>
      <c r="K24" s="515"/>
      <c r="L24" s="515"/>
      <c r="M24" s="515"/>
      <c r="N24" s="506" t="str">
        <f>IF(H24="","",(IFERROR(VLOOKUP($H24,【選択肢】!$K$3:$O$81,2,)," ")&amp;IF(I24="","",","&amp;IFERROR(VLOOKUP($I24,【選択肢】!$K$3:$O$81,2,)," ")&amp;IF(J24="","",","&amp;IFERROR(VLOOKUP($J24,【選択肢】!$K$3:$O$81,2,)," ")&amp;IF(K24="","",","&amp;IFERROR(VLOOKUP($K24,【選択肢】!$K$3:$O$81,2,)," ")&amp;IF(L24="","",","&amp;IFERROR(VLOOKUP($L24,【選択肢】!$K$3:$O$81,2,)," ")&amp;IF(M24="","",","&amp;IFERROR(VLOOKUP($M24,【選択肢】!$K$3:$O$81,2,)," "))))))))</f>
        <v/>
      </c>
      <c r="O24" s="506" t="str">
        <f>IF(H24="","",(IFERROR(VLOOKUP($H24,【選択肢】!$K$3:$O$81,4,)," ")&amp;IF(I24="","",","&amp;IFERROR(VLOOKUP($I24,【選択肢】!$K$3:$O$81,4,)," ")&amp;IF(J24="","",","&amp;IFERROR(VLOOKUP($J24,【選択肢】!$K$3:$O$81,4,)," ")&amp;IF(K24="","",","&amp;IFERROR(VLOOKUP($K24,【選択肢】!$K$3:$O$81,4,)," ")&amp;IF(L24="","",","&amp;IFERROR(VLOOKUP($L24,【選択肢】!$K$3:$O$81,4,)," ")&amp;IF(M24="","",","&amp;IFERROR(VLOOKUP($M24,【選択肢】!$K$3:$O$81,4,)," "))))))))</f>
        <v/>
      </c>
      <c r="P24" s="506" t="str">
        <f>IF(H24="","",(IFERROR(VLOOKUP($H24,【選択肢】!$K$3:$O$81,5,)," ")&amp;IF(I24="","",","&amp;IFERROR(VLOOKUP($I24,【選択肢】!$K$3:$O$81,5,)," ")&amp;IF(J24="","",","&amp;IFERROR(VLOOKUP($J24,【選択肢】!$K$3:$O$81,5,)," ")&amp;IF(K24="","",","&amp;IFERROR(VLOOKUP($K24,【選択肢】!$K$3:$O$81,5,)," ")&amp;IF(L24="","",","&amp;IFERROR(VLOOKUP($L24,【選択肢】!$K$3:$O$81,5,)," ")&amp;IF(M24="","",","&amp;IFERROR(VLOOKUP($M24,【選択肢】!$K$3:$O$81,5,)," "))))))))</f>
        <v/>
      </c>
      <c r="Q24" s="505"/>
      <c r="R24" s="495"/>
      <c r="S24" s="494"/>
      <c r="T24" s="494"/>
      <c r="U24" s="494"/>
      <c r="V24" s="494"/>
      <c r="W24" s="494"/>
      <c r="X24" s="494"/>
    </row>
    <row r="25" spans="1:24">
      <c r="B25" s="517"/>
      <c r="C25" s="516"/>
      <c r="D25" s="511"/>
      <c r="E25" s="510"/>
      <c r="F25" s="510"/>
      <c r="G25" s="508">
        <f t="shared" si="1"/>
        <v>0</v>
      </c>
      <c r="H25" s="515"/>
      <c r="I25" s="515"/>
      <c r="J25" s="515"/>
      <c r="K25" s="515"/>
      <c r="L25" s="515"/>
      <c r="M25" s="515"/>
      <c r="N25" s="506" t="str">
        <f>IF(H25="","",(IFERROR(VLOOKUP($H25,【選択肢】!$K$3:$O$81,2,)," ")&amp;IF(I25="","",","&amp;IFERROR(VLOOKUP($I25,【選択肢】!$K$3:$O$81,2,)," ")&amp;IF(J25="","",","&amp;IFERROR(VLOOKUP($J25,【選択肢】!$K$3:$O$81,2,)," ")&amp;IF(K25="","",","&amp;IFERROR(VLOOKUP($K25,【選択肢】!$K$3:$O$81,2,)," ")&amp;IF(L25="","",","&amp;IFERROR(VLOOKUP($L25,【選択肢】!$K$3:$O$81,2,)," ")&amp;IF(M25="","",","&amp;IFERROR(VLOOKUP($M25,【選択肢】!$K$3:$O$81,2,)," "))))))))</f>
        <v/>
      </c>
      <c r="O25" s="506" t="str">
        <f>IF(H25="","",(IFERROR(VLOOKUP($H25,【選択肢】!$K$3:$O$81,4,)," ")&amp;IF(I25="","",","&amp;IFERROR(VLOOKUP($I25,【選択肢】!$K$3:$O$81,4,)," ")&amp;IF(J25="","",","&amp;IFERROR(VLOOKUP($J25,【選択肢】!$K$3:$O$81,4,)," ")&amp;IF(K25="","",","&amp;IFERROR(VLOOKUP($K25,【選択肢】!$K$3:$O$81,4,)," ")&amp;IF(L25="","",","&amp;IFERROR(VLOOKUP($L25,【選択肢】!$K$3:$O$81,4,)," ")&amp;IF(M25="","",","&amp;IFERROR(VLOOKUP($M25,【選択肢】!$K$3:$O$81,4,)," "))))))))</f>
        <v/>
      </c>
      <c r="P25" s="506" t="str">
        <f>IF(H25="","",(IFERROR(VLOOKUP($H25,【選択肢】!$K$3:$O$81,5,)," ")&amp;IF(I25="","",","&amp;IFERROR(VLOOKUP($I25,【選択肢】!$K$3:$O$81,5,)," ")&amp;IF(J25="","",","&amp;IFERROR(VLOOKUP($J25,【選択肢】!$K$3:$O$81,5,)," ")&amp;IF(K25="","",","&amp;IFERROR(VLOOKUP($K25,【選択肢】!$K$3:$O$81,5,)," ")&amp;IF(L25="","",","&amp;IFERROR(VLOOKUP($L25,【選択肢】!$K$3:$O$81,5,)," ")&amp;IF(M25="","",","&amp;IFERROR(VLOOKUP($M25,【選択肢】!$K$3:$O$81,5,)," "))))))))</f>
        <v/>
      </c>
      <c r="Q25" s="505"/>
      <c r="R25" s="495"/>
      <c r="S25" s="494"/>
      <c r="T25" s="494"/>
      <c r="U25" s="494"/>
      <c r="V25" s="494"/>
      <c r="W25" s="494"/>
      <c r="X25" s="494"/>
    </row>
    <row r="26" spans="1:24">
      <c r="B26" s="517"/>
      <c r="C26" s="516"/>
      <c r="D26" s="511"/>
      <c r="E26" s="510"/>
      <c r="F26" s="510"/>
      <c r="G26" s="508">
        <f t="shared" si="1"/>
        <v>0</v>
      </c>
      <c r="H26" s="515"/>
      <c r="I26" s="515"/>
      <c r="J26" s="515"/>
      <c r="K26" s="515"/>
      <c r="L26" s="515"/>
      <c r="M26" s="515"/>
      <c r="N26" s="506" t="str">
        <f>IF(H26="","",(IFERROR(VLOOKUP($H26,【選択肢】!$K$3:$O$81,2,)," ")&amp;IF(I26="","",","&amp;IFERROR(VLOOKUP($I26,【選択肢】!$K$3:$O$81,2,)," ")&amp;IF(J26="","",","&amp;IFERROR(VLOOKUP($J26,【選択肢】!$K$3:$O$81,2,)," ")&amp;IF(K26="","",","&amp;IFERROR(VLOOKUP($K26,【選択肢】!$K$3:$O$81,2,)," ")&amp;IF(L26="","",","&amp;IFERROR(VLOOKUP($L26,【選択肢】!$K$3:$O$81,2,)," ")&amp;IF(M26="","",","&amp;IFERROR(VLOOKUP($M26,【選択肢】!$K$3:$O$81,2,)," "))))))))</f>
        <v/>
      </c>
      <c r="O26" s="506" t="str">
        <f>IF(H26="","",(IFERROR(VLOOKUP($H26,【選択肢】!$K$3:$O$81,4,)," ")&amp;IF(I26="","",","&amp;IFERROR(VLOOKUP($I26,【選択肢】!$K$3:$O$81,4,)," ")&amp;IF(J26="","",","&amp;IFERROR(VLOOKUP($J26,【選択肢】!$K$3:$O$81,4,)," ")&amp;IF(K26="","",","&amp;IFERROR(VLOOKUP($K26,【選択肢】!$K$3:$O$81,4,)," ")&amp;IF(L26="","",","&amp;IFERROR(VLOOKUP($L26,【選択肢】!$K$3:$O$81,4,)," ")&amp;IF(M26="","",","&amp;IFERROR(VLOOKUP($M26,【選択肢】!$K$3:$O$81,4,)," "))))))))</f>
        <v/>
      </c>
      <c r="P26" s="506" t="str">
        <f>IF(H26="","",(IFERROR(VLOOKUP($H26,【選択肢】!$K$3:$O$81,5,)," ")&amp;IF(I26="","",","&amp;IFERROR(VLOOKUP($I26,【選択肢】!$K$3:$O$81,5,)," ")&amp;IF(J26="","",","&amp;IFERROR(VLOOKUP($J26,【選択肢】!$K$3:$O$81,5,)," ")&amp;IF(K26="","",","&amp;IFERROR(VLOOKUP($K26,【選択肢】!$K$3:$O$81,5,)," ")&amp;IF(L26="","",","&amp;IFERROR(VLOOKUP($L26,【選択肢】!$K$3:$O$81,5,)," ")&amp;IF(M26="","",","&amp;IFERROR(VLOOKUP($M26,【選択肢】!$K$3:$O$81,5,)," "))))))))</f>
        <v/>
      </c>
      <c r="Q26" s="505"/>
      <c r="R26" s="495"/>
      <c r="S26" s="494"/>
      <c r="T26" s="494"/>
      <c r="U26" s="494"/>
      <c r="V26" s="494"/>
      <c r="W26" s="494"/>
      <c r="X26" s="494"/>
    </row>
    <row r="27" spans="1:24">
      <c r="B27" s="513"/>
      <c r="C27" s="512"/>
      <c r="D27" s="969"/>
      <c r="E27" s="509"/>
      <c r="F27" s="509"/>
      <c r="G27" s="970">
        <f t="shared" si="1"/>
        <v>0</v>
      </c>
      <c r="H27" s="507"/>
      <c r="I27" s="507"/>
      <c r="J27" s="507"/>
      <c r="K27" s="507"/>
      <c r="L27" s="507"/>
      <c r="M27" s="507"/>
      <c r="N27" s="968" t="str">
        <f>IF(H27="","",(IFERROR(VLOOKUP($H27,【選択肢】!$K$3:$O$81,2,)," ")&amp;IF(I27="","",","&amp;IFERROR(VLOOKUP($I27,【選択肢】!$K$3:$O$81,2,)," ")&amp;IF(J27="","",","&amp;IFERROR(VLOOKUP($J27,【選択肢】!$K$3:$O$81,2,)," ")&amp;IF(K27="","",","&amp;IFERROR(VLOOKUP($K27,【選択肢】!$K$3:$O$81,2,)," ")&amp;IF(L27="","",","&amp;IFERROR(VLOOKUP($L27,【選択肢】!$K$3:$O$81,2,)," ")&amp;IF(M27="","",","&amp;IFERROR(VLOOKUP($M27,【選択肢】!$K$3:$O$81,2,)," "))))))))</f>
        <v/>
      </c>
      <c r="O27" s="968" t="str">
        <f>IF(H27="","",(IFERROR(VLOOKUP($H27,【選択肢】!$K$3:$O$81,4,)," ")&amp;IF(I27="","",","&amp;IFERROR(VLOOKUP($I27,【選択肢】!$K$3:$O$81,4,)," ")&amp;IF(J27="","",","&amp;IFERROR(VLOOKUP($J27,【選択肢】!$K$3:$O$81,4,)," ")&amp;IF(K27="","",","&amp;IFERROR(VLOOKUP($K27,【選択肢】!$K$3:$O$81,4,)," ")&amp;IF(L27="","",","&amp;IFERROR(VLOOKUP($L27,【選択肢】!$K$3:$O$81,4,)," ")&amp;IF(M27="","",","&amp;IFERROR(VLOOKUP($M27,【選択肢】!$K$3:$O$81,4,)," "))))))))</f>
        <v/>
      </c>
      <c r="P27" s="968" t="str">
        <f>IF(H27="","",(IFERROR(VLOOKUP($H27,【選択肢】!$K$3:$O$81,5,)," ")&amp;IF(I27="","",","&amp;IFERROR(VLOOKUP($I27,【選択肢】!$K$3:$O$81,5,)," ")&amp;IF(J27="","",","&amp;IFERROR(VLOOKUP($J27,【選択肢】!$K$3:$O$81,5,)," ")&amp;IF(K27="","",","&amp;IFERROR(VLOOKUP($K27,【選択肢】!$K$3:$O$81,5,)," ")&amp;IF(L27="","",","&amp;IFERROR(VLOOKUP($L27,【選択肢】!$K$3:$O$81,5,)," ")&amp;IF(M27="","",","&amp;IFERROR(VLOOKUP($M27,【選択肢】!$K$3:$O$81,5,)," "))))))))</f>
        <v/>
      </c>
      <c r="Q27" s="505"/>
      <c r="R27" s="495"/>
      <c r="S27" s="494"/>
      <c r="T27" s="494"/>
      <c r="U27" s="494"/>
      <c r="V27" s="494"/>
      <c r="W27" s="494"/>
      <c r="X27" s="494"/>
    </row>
    <row r="28" spans="1:24">
      <c r="A28" s="494"/>
      <c r="B28" s="517"/>
      <c r="C28" s="516"/>
      <c r="D28" s="511"/>
      <c r="E28" s="510"/>
      <c r="F28" s="510"/>
      <c r="G28" s="508">
        <f t="shared" si="1"/>
        <v>0</v>
      </c>
      <c r="H28" s="515"/>
      <c r="I28" s="515"/>
      <c r="J28" s="515"/>
      <c r="K28" s="515"/>
      <c r="L28" s="515"/>
      <c r="M28" s="515"/>
      <c r="N28" s="506" t="str">
        <f>IF(H28="","",(IFERROR(VLOOKUP($H28,【選択肢】!$K$3:$O$81,2,)," ")&amp;IF(I28="","",","&amp;IFERROR(VLOOKUP($I28,【選択肢】!$K$3:$O$81,2,)," ")&amp;IF(J28="","",","&amp;IFERROR(VLOOKUP($J28,【選択肢】!$K$3:$O$81,2,)," ")&amp;IF(K28="","",","&amp;IFERROR(VLOOKUP($K28,【選択肢】!$K$3:$O$81,2,)," ")&amp;IF(L28="","",","&amp;IFERROR(VLOOKUP($L28,【選択肢】!$K$3:$O$81,2,)," ")&amp;IF(M28="","",","&amp;IFERROR(VLOOKUP($M28,【選択肢】!$K$3:$O$81,2,)," "))))))))</f>
        <v/>
      </c>
      <c r="O28" s="506" t="str">
        <f>IF(H28="","",(IFERROR(VLOOKUP($H28,【選択肢】!$K$3:$O$81,4,)," ")&amp;IF(I28="","",","&amp;IFERROR(VLOOKUP($I28,【選択肢】!$K$3:$O$81,4,)," ")&amp;IF(J28="","",","&amp;IFERROR(VLOOKUP($J28,【選択肢】!$K$3:$O$81,4,)," ")&amp;IF(K28="","",","&amp;IFERROR(VLOOKUP($K28,【選択肢】!$K$3:$O$81,4,)," ")&amp;IF(L28="","",","&amp;IFERROR(VLOOKUP($L28,【選択肢】!$K$3:$O$81,4,)," ")&amp;IF(M28="","",","&amp;IFERROR(VLOOKUP($M28,【選択肢】!$K$3:$O$81,4,)," "))))))))</f>
        <v/>
      </c>
      <c r="P28" s="506" t="str">
        <f>IF(H28="","",(IFERROR(VLOOKUP($H28,【選択肢】!$K$3:$O$81,5,)," ")&amp;IF(I28="","",","&amp;IFERROR(VLOOKUP($I28,【選択肢】!$K$3:$O$81,5,)," ")&amp;IF(J28="","",","&amp;IFERROR(VLOOKUP($J28,【選択肢】!$K$3:$O$81,5,)," ")&amp;IF(K28="","",","&amp;IFERROR(VLOOKUP($K28,【選択肢】!$K$3:$O$81,5,)," ")&amp;IF(L28="","",","&amp;IFERROR(VLOOKUP($L28,【選択肢】!$K$3:$O$81,5,)," ")&amp;IF(M28="","",","&amp;IFERROR(VLOOKUP($M28,【選択肢】!$K$3:$O$81,5,)," "))))))))</f>
        <v/>
      </c>
      <c r="Q28" s="514"/>
      <c r="R28" s="495"/>
      <c r="S28" s="494"/>
      <c r="T28" s="494"/>
      <c r="U28" s="494"/>
      <c r="V28" s="494"/>
      <c r="W28" s="494"/>
      <c r="X28" s="494"/>
    </row>
    <row r="29" spans="1:24">
      <c r="B29" s="517"/>
      <c r="C29" s="516"/>
      <c r="D29" s="511"/>
      <c r="E29" s="510"/>
      <c r="F29" s="510"/>
      <c r="G29" s="508">
        <f t="shared" si="1"/>
        <v>0</v>
      </c>
      <c r="H29" s="515"/>
      <c r="I29" s="515"/>
      <c r="J29" s="515"/>
      <c r="K29" s="515"/>
      <c r="L29" s="515"/>
      <c r="M29" s="515"/>
      <c r="N29" s="506" t="str">
        <f>IF(H29="","",(IFERROR(VLOOKUP($H29,【選択肢】!$K$3:$O$81,2,)," ")&amp;IF(I29="","",","&amp;IFERROR(VLOOKUP($I29,【選択肢】!$K$3:$O$81,2,)," ")&amp;IF(J29="","",","&amp;IFERROR(VLOOKUP($J29,【選択肢】!$K$3:$O$81,2,)," ")&amp;IF(K29="","",","&amp;IFERROR(VLOOKUP($K29,【選択肢】!$K$3:$O$81,2,)," ")&amp;IF(L29="","",","&amp;IFERROR(VLOOKUP($L29,【選択肢】!$K$3:$O$81,2,)," ")&amp;IF(M29="","",","&amp;IFERROR(VLOOKUP($M29,【選択肢】!$K$3:$O$81,2,)," "))))))))</f>
        <v/>
      </c>
      <c r="O29" s="506" t="str">
        <f>IF(H29="","",(IFERROR(VLOOKUP($H29,【選択肢】!$K$3:$O$81,4,)," ")&amp;IF(I29="","",","&amp;IFERROR(VLOOKUP($I29,【選択肢】!$K$3:$O$81,4,)," ")&amp;IF(J29="","",","&amp;IFERROR(VLOOKUP($J29,【選択肢】!$K$3:$O$81,4,)," ")&amp;IF(K29="","",","&amp;IFERROR(VLOOKUP($K29,【選択肢】!$K$3:$O$81,4,)," ")&amp;IF(L29="","",","&amp;IFERROR(VLOOKUP($L29,【選択肢】!$K$3:$O$81,4,)," ")&amp;IF(M29="","",","&amp;IFERROR(VLOOKUP($M29,【選択肢】!$K$3:$O$81,4,)," "))))))))</f>
        <v/>
      </c>
      <c r="P29" s="506" t="str">
        <f>IF(H29="","",(IFERROR(VLOOKUP($H29,【選択肢】!$K$3:$O$81,5,)," ")&amp;IF(I29="","",","&amp;IFERROR(VLOOKUP($I29,【選択肢】!$K$3:$O$81,5,)," ")&amp;IF(J29="","",","&amp;IFERROR(VLOOKUP($J29,【選択肢】!$K$3:$O$81,5,)," ")&amp;IF(K29="","",","&amp;IFERROR(VLOOKUP($K29,【選択肢】!$K$3:$O$81,5,)," ")&amp;IF(L29="","",","&amp;IFERROR(VLOOKUP($L29,【選択肢】!$K$3:$O$81,5,)," ")&amp;IF(M29="","",","&amp;IFERROR(VLOOKUP($M29,【選択肢】!$K$3:$O$81,5,)," "))))))))</f>
        <v/>
      </c>
      <c r="Q29" s="514"/>
      <c r="R29" s="495"/>
      <c r="S29" s="494"/>
      <c r="T29" s="494"/>
      <c r="U29" s="494"/>
      <c r="V29" s="494"/>
      <c r="W29" s="494"/>
      <c r="X29" s="494"/>
    </row>
    <row r="30" spans="1:24">
      <c r="B30" s="517"/>
      <c r="C30" s="516"/>
      <c r="D30" s="511"/>
      <c r="E30" s="510"/>
      <c r="F30" s="510"/>
      <c r="G30" s="508">
        <f t="shared" si="1"/>
        <v>0</v>
      </c>
      <c r="H30" s="515"/>
      <c r="I30" s="515"/>
      <c r="J30" s="515"/>
      <c r="K30" s="515"/>
      <c r="L30" s="515"/>
      <c r="M30" s="515"/>
      <c r="N30" s="506" t="str">
        <f>IF(H30="","",(IFERROR(VLOOKUP($H30,【選択肢】!$K$3:$O$81,2,)," ")&amp;IF(I30="","",","&amp;IFERROR(VLOOKUP($I30,【選択肢】!$K$3:$O$81,2,)," ")&amp;IF(J30="","",","&amp;IFERROR(VLOOKUP($J30,【選択肢】!$K$3:$O$81,2,)," ")&amp;IF(K30="","",","&amp;IFERROR(VLOOKUP($K30,【選択肢】!$K$3:$O$81,2,)," ")&amp;IF(L30="","",","&amp;IFERROR(VLOOKUP($L30,【選択肢】!$K$3:$O$81,2,)," ")&amp;IF(M30="","",","&amp;IFERROR(VLOOKUP($M30,【選択肢】!$K$3:$O$81,2,)," "))))))))</f>
        <v/>
      </c>
      <c r="O30" s="506" t="str">
        <f>IF(H30="","",(IFERROR(VLOOKUP($H30,【選択肢】!$K$3:$O$81,4,)," ")&amp;IF(I30="","",","&amp;IFERROR(VLOOKUP($I30,【選択肢】!$K$3:$O$81,4,)," ")&amp;IF(J30="","",","&amp;IFERROR(VLOOKUP($J30,【選択肢】!$K$3:$O$81,4,)," ")&amp;IF(K30="","",","&amp;IFERROR(VLOOKUP($K30,【選択肢】!$K$3:$O$81,4,)," ")&amp;IF(L30="","",","&amp;IFERROR(VLOOKUP($L30,【選択肢】!$K$3:$O$81,4,)," ")&amp;IF(M30="","",","&amp;IFERROR(VLOOKUP($M30,【選択肢】!$K$3:$O$81,4,)," "))))))))</f>
        <v/>
      </c>
      <c r="P30" s="506" t="str">
        <f>IF(H30="","",(IFERROR(VLOOKUP($H30,【選択肢】!$K$3:$O$81,5,)," ")&amp;IF(I30="","",","&amp;IFERROR(VLOOKUP($I30,【選択肢】!$K$3:$O$81,5,)," ")&amp;IF(J30="","",","&amp;IFERROR(VLOOKUP($J30,【選択肢】!$K$3:$O$81,5,)," ")&amp;IF(K30="","",","&amp;IFERROR(VLOOKUP($K30,【選択肢】!$K$3:$O$81,5,)," ")&amp;IF(L30="","",","&amp;IFERROR(VLOOKUP($L30,【選択肢】!$K$3:$O$81,5,)," ")&amp;IF(M30="","",","&amp;IFERROR(VLOOKUP($M30,【選択肢】!$K$3:$O$81,5,)," "))))))))</f>
        <v/>
      </c>
      <c r="Q30" s="514"/>
      <c r="R30" s="495"/>
      <c r="S30" s="494"/>
      <c r="T30" s="494"/>
      <c r="U30" s="494"/>
      <c r="V30" s="494"/>
      <c r="W30" s="494"/>
      <c r="X30" s="494"/>
    </row>
    <row r="31" spans="1:24">
      <c r="B31" s="517"/>
      <c r="C31" s="512"/>
      <c r="D31" s="511"/>
      <c r="E31" s="510"/>
      <c r="F31" s="509"/>
      <c r="G31" s="508">
        <f t="shared" si="1"/>
        <v>0</v>
      </c>
      <c r="H31" s="507"/>
      <c r="I31" s="507"/>
      <c r="J31" s="507"/>
      <c r="K31" s="507"/>
      <c r="L31" s="507"/>
      <c r="M31" s="507"/>
      <c r="N31" s="506" t="str">
        <f>IF(H31="","",(IFERROR(VLOOKUP($H31,【選択肢】!$K$3:$O$81,2,)," ")&amp;IF(I31="","",","&amp;IFERROR(VLOOKUP($I31,【選択肢】!$K$3:$O$81,2,)," ")&amp;IF(J31="","",","&amp;IFERROR(VLOOKUP($J31,【選択肢】!$K$3:$O$81,2,)," ")&amp;IF(K31="","",","&amp;IFERROR(VLOOKUP($K31,【選択肢】!$K$3:$O$81,2,)," ")&amp;IF(L31="","",","&amp;IFERROR(VLOOKUP($L31,【選択肢】!$K$3:$O$81,2,)," ")&amp;IF(M31="","",","&amp;IFERROR(VLOOKUP($M31,【選択肢】!$K$3:$O$81,2,)," "))))))))</f>
        <v/>
      </c>
      <c r="O31" s="506" t="str">
        <f>IF(H31="","",(IFERROR(VLOOKUP($H31,【選択肢】!$K$3:$O$81,4,)," ")&amp;IF(I31="","",","&amp;IFERROR(VLOOKUP($I31,【選択肢】!$K$3:$O$81,4,)," ")&amp;IF(J31="","",","&amp;IFERROR(VLOOKUP($J31,【選択肢】!$K$3:$O$81,4,)," ")&amp;IF(K31="","",","&amp;IFERROR(VLOOKUP($K31,【選択肢】!$K$3:$O$81,4,)," ")&amp;IF(L31="","",","&amp;IFERROR(VLOOKUP($L31,【選択肢】!$K$3:$O$81,4,)," ")&amp;IF(M31="","",","&amp;IFERROR(VLOOKUP($M31,【選択肢】!$K$3:$O$81,4,)," "))))))))</f>
        <v/>
      </c>
      <c r="P31" s="506" t="str">
        <f>IF(H31="","",(IFERROR(VLOOKUP($H31,【選択肢】!$K$3:$O$81,5,)," ")&amp;IF(I31="","",","&amp;IFERROR(VLOOKUP($I31,【選択肢】!$K$3:$O$81,5,)," ")&amp;IF(J31="","",","&amp;IFERROR(VLOOKUP($J31,【選択肢】!$K$3:$O$81,5,)," ")&amp;IF(K31="","",","&amp;IFERROR(VLOOKUP($K31,【選択肢】!$K$3:$O$81,5,)," ")&amp;IF(L31="","",","&amp;IFERROR(VLOOKUP($L31,【選択肢】!$K$3:$O$81,5,)," ")&amp;IF(M31="","",","&amp;IFERROR(VLOOKUP($M31,【選択肢】!$K$3:$O$81,5,)," "))))))))</f>
        <v/>
      </c>
      <c r="Q31" s="505"/>
      <c r="R31" s="495"/>
      <c r="S31" s="494"/>
      <c r="T31" s="494"/>
      <c r="U31" s="494"/>
      <c r="V31" s="494"/>
      <c r="W31" s="494"/>
      <c r="X31" s="494"/>
    </row>
    <row r="32" spans="1:24">
      <c r="B32" s="517"/>
      <c r="C32" s="516"/>
      <c r="D32" s="511"/>
      <c r="E32" s="510"/>
      <c r="F32" s="510"/>
      <c r="G32" s="508">
        <f t="shared" si="1"/>
        <v>0</v>
      </c>
      <c r="H32" s="515"/>
      <c r="I32" s="515"/>
      <c r="J32" s="515"/>
      <c r="K32" s="515"/>
      <c r="L32" s="515"/>
      <c r="M32" s="515"/>
      <c r="N32" s="506" t="str">
        <f>IF(H32="","",(IFERROR(VLOOKUP($H32,【選択肢】!$K$3:$O$81,2,)," ")&amp;IF(I32="","",","&amp;IFERROR(VLOOKUP($I32,【選択肢】!$K$3:$O$81,2,)," ")&amp;IF(J32="","",","&amp;IFERROR(VLOOKUP($J32,【選択肢】!$K$3:$O$81,2,)," ")&amp;IF(K32="","",","&amp;IFERROR(VLOOKUP($K32,【選択肢】!$K$3:$O$81,2,)," ")&amp;IF(L32="","",","&amp;IFERROR(VLOOKUP($L32,【選択肢】!$K$3:$O$81,2,)," ")&amp;IF(M32="","",","&amp;IFERROR(VLOOKUP($M32,【選択肢】!$K$3:$O$81,2,)," "))))))))</f>
        <v/>
      </c>
      <c r="O32" s="506" t="str">
        <f>IF(H32="","",(IFERROR(VLOOKUP($H32,【選択肢】!$K$3:$O$81,4,)," ")&amp;IF(I32="","",","&amp;IFERROR(VLOOKUP($I32,【選択肢】!$K$3:$O$81,4,)," ")&amp;IF(J32="","",","&amp;IFERROR(VLOOKUP($J32,【選択肢】!$K$3:$O$81,4,)," ")&amp;IF(K32="","",","&amp;IFERROR(VLOOKUP($K32,【選択肢】!$K$3:$O$81,4,)," ")&amp;IF(L32="","",","&amp;IFERROR(VLOOKUP($L32,【選択肢】!$K$3:$O$81,4,)," ")&amp;IF(M32="","",","&amp;IFERROR(VLOOKUP($M32,【選択肢】!$K$3:$O$81,4,)," "))))))))</f>
        <v/>
      </c>
      <c r="P32" s="506" t="str">
        <f>IF(H32="","",(IFERROR(VLOOKUP($H32,【選択肢】!$K$3:$O$81,5,)," ")&amp;IF(I32="","",","&amp;IFERROR(VLOOKUP($I32,【選択肢】!$K$3:$O$81,5,)," ")&amp;IF(J32="","",","&amp;IFERROR(VLOOKUP($J32,【選択肢】!$K$3:$O$81,5,)," ")&amp;IF(K32="","",","&amp;IFERROR(VLOOKUP($K32,【選択肢】!$K$3:$O$81,5,)," ")&amp;IF(L32="","",","&amp;IFERROR(VLOOKUP($L32,【選択肢】!$K$3:$O$81,5,)," ")&amp;IF(M32="","",","&amp;IFERROR(VLOOKUP($M32,【選択肢】!$K$3:$O$81,5,)," "))))))))</f>
        <v/>
      </c>
      <c r="Q32" s="514"/>
      <c r="R32" s="495"/>
      <c r="S32" s="494"/>
      <c r="T32" s="494"/>
      <c r="U32" s="494"/>
      <c r="V32" s="494"/>
      <c r="W32" s="494"/>
      <c r="X32" s="494"/>
    </row>
    <row r="33" spans="2:24">
      <c r="B33" s="517"/>
      <c r="C33" s="516"/>
      <c r="D33" s="511"/>
      <c r="E33" s="510"/>
      <c r="F33" s="510"/>
      <c r="G33" s="508">
        <f t="shared" si="1"/>
        <v>0</v>
      </c>
      <c r="H33" s="515"/>
      <c r="I33" s="515"/>
      <c r="J33" s="515"/>
      <c r="K33" s="515"/>
      <c r="L33" s="515"/>
      <c r="M33" s="515"/>
      <c r="N33" s="506" t="str">
        <f>IF(H33="","",(IFERROR(VLOOKUP($H33,【選択肢】!$K$3:$O$81,2,)," ")&amp;IF(I33="","",","&amp;IFERROR(VLOOKUP($I33,【選択肢】!$K$3:$O$81,2,)," ")&amp;IF(J33="","",","&amp;IFERROR(VLOOKUP($J33,【選択肢】!$K$3:$O$81,2,)," ")&amp;IF(K33="","",","&amp;IFERROR(VLOOKUP($K33,【選択肢】!$K$3:$O$81,2,)," ")&amp;IF(L33="","",","&amp;IFERROR(VLOOKUP($L33,【選択肢】!$K$3:$O$81,2,)," ")&amp;IF(M33="","",","&amp;IFERROR(VLOOKUP($M33,【選択肢】!$K$3:$O$81,2,)," "))))))))</f>
        <v/>
      </c>
      <c r="O33" s="506" t="str">
        <f>IF(H33="","",(IFERROR(VLOOKUP($H33,【選択肢】!$K$3:$O$81,4,)," ")&amp;IF(I33="","",","&amp;IFERROR(VLOOKUP($I33,【選択肢】!$K$3:$O$81,4,)," ")&amp;IF(J33="","",","&amp;IFERROR(VLOOKUP($J33,【選択肢】!$K$3:$O$81,4,)," ")&amp;IF(K33="","",","&amp;IFERROR(VLOOKUP($K33,【選択肢】!$K$3:$O$81,4,)," ")&amp;IF(L33="","",","&amp;IFERROR(VLOOKUP($L33,【選択肢】!$K$3:$O$81,4,)," ")&amp;IF(M33="","",","&amp;IFERROR(VLOOKUP($M33,【選択肢】!$K$3:$O$81,4,)," "))))))))</f>
        <v/>
      </c>
      <c r="P33" s="506" t="str">
        <f>IF(H33="","",(IFERROR(VLOOKUP($H33,【選択肢】!$K$3:$O$81,5,)," ")&amp;IF(I33="","",","&amp;IFERROR(VLOOKUP($I33,【選択肢】!$K$3:$O$81,5,)," ")&amp;IF(J33="","",","&amp;IFERROR(VLOOKUP($J33,【選択肢】!$K$3:$O$81,5,)," ")&amp;IF(K33="","",","&amp;IFERROR(VLOOKUP($K33,【選択肢】!$K$3:$O$81,5,)," ")&amp;IF(L33="","",","&amp;IFERROR(VLOOKUP($L33,【選択肢】!$K$3:$O$81,5,)," ")&amp;IF(M33="","",","&amp;IFERROR(VLOOKUP($M33,【選択肢】!$K$3:$O$81,5,)," "))))))))</f>
        <v/>
      </c>
      <c r="Q33" s="514"/>
      <c r="R33" s="495"/>
      <c r="S33" s="494"/>
      <c r="T33" s="494"/>
      <c r="U33" s="494"/>
      <c r="V33" s="494"/>
      <c r="W33" s="494"/>
      <c r="X33" s="494"/>
    </row>
    <row r="34" spans="2:24">
      <c r="B34" s="517"/>
      <c r="C34" s="516"/>
      <c r="D34" s="511"/>
      <c r="E34" s="510"/>
      <c r="F34" s="510"/>
      <c r="G34" s="508">
        <f t="shared" si="1"/>
        <v>0</v>
      </c>
      <c r="H34" s="515"/>
      <c r="I34" s="515"/>
      <c r="J34" s="515"/>
      <c r="K34" s="515"/>
      <c r="L34" s="515"/>
      <c r="M34" s="515"/>
      <c r="N34" s="506" t="str">
        <f>IF(H34="","",(IFERROR(VLOOKUP($H34,【選択肢】!$K$3:$O$81,2,)," ")&amp;IF(I34="","",","&amp;IFERROR(VLOOKUP($I34,【選択肢】!$K$3:$O$81,2,)," ")&amp;IF(J34="","",","&amp;IFERROR(VLOOKUP($J34,【選択肢】!$K$3:$O$81,2,)," ")&amp;IF(K34="","",","&amp;IFERROR(VLOOKUP($K34,【選択肢】!$K$3:$O$81,2,)," ")&amp;IF(L34="","",","&amp;IFERROR(VLOOKUP($L34,【選択肢】!$K$3:$O$81,2,)," ")&amp;IF(M34="","",","&amp;IFERROR(VLOOKUP($M34,【選択肢】!$K$3:$O$81,2,)," "))))))))</f>
        <v/>
      </c>
      <c r="O34" s="506" t="str">
        <f>IF(H34="","",(IFERROR(VLOOKUP($H34,【選択肢】!$K$3:$O$81,4,)," ")&amp;IF(I34="","",","&amp;IFERROR(VLOOKUP($I34,【選択肢】!$K$3:$O$81,4,)," ")&amp;IF(J34="","",","&amp;IFERROR(VLOOKUP($J34,【選択肢】!$K$3:$O$81,4,)," ")&amp;IF(K34="","",","&amp;IFERROR(VLOOKUP($K34,【選択肢】!$K$3:$O$81,4,)," ")&amp;IF(L34="","",","&amp;IFERROR(VLOOKUP($L34,【選択肢】!$K$3:$O$81,4,)," ")&amp;IF(M34="","",","&amp;IFERROR(VLOOKUP($M34,【選択肢】!$K$3:$O$81,4,)," "))))))))</f>
        <v/>
      </c>
      <c r="P34" s="506" t="str">
        <f>IF(H34="","",(IFERROR(VLOOKUP($H34,【選択肢】!$K$3:$O$81,5,)," ")&amp;IF(I34="","",","&amp;IFERROR(VLOOKUP($I34,【選択肢】!$K$3:$O$81,5,)," ")&amp;IF(J34="","",","&amp;IFERROR(VLOOKUP($J34,【選択肢】!$K$3:$O$81,5,)," ")&amp;IF(K34="","",","&amp;IFERROR(VLOOKUP($K34,【選択肢】!$K$3:$O$81,5,)," ")&amp;IF(L34="","",","&amp;IFERROR(VLOOKUP($L34,【選択肢】!$K$3:$O$81,5,)," ")&amp;IF(M34="","",","&amp;IFERROR(VLOOKUP($M34,【選択肢】!$K$3:$O$81,5,)," "))))))))</f>
        <v/>
      </c>
      <c r="Q34" s="514"/>
      <c r="R34" s="495"/>
      <c r="S34" s="494"/>
      <c r="T34" s="494"/>
      <c r="U34" s="494"/>
      <c r="V34" s="494"/>
      <c r="W34" s="494"/>
      <c r="X34" s="494"/>
    </row>
    <row r="35" spans="2:24">
      <c r="B35" s="517"/>
      <c r="C35" s="516"/>
      <c r="D35" s="511"/>
      <c r="E35" s="510"/>
      <c r="F35" s="510"/>
      <c r="G35" s="508">
        <f t="shared" si="1"/>
        <v>0</v>
      </c>
      <c r="H35" s="515"/>
      <c r="I35" s="515"/>
      <c r="J35" s="515"/>
      <c r="K35" s="515"/>
      <c r="L35" s="515"/>
      <c r="M35" s="515"/>
      <c r="N35" s="506" t="str">
        <f>IF(H35="","",(IFERROR(VLOOKUP($H35,【選択肢】!$K$3:$O$81,2,)," ")&amp;IF(I35="","",","&amp;IFERROR(VLOOKUP($I35,【選択肢】!$K$3:$O$81,2,)," ")&amp;IF(J35="","",","&amp;IFERROR(VLOOKUP($J35,【選択肢】!$K$3:$O$81,2,)," ")&amp;IF(K35="","",","&amp;IFERROR(VLOOKUP($K35,【選択肢】!$K$3:$O$81,2,)," ")&amp;IF(L35="","",","&amp;IFERROR(VLOOKUP($L35,【選択肢】!$K$3:$O$81,2,)," ")&amp;IF(M35="","",","&amp;IFERROR(VLOOKUP($M35,【選択肢】!$K$3:$O$81,2,)," "))))))))</f>
        <v/>
      </c>
      <c r="O35" s="506" t="str">
        <f>IF(H35="","",(IFERROR(VLOOKUP($H35,【選択肢】!$K$3:$O$81,4,)," ")&amp;IF(I35="","",","&amp;IFERROR(VLOOKUP($I35,【選択肢】!$K$3:$O$81,4,)," ")&amp;IF(J35="","",","&amp;IFERROR(VLOOKUP($J35,【選択肢】!$K$3:$O$81,4,)," ")&amp;IF(K35="","",","&amp;IFERROR(VLOOKUP($K35,【選択肢】!$K$3:$O$81,4,)," ")&amp;IF(L35="","",","&amp;IFERROR(VLOOKUP($L35,【選択肢】!$K$3:$O$81,4,)," ")&amp;IF(M35="","",","&amp;IFERROR(VLOOKUP($M35,【選択肢】!$K$3:$O$81,4,)," "))))))))</f>
        <v/>
      </c>
      <c r="P35" s="506" t="str">
        <f>IF(H35="","",(IFERROR(VLOOKUP($H35,【選択肢】!$K$3:$O$81,5,)," ")&amp;IF(I35="","",","&amp;IFERROR(VLOOKUP($I35,【選択肢】!$K$3:$O$81,5,)," ")&amp;IF(J35="","",","&amp;IFERROR(VLOOKUP($J35,【選択肢】!$K$3:$O$81,5,)," ")&amp;IF(K35="","",","&amp;IFERROR(VLOOKUP($K35,【選択肢】!$K$3:$O$81,5,)," ")&amp;IF(L35="","",","&amp;IFERROR(VLOOKUP($L35,【選択肢】!$K$3:$O$81,5,)," ")&amp;IF(M35="","",","&amp;IFERROR(VLOOKUP($M35,【選択肢】!$K$3:$O$81,5,)," "))))))))</f>
        <v/>
      </c>
      <c r="Q35" s="514"/>
      <c r="R35" s="495"/>
      <c r="S35" s="494"/>
      <c r="T35" s="494"/>
      <c r="U35" s="494"/>
      <c r="V35" s="494"/>
      <c r="W35" s="494"/>
      <c r="X35" s="494"/>
    </row>
    <row r="36" spans="2:24">
      <c r="B36" s="517"/>
      <c r="C36" s="516"/>
      <c r="D36" s="511"/>
      <c r="E36" s="510"/>
      <c r="F36" s="510"/>
      <c r="G36" s="508">
        <f t="shared" si="1"/>
        <v>0</v>
      </c>
      <c r="H36" s="515"/>
      <c r="I36" s="515"/>
      <c r="J36" s="515"/>
      <c r="K36" s="515"/>
      <c r="L36" s="515"/>
      <c r="M36" s="515"/>
      <c r="N36" s="506" t="str">
        <f>IF(H36="","",(IFERROR(VLOOKUP($H36,【選択肢】!$K$3:$O$81,2,)," ")&amp;IF(I36="","",","&amp;IFERROR(VLOOKUP($I36,【選択肢】!$K$3:$O$81,2,)," ")&amp;IF(J36="","",","&amp;IFERROR(VLOOKUP($J36,【選択肢】!$K$3:$O$81,2,)," ")&amp;IF(K36="","",","&amp;IFERROR(VLOOKUP($K36,【選択肢】!$K$3:$O$81,2,)," ")&amp;IF(L36="","",","&amp;IFERROR(VLOOKUP($L36,【選択肢】!$K$3:$O$81,2,)," ")&amp;IF(M36="","",","&amp;IFERROR(VLOOKUP($M36,【選択肢】!$K$3:$O$81,2,)," "))))))))</f>
        <v/>
      </c>
      <c r="O36" s="506" t="str">
        <f>IF(H36="","",(IFERROR(VLOOKUP($H36,【選択肢】!$K$3:$O$81,4,)," ")&amp;IF(I36="","",","&amp;IFERROR(VLOOKUP($I36,【選択肢】!$K$3:$O$81,4,)," ")&amp;IF(J36="","",","&amp;IFERROR(VLOOKUP($J36,【選択肢】!$K$3:$O$81,4,)," ")&amp;IF(K36="","",","&amp;IFERROR(VLOOKUP($K36,【選択肢】!$K$3:$O$81,4,)," ")&amp;IF(L36="","",","&amp;IFERROR(VLOOKUP($L36,【選択肢】!$K$3:$O$81,4,)," ")&amp;IF(M36="","",","&amp;IFERROR(VLOOKUP($M36,【選択肢】!$K$3:$O$81,4,)," "))))))))</f>
        <v/>
      </c>
      <c r="P36" s="506" t="str">
        <f>IF(H36="","",(IFERROR(VLOOKUP($H36,【選択肢】!$K$3:$O$81,5,)," ")&amp;IF(I36="","",","&amp;IFERROR(VLOOKUP($I36,【選択肢】!$K$3:$O$81,5,)," ")&amp;IF(J36="","",","&amp;IFERROR(VLOOKUP($J36,【選択肢】!$K$3:$O$81,5,)," ")&amp;IF(K36="","",","&amp;IFERROR(VLOOKUP($K36,【選択肢】!$K$3:$O$81,5,)," ")&amp;IF(L36="","",","&amp;IFERROR(VLOOKUP($L36,【選択肢】!$K$3:$O$81,5,)," ")&amp;IF(M36="","",","&amp;IFERROR(VLOOKUP($M36,【選択肢】!$K$3:$O$81,5,)," "))))))))</f>
        <v/>
      </c>
      <c r="Q36" s="514"/>
      <c r="R36" s="495"/>
      <c r="S36" s="494"/>
      <c r="T36" s="494"/>
      <c r="U36" s="494"/>
      <c r="V36" s="494"/>
      <c r="W36" s="494"/>
      <c r="X36" s="494"/>
    </row>
    <row r="37" spans="2:24">
      <c r="B37" s="517"/>
      <c r="C37" s="516"/>
      <c r="D37" s="511"/>
      <c r="E37" s="510"/>
      <c r="F37" s="510"/>
      <c r="G37" s="508">
        <f t="shared" si="1"/>
        <v>0</v>
      </c>
      <c r="H37" s="515"/>
      <c r="I37" s="515"/>
      <c r="J37" s="515"/>
      <c r="K37" s="515"/>
      <c r="L37" s="515"/>
      <c r="M37" s="515"/>
      <c r="N37" s="506" t="str">
        <f>IF(H37="","",(IFERROR(VLOOKUP($H37,【選択肢】!$K$3:$O$81,2,)," ")&amp;IF(I37="","",","&amp;IFERROR(VLOOKUP($I37,【選択肢】!$K$3:$O$81,2,)," ")&amp;IF(J37="","",","&amp;IFERROR(VLOOKUP($J37,【選択肢】!$K$3:$O$81,2,)," ")&amp;IF(K37="","",","&amp;IFERROR(VLOOKUP($K37,【選択肢】!$K$3:$O$81,2,)," ")&amp;IF(L37="","",","&amp;IFERROR(VLOOKUP($L37,【選択肢】!$K$3:$O$81,2,)," ")&amp;IF(M37="","",","&amp;IFERROR(VLOOKUP($M37,【選択肢】!$K$3:$O$81,2,)," "))))))))</f>
        <v/>
      </c>
      <c r="O37" s="506" t="str">
        <f>IF(H37="","",(IFERROR(VLOOKUP($H37,【選択肢】!$K$3:$O$81,4,)," ")&amp;IF(I37="","",","&amp;IFERROR(VLOOKUP($I37,【選択肢】!$K$3:$O$81,4,)," ")&amp;IF(J37="","",","&amp;IFERROR(VLOOKUP($J37,【選択肢】!$K$3:$O$81,4,)," ")&amp;IF(K37="","",","&amp;IFERROR(VLOOKUP($K37,【選択肢】!$K$3:$O$81,4,)," ")&amp;IF(L37="","",","&amp;IFERROR(VLOOKUP($L37,【選択肢】!$K$3:$O$81,4,)," ")&amp;IF(M37="","",","&amp;IFERROR(VLOOKUP($M37,【選択肢】!$K$3:$O$81,4,)," "))))))))</f>
        <v/>
      </c>
      <c r="P37" s="506" t="str">
        <f>IF(H37="","",(IFERROR(VLOOKUP($H37,【選択肢】!$K$3:$O$81,5,)," ")&amp;IF(I37="","",","&amp;IFERROR(VLOOKUP($I37,【選択肢】!$K$3:$O$81,5,)," ")&amp;IF(J37="","",","&amp;IFERROR(VLOOKUP($J37,【選択肢】!$K$3:$O$81,5,)," ")&amp;IF(K37="","",","&amp;IFERROR(VLOOKUP($K37,【選択肢】!$K$3:$O$81,5,)," ")&amp;IF(L37="","",","&amp;IFERROR(VLOOKUP($L37,【選択肢】!$K$3:$O$81,5,)," ")&amp;IF(M37="","",","&amp;IFERROR(VLOOKUP($M37,【選択肢】!$K$3:$O$81,5,)," "))))))))</f>
        <v/>
      </c>
      <c r="Q37" s="514"/>
      <c r="R37" s="495"/>
      <c r="S37" s="494"/>
      <c r="T37" s="494"/>
      <c r="U37" s="494"/>
      <c r="V37" s="494"/>
      <c r="W37" s="494"/>
      <c r="X37" s="494"/>
    </row>
    <row r="38" spans="2:24">
      <c r="B38" s="517"/>
      <c r="C38" s="516"/>
      <c r="D38" s="511"/>
      <c r="E38" s="510"/>
      <c r="F38" s="510"/>
      <c r="G38" s="508">
        <f t="shared" si="1"/>
        <v>0</v>
      </c>
      <c r="H38" s="515"/>
      <c r="I38" s="515"/>
      <c r="J38" s="515"/>
      <c r="K38" s="515"/>
      <c r="L38" s="515"/>
      <c r="M38" s="515"/>
      <c r="N38" s="506" t="str">
        <f>IF(H38="","",(IFERROR(VLOOKUP($H38,【選択肢】!$K$3:$O$81,2,)," ")&amp;IF(I38="","",","&amp;IFERROR(VLOOKUP($I38,【選択肢】!$K$3:$O$81,2,)," ")&amp;IF(J38="","",","&amp;IFERROR(VLOOKUP($J38,【選択肢】!$K$3:$O$81,2,)," ")&amp;IF(K38="","",","&amp;IFERROR(VLOOKUP($K38,【選択肢】!$K$3:$O$81,2,)," ")&amp;IF(L38="","",","&amp;IFERROR(VLOOKUP($L38,【選択肢】!$K$3:$O$81,2,)," ")&amp;IF(M38="","",","&amp;IFERROR(VLOOKUP($M38,【選択肢】!$K$3:$O$81,2,)," "))))))))</f>
        <v/>
      </c>
      <c r="O38" s="506" t="str">
        <f>IF(H38="","",(IFERROR(VLOOKUP($H38,【選択肢】!$K$3:$O$81,4,)," ")&amp;IF(I38="","",","&amp;IFERROR(VLOOKUP($I38,【選択肢】!$K$3:$O$81,4,)," ")&amp;IF(J38="","",","&amp;IFERROR(VLOOKUP($J38,【選択肢】!$K$3:$O$81,4,)," ")&amp;IF(K38="","",","&amp;IFERROR(VLOOKUP($K38,【選択肢】!$K$3:$O$81,4,)," ")&amp;IF(L38="","",","&amp;IFERROR(VLOOKUP($L38,【選択肢】!$K$3:$O$81,4,)," ")&amp;IF(M38="","",","&amp;IFERROR(VLOOKUP($M38,【選択肢】!$K$3:$O$81,4,)," "))))))))</f>
        <v/>
      </c>
      <c r="P38" s="506" t="str">
        <f>IF(H38="","",(IFERROR(VLOOKUP($H38,【選択肢】!$K$3:$O$81,5,)," ")&amp;IF(I38="","",","&amp;IFERROR(VLOOKUP($I38,【選択肢】!$K$3:$O$81,5,)," ")&amp;IF(J38="","",","&amp;IFERROR(VLOOKUP($J38,【選択肢】!$K$3:$O$81,5,)," ")&amp;IF(K38="","",","&amp;IFERROR(VLOOKUP($K38,【選択肢】!$K$3:$O$81,5,)," ")&amp;IF(L38="","",","&amp;IFERROR(VLOOKUP($L38,【選択肢】!$K$3:$O$81,5,)," ")&amp;IF(M38="","",","&amp;IFERROR(VLOOKUP($M38,【選択肢】!$K$3:$O$81,5,)," "))))))))</f>
        <v/>
      </c>
      <c r="Q38" s="514"/>
      <c r="R38" s="495"/>
      <c r="S38" s="494"/>
      <c r="T38" s="494"/>
      <c r="U38" s="494"/>
      <c r="V38" s="494"/>
      <c r="W38" s="494"/>
      <c r="X38" s="494"/>
    </row>
    <row r="39" spans="2:24">
      <c r="B39" s="517"/>
      <c r="C39" s="516"/>
      <c r="D39" s="511"/>
      <c r="E39" s="510"/>
      <c r="F39" s="510"/>
      <c r="G39" s="508">
        <f t="shared" si="1"/>
        <v>0</v>
      </c>
      <c r="H39" s="515"/>
      <c r="I39" s="515"/>
      <c r="J39" s="515"/>
      <c r="K39" s="515"/>
      <c r="L39" s="515"/>
      <c r="M39" s="515"/>
      <c r="N39" s="506" t="str">
        <f>IF(H39="","",(IFERROR(VLOOKUP($H39,【選択肢】!$K$3:$O$81,2,)," ")&amp;IF(I39="","",","&amp;IFERROR(VLOOKUP($I39,【選択肢】!$K$3:$O$81,2,)," ")&amp;IF(J39="","",","&amp;IFERROR(VLOOKUP($J39,【選択肢】!$K$3:$O$81,2,)," ")&amp;IF(K39="","",","&amp;IFERROR(VLOOKUP($K39,【選択肢】!$K$3:$O$81,2,)," ")&amp;IF(L39="","",","&amp;IFERROR(VLOOKUP($L39,【選択肢】!$K$3:$O$81,2,)," ")&amp;IF(M39="","",","&amp;IFERROR(VLOOKUP($M39,【選択肢】!$K$3:$O$81,2,)," "))))))))</f>
        <v/>
      </c>
      <c r="O39" s="506" t="str">
        <f>IF(H39="","",(IFERROR(VLOOKUP($H39,【選択肢】!$K$3:$O$81,4,)," ")&amp;IF(I39="","",","&amp;IFERROR(VLOOKUP($I39,【選択肢】!$K$3:$O$81,4,)," ")&amp;IF(J39="","",","&amp;IFERROR(VLOOKUP($J39,【選択肢】!$K$3:$O$81,4,)," ")&amp;IF(K39="","",","&amp;IFERROR(VLOOKUP($K39,【選択肢】!$K$3:$O$81,4,)," ")&amp;IF(L39="","",","&amp;IFERROR(VLOOKUP($L39,【選択肢】!$K$3:$O$81,4,)," ")&amp;IF(M39="","",","&amp;IFERROR(VLOOKUP($M39,【選択肢】!$K$3:$O$81,4,)," "))))))))</f>
        <v/>
      </c>
      <c r="P39" s="506" t="str">
        <f>IF(H39="","",(IFERROR(VLOOKUP($H39,【選択肢】!$K$3:$O$81,5,)," ")&amp;IF(I39="","",","&amp;IFERROR(VLOOKUP($I39,【選択肢】!$K$3:$O$81,5,)," ")&amp;IF(J39="","",","&amp;IFERROR(VLOOKUP($J39,【選択肢】!$K$3:$O$81,5,)," ")&amp;IF(K39="","",","&amp;IFERROR(VLOOKUP($K39,【選択肢】!$K$3:$O$81,5,)," ")&amp;IF(L39="","",","&amp;IFERROR(VLOOKUP($L39,【選択肢】!$K$3:$O$81,5,)," ")&amp;IF(M39="","",","&amp;IFERROR(VLOOKUP($M39,【選択肢】!$K$3:$O$81,5,)," "))))))))</f>
        <v/>
      </c>
      <c r="Q39" s="514"/>
      <c r="R39" s="495"/>
      <c r="S39" s="494"/>
      <c r="T39" s="494"/>
      <c r="U39" s="494"/>
      <c r="V39" s="494"/>
      <c r="W39" s="494"/>
      <c r="X39" s="494"/>
    </row>
    <row r="40" spans="2:24">
      <c r="B40" s="517"/>
      <c r="C40" s="516"/>
      <c r="D40" s="511"/>
      <c r="E40" s="510"/>
      <c r="F40" s="510"/>
      <c r="G40" s="508">
        <f t="shared" si="1"/>
        <v>0</v>
      </c>
      <c r="H40" s="515"/>
      <c r="I40" s="515"/>
      <c r="J40" s="515"/>
      <c r="K40" s="515"/>
      <c r="L40" s="515"/>
      <c r="M40" s="515"/>
      <c r="N40" s="506" t="str">
        <f>IF(H40="","",(IFERROR(VLOOKUP($H40,【選択肢】!$K$3:$O$81,2,)," ")&amp;IF(I40="","",","&amp;IFERROR(VLOOKUP($I40,【選択肢】!$K$3:$O$81,2,)," ")&amp;IF(J40="","",","&amp;IFERROR(VLOOKUP($J40,【選択肢】!$K$3:$O$81,2,)," ")&amp;IF(K40="","",","&amp;IFERROR(VLOOKUP($K40,【選択肢】!$K$3:$O$81,2,)," ")&amp;IF(L40="","",","&amp;IFERROR(VLOOKUP($L40,【選択肢】!$K$3:$O$81,2,)," ")&amp;IF(M40="","",","&amp;IFERROR(VLOOKUP($M40,【選択肢】!$K$3:$O$81,2,)," "))))))))</f>
        <v/>
      </c>
      <c r="O40" s="506" t="str">
        <f>IF(H40="","",(IFERROR(VLOOKUP($H40,【選択肢】!$K$3:$O$81,4,)," ")&amp;IF(I40="","",","&amp;IFERROR(VLOOKUP($I40,【選択肢】!$K$3:$O$81,4,)," ")&amp;IF(J40="","",","&amp;IFERROR(VLOOKUP($J40,【選択肢】!$K$3:$O$81,4,)," ")&amp;IF(K40="","",","&amp;IFERROR(VLOOKUP($K40,【選択肢】!$K$3:$O$81,4,)," ")&amp;IF(L40="","",","&amp;IFERROR(VLOOKUP($L40,【選択肢】!$K$3:$O$81,4,)," ")&amp;IF(M40="","",","&amp;IFERROR(VLOOKUP($M40,【選択肢】!$K$3:$O$81,4,)," "))))))))</f>
        <v/>
      </c>
      <c r="P40" s="506" t="str">
        <f>IF(H40="","",(IFERROR(VLOOKUP($H40,【選択肢】!$K$3:$O$81,5,)," ")&amp;IF(I40="","",","&amp;IFERROR(VLOOKUP($I40,【選択肢】!$K$3:$O$81,5,)," ")&amp;IF(J40="","",","&amp;IFERROR(VLOOKUP($J40,【選択肢】!$K$3:$O$81,5,)," ")&amp;IF(K40="","",","&amp;IFERROR(VLOOKUP($K40,【選択肢】!$K$3:$O$81,5,)," ")&amp;IF(L40="","",","&amp;IFERROR(VLOOKUP($L40,【選択肢】!$K$3:$O$81,5,)," ")&amp;IF(M40="","",","&amp;IFERROR(VLOOKUP($M40,【選択肢】!$K$3:$O$81,5,)," "))))))))</f>
        <v/>
      </c>
      <c r="Q40" s="514"/>
      <c r="R40" s="495"/>
      <c r="S40" s="494"/>
      <c r="T40" s="494"/>
      <c r="U40" s="494"/>
      <c r="V40" s="494"/>
      <c r="W40" s="494"/>
      <c r="X40" s="494"/>
    </row>
    <row r="41" spans="2:24">
      <c r="B41" s="517"/>
      <c r="C41" s="516"/>
      <c r="D41" s="511"/>
      <c r="E41" s="510"/>
      <c r="F41" s="510"/>
      <c r="G41" s="508">
        <f t="shared" si="1"/>
        <v>0</v>
      </c>
      <c r="H41" s="515"/>
      <c r="I41" s="515"/>
      <c r="J41" s="515"/>
      <c r="K41" s="515"/>
      <c r="L41" s="515"/>
      <c r="M41" s="515"/>
      <c r="N41" s="506" t="str">
        <f>IF(H41="","",(IFERROR(VLOOKUP($H41,【選択肢】!$K$3:$O$81,2,)," ")&amp;IF(I41="","",","&amp;IFERROR(VLOOKUP($I41,【選択肢】!$K$3:$O$81,2,)," ")&amp;IF(J41="","",","&amp;IFERROR(VLOOKUP($J41,【選択肢】!$K$3:$O$81,2,)," ")&amp;IF(K41="","",","&amp;IFERROR(VLOOKUP($K41,【選択肢】!$K$3:$O$81,2,)," ")&amp;IF(L41="","",","&amp;IFERROR(VLOOKUP($L41,【選択肢】!$K$3:$O$81,2,)," ")&amp;IF(M41="","",","&amp;IFERROR(VLOOKUP($M41,【選択肢】!$K$3:$O$81,2,)," "))))))))</f>
        <v/>
      </c>
      <c r="O41" s="506" t="str">
        <f>IF(H41="","",(IFERROR(VLOOKUP($H41,【選択肢】!$K$3:$O$81,4,)," ")&amp;IF(I41="","",","&amp;IFERROR(VLOOKUP($I41,【選択肢】!$K$3:$O$81,4,)," ")&amp;IF(J41="","",","&amp;IFERROR(VLOOKUP($J41,【選択肢】!$K$3:$O$81,4,)," ")&amp;IF(K41="","",","&amp;IFERROR(VLOOKUP($K41,【選択肢】!$K$3:$O$81,4,)," ")&amp;IF(L41="","",","&amp;IFERROR(VLOOKUP($L41,【選択肢】!$K$3:$O$81,4,)," ")&amp;IF(M41="","",","&amp;IFERROR(VLOOKUP($M41,【選択肢】!$K$3:$O$81,4,)," "))))))))</f>
        <v/>
      </c>
      <c r="P41" s="506" t="str">
        <f>IF(H41="","",(IFERROR(VLOOKUP($H41,【選択肢】!$K$3:$O$81,5,)," ")&amp;IF(I41="","",","&amp;IFERROR(VLOOKUP($I41,【選択肢】!$K$3:$O$81,5,)," ")&amp;IF(J41="","",","&amp;IFERROR(VLOOKUP($J41,【選択肢】!$K$3:$O$81,5,)," ")&amp;IF(K41="","",","&amp;IFERROR(VLOOKUP($K41,【選択肢】!$K$3:$O$81,5,)," ")&amp;IF(L41="","",","&amp;IFERROR(VLOOKUP($L41,【選択肢】!$K$3:$O$81,5,)," ")&amp;IF(M41="","",","&amp;IFERROR(VLOOKUP($M41,【選択肢】!$K$3:$O$81,5,)," "))))))))</f>
        <v/>
      </c>
      <c r="Q41" s="514"/>
      <c r="R41" s="495"/>
      <c r="S41" s="494"/>
      <c r="T41" s="494"/>
      <c r="U41" s="494"/>
      <c r="V41" s="494"/>
      <c r="W41" s="494"/>
      <c r="X41" s="494"/>
    </row>
    <row r="42" spans="2:24">
      <c r="B42" s="513"/>
      <c r="C42" s="512"/>
      <c r="D42" s="511"/>
      <c r="E42" s="510"/>
      <c r="F42" s="509"/>
      <c r="G42" s="508">
        <f t="shared" si="1"/>
        <v>0</v>
      </c>
      <c r="H42" s="507"/>
      <c r="I42" s="507"/>
      <c r="J42" s="507"/>
      <c r="K42" s="507"/>
      <c r="L42" s="507"/>
      <c r="M42" s="507"/>
      <c r="N42" s="506" t="str">
        <f>IF(H42="","",(IFERROR(VLOOKUP($H42,【選択肢】!$K$3:$O$81,2,)," ")&amp;IF(I42="","",","&amp;IFERROR(VLOOKUP($I42,【選択肢】!$K$3:$O$81,2,)," ")&amp;IF(J42="","",","&amp;IFERROR(VLOOKUP($J42,【選択肢】!$K$3:$O$81,2,)," ")&amp;IF(K42="","",","&amp;IFERROR(VLOOKUP($K42,【選択肢】!$K$3:$O$81,2,)," ")&amp;IF(L42="","",","&amp;IFERROR(VLOOKUP($L42,【選択肢】!$K$3:$O$81,2,)," ")&amp;IF(M42="","",","&amp;IFERROR(VLOOKUP($M42,【選択肢】!$K$3:$O$81,2,)," "))))))))</f>
        <v/>
      </c>
      <c r="O42" s="506" t="str">
        <f>IF(H42="","",(IFERROR(VLOOKUP($H42,【選択肢】!$K$3:$O$81,4,)," ")&amp;IF(I42="","",","&amp;IFERROR(VLOOKUP($I42,【選択肢】!$K$3:$O$81,4,)," ")&amp;IF(J42="","",","&amp;IFERROR(VLOOKUP($J42,【選択肢】!$K$3:$O$81,4,)," ")&amp;IF(K42="","",","&amp;IFERROR(VLOOKUP($K42,【選択肢】!$K$3:$O$81,4,)," ")&amp;IF(L42="","",","&amp;IFERROR(VLOOKUP($L42,【選択肢】!$K$3:$O$81,4,)," ")&amp;IF(M42="","",","&amp;IFERROR(VLOOKUP($M42,【選択肢】!$K$3:$O$81,4,)," "))))))))</f>
        <v/>
      </c>
      <c r="P42" s="506" t="str">
        <f>IF(H42="","",(IFERROR(VLOOKUP($H42,【選択肢】!$K$3:$O$81,5,)," ")&amp;IF(I42="","",","&amp;IFERROR(VLOOKUP($I42,【選択肢】!$K$3:$O$81,5,)," ")&amp;IF(J42="","",","&amp;IFERROR(VLOOKUP($J42,【選択肢】!$K$3:$O$81,5,)," ")&amp;IF(K42="","",","&amp;IFERROR(VLOOKUP($K42,【選択肢】!$K$3:$O$81,5,)," ")&amp;IF(L42="","",","&amp;IFERROR(VLOOKUP($L42,【選択肢】!$K$3:$O$81,5,)," ")&amp;IF(M42="","",","&amp;IFERROR(VLOOKUP($M42,【選択肢】!$K$3:$O$81,5,)," "))))))))</f>
        <v/>
      </c>
      <c r="Q42" s="505"/>
      <c r="R42" s="495"/>
      <c r="S42" s="494"/>
      <c r="T42" s="494"/>
      <c r="U42" s="494"/>
      <c r="V42" s="494"/>
      <c r="W42" s="494"/>
      <c r="X42" s="494"/>
    </row>
    <row r="43" spans="2:24">
      <c r="B43" s="517"/>
      <c r="C43" s="516"/>
      <c r="D43" s="511"/>
      <c r="E43" s="510"/>
      <c r="F43" s="510"/>
      <c r="G43" s="508">
        <f t="shared" si="1"/>
        <v>0</v>
      </c>
      <c r="H43" s="515"/>
      <c r="I43" s="515"/>
      <c r="J43" s="515"/>
      <c r="K43" s="515"/>
      <c r="L43" s="515"/>
      <c r="M43" s="515"/>
      <c r="N43" s="506" t="str">
        <f>IF(H43="","",(IFERROR(VLOOKUP($H43,【選択肢】!$K$3:$O$81,2,)," ")&amp;IF(I43="","",","&amp;IFERROR(VLOOKUP($I43,【選択肢】!$K$3:$O$81,2,)," ")&amp;IF(J43="","",","&amp;IFERROR(VLOOKUP($J43,【選択肢】!$K$3:$O$81,2,)," ")&amp;IF(K43="","",","&amp;IFERROR(VLOOKUP($K43,【選択肢】!$K$3:$O$81,2,)," ")&amp;IF(L43="","",","&amp;IFERROR(VLOOKUP($L43,【選択肢】!$K$3:$O$81,2,)," ")&amp;IF(M43="","",","&amp;IFERROR(VLOOKUP($M43,【選択肢】!$K$3:$O$81,2,)," "))))))))</f>
        <v/>
      </c>
      <c r="O43" s="506" t="str">
        <f>IF(H43="","",(IFERROR(VLOOKUP($H43,【選択肢】!$K$3:$O$81,4,)," ")&amp;IF(I43="","",","&amp;IFERROR(VLOOKUP($I43,【選択肢】!$K$3:$O$81,4,)," ")&amp;IF(J43="","",","&amp;IFERROR(VLOOKUP($J43,【選択肢】!$K$3:$O$81,4,)," ")&amp;IF(K43="","",","&amp;IFERROR(VLOOKUP($K43,【選択肢】!$K$3:$O$81,4,)," ")&amp;IF(L43="","",","&amp;IFERROR(VLOOKUP($L43,【選択肢】!$K$3:$O$81,4,)," ")&amp;IF(M43="","",","&amp;IFERROR(VLOOKUP($M43,【選択肢】!$K$3:$O$81,4,)," "))))))))</f>
        <v/>
      </c>
      <c r="P43" s="506" t="str">
        <f>IF(H43="","",(IFERROR(VLOOKUP($H43,【選択肢】!$K$3:$O$81,5,)," ")&amp;IF(I43="","",","&amp;IFERROR(VLOOKUP($I43,【選択肢】!$K$3:$O$81,5,)," ")&amp;IF(J43="","",","&amp;IFERROR(VLOOKUP($J43,【選択肢】!$K$3:$O$81,5,)," ")&amp;IF(K43="","",","&amp;IFERROR(VLOOKUP($K43,【選択肢】!$K$3:$O$81,5,)," ")&amp;IF(L43="","",","&amp;IFERROR(VLOOKUP($L43,【選択肢】!$K$3:$O$81,5,)," ")&amp;IF(M43="","",","&amp;IFERROR(VLOOKUP($M43,【選択肢】!$K$3:$O$81,5,)," "))))))))</f>
        <v/>
      </c>
      <c r="Q43" s="505"/>
      <c r="R43" s="495"/>
      <c r="S43" s="494"/>
      <c r="T43" s="494"/>
      <c r="U43" s="494"/>
      <c r="V43" s="494"/>
      <c r="W43" s="494"/>
      <c r="X43" s="494"/>
    </row>
    <row r="44" spans="2:24">
      <c r="B44" s="517"/>
      <c r="C44" s="516"/>
      <c r="D44" s="511"/>
      <c r="E44" s="510"/>
      <c r="F44" s="510"/>
      <c r="G44" s="508">
        <f t="shared" si="1"/>
        <v>0</v>
      </c>
      <c r="H44" s="515"/>
      <c r="I44" s="515"/>
      <c r="J44" s="515"/>
      <c r="K44" s="515"/>
      <c r="L44" s="515"/>
      <c r="M44" s="515"/>
      <c r="N44" s="506" t="str">
        <f>IF(H44="","",(IFERROR(VLOOKUP($H44,【選択肢】!$K$3:$O$81,2,)," ")&amp;IF(I44="","",","&amp;IFERROR(VLOOKUP($I44,【選択肢】!$K$3:$O$81,2,)," ")&amp;IF(J44="","",","&amp;IFERROR(VLOOKUP($J44,【選択肢】!$K$3:$O$81,2,)," ")&amp;IF(K44="","",","&amp;IFERROR(VLOOKUP($K44,【選択肢】!$K$3:$O$81,2,)," ")&amp;IF(L44="","",","&amp;IFERROR(VLOOKUP($L44,【選択肢】!$K$3:$O$81,2,)," ")&amp;IF(M44="","",","&amp;IFERROR(VLOOKUP($M44,【選択肢】!$K$3:$O$81,2,)," "))))))))</f>
        <v/>
      </c>
      <c r="O44" s="506" t="str">
        <f>IF(H44="","",(IFERROR(VLOOKUP($H44,【選択肢】!$K$3:$O$81,4,)," ")&amp;IF(I44="","",","&amp;IFERROR(VLOOKUP($I44,【選択肢】!$K$3:$O$81,4,)," ")&amp;IF(J44="","",","&amp;IFERROR(VLOOKUP($J44,【選択肢】!$K$3:$O$81,4,)," ")&amp;IF(K44="","",","&amp;IFERROR(VLOOKUP($K44,【選択肢】!$K$3:$O$81,4,)," ")&amp;IF(L44="","",","&amp;IFERROR(VLOOKUP($L44,【選択肢】!$K$3:$O$81,4,)," ")&amp;IF(M44="","",","&amp;IFERROR(VLOOKUP($M44,【選択肢】!$K$3:$O$81,4,)," "))))))))</f>
        <v/>
      </c>
      <c r="P44" s="506" t="str">
        <f>IF(H44="","",(IFERROR(VLOOKUP($H44,【選択肢】!$K$3:$O$81,5,)," ")&amp;IF(I44="","",","&amp;IFERROR(VLOOKUP($I44,【選択肢】!$K$3:$O$81,5,)," ")&amp;IF(J44="","",","&amp;IFERROR(VLOOKUP($J44,【選択肢】!$K$3:$O$81,5,)," ")&amp;IF(K44="","",","&amp;IFERROR(VLOOKUP($K44,【選択肢】!$K$3:$O$81,5,)," ")&amp;IF(L44="","",","&amp;IFERROR(VLOOKUP($L44,【選択肢】!$K$3:$O$81,5,)," ")&amp;IF(M44="","",","&amp;IFERROR(VLOOKUP($M44,【選択肢】!$K$3:$O$81,5,)," "))))))))</f>
        <v/>
      </c>
      <c r="Q44" s="505"/>
      <c r="R44" s="495"/>
      <c r="S44" s="494"/>
      <c r="T44" s="494"/>
      <c r="U44" s="494"/>
      <c r="V44" s="494"/>
      <c r="W44" s="494"/>
      <c r="X44" s="494"/>
    </row>
    <row r="45" spans="2:24">
      <c r="B45" s="517"/>
      <c r="C45" s="516"/>
      <c r="D45" s="511"/>
      <c r="E45" s="510"/>
      <c r="F45" s="510"/>
      <c r="G45" s="508">
        <f t="shared" si="1"/>
        <v>0</v>
      </c>
      <c r="H45" s="515"/>
      <c r="I45" s="515"/>
      <c r="J45" s="515"/>
      <c r="K45" s="515"/>
      <c r="L45" s="515"/>
      <c r="M45" s="515"/>
      <c r="N45" s="506" t="str">
        <f>IF(H45="","",(IFERROR(VLOOKUP($H45,【選択肢】!$K$3:$O$81,2,)," ")&amp;IF(I45="","",","&amp;IFERROR(VLOOKUP($I45,【選択肢】!$K$3:$O$81,2,)," ")&amp;IF(J45="","",","&amp;IFERROR(VLOOKUP($J45,【選択肢】!$K$3:$O$81,2,)," ")&amp;IF(K45="","",","&amp;IFERROR(VLOOKUP($K45,【選択肢】!$K$3:$O$81,2,)," ")&amp;IF(L45="","",","&amp;IFERROR(VLOOKUP($L45,【選択肢】!$K$3:$O$81,2,)," ")&amp;IF(M45="","",","&amp;IFERROR(VLOOKUP($M45,【選択肢】!$K$3:$O$81,2,)," "))))))))</f>
        <v/>
      </c>
      <c r="O45" s="506" t="str">
        <f>IF(H45="","",(IFERROR(VLOOKUP($H45,【選択肢】!$K$3:$O$81,4,)," ")&amp;IF(I45="","",","&amp;IFERROR(VLOOKUP($I45,【選択肢】!$K$3:$O$81,4,)," ")&amp;IF(J45="","",","&amp;IFERROR(VLOOKUP($J45,【選択肢】!$K$3:$O$81,4,)," ")&amp;IF(K45="","",","&amp;IFERROR(VLOOKUP($K45,【選択肢】!$K$3:$O$81,4,)," ")&amp;IF(L45="","",","&amp;IFERROR(VLOOKUP($L45,【選択肢】!$K$3:$O$81,4,)," ")&amp;IF(M45="","",","&amp;IFERROR(VLOOKUP($M45,【選択肢】!$K$3:$O$81,4,)," "))))))))</f>
        <v/>
      </c>
      <c r="P45" s="506" t="str">
        <f>IF(H45="","",(IFERROR(VLOOKUP($H45,【選択肢】!$K$3:$O$81,5,)," ")&amp;IF(I45="","",","&amp;IFERROR(VLOOKUP($I45,【選択肢】!$K$3:$O$81,5,)," ")&amp;IF(J45="","",","&amp;IFERROR(VLOOKUP($J45,【選択肢】!$K$3:$O$81,5,)," ")&amp;IF(K45="","",","&amp;IFERROR(VLOOKUP($K45,【選択肢】!$K$3:$O$81,5,)," ")&amp;IF(L45="","",","&amp;IFERROR(VLOOKUP($L45,【選択肢】!$K$3:$O$81,5,)," ")&amp;IF(M45="","",","&amp;IFERROR(VLOOKUP($M45,【選択肢】!$K$3:$O$81,5,)," "))))))))</f>
        <v/>
      </c>
      <c r="Q45" s="505"/>
      <c r="R45" s="495"/>
      <c r="S45" s="494"/>
      <c r="T45" s="494"/>
      <c r="U45" s="494"/>
      <c r="V45" s="494"/>
      <c r="W45" s="494"/>
      <c r="X45" s="494"/>
    </row>
    <row r="46" spans="2:24">
      <c r="B46" s="513"/>
      <c r="C46" s="512"/>
      <c r="D46" s="511"/>
      <c r="E46" s="510"/>
      <c r="F46" s="509"/>
      <c r="G46" s="508">
        <f t="shared" si="1"/>
        <v>0</v>
      </c>
      <c r="H46" s="507"/>
      <c r="I46" s="507"/>
      <c r="J46" s="507"/>
      <c r="K46" s="507"/>
      <c r="L46" s="507"/>
      <c r="M46" s="507"/>
      <c r="N46" s="506" t="str">
        <f>IF(H46="","",(IFERROR(VLOOKUP($H46,【選択肢】!$K$3:$O$81,2,)," ")&amp;IF(I46="","",","&amp;IFERROR(VLOOKUP($I46,【選択肢】!$K$3:$O$81,2,)," ")&amp;IF(J46="","",","&amp;IFERROR(VLOOKUP($J46,【選択肢】!$K$3:$O$81,2,)," ")&amp;IF(K46="","",","&amp;IFERROR(VLOOKUP($K46,【選択肢】!$K$3:$O$81,2,)," ")&amp;IF(L46="","",","&amp;IFERROR(VLOOKUP($L46,【選択肢】!$K$3:$O$81,2,)," ")&amp;IF(M46="","",","&amp;IFERROR(VLOOKUP($M46,【選択肢】!$K$3:$O$81,2,)," "))))))))</f>
        <v/>
      </c>
      <c r="O46" s="506" t="str">
        <f>IF(H46="","",(IFERROR(VLOOKUP($H46,【選択肢】!$K$3:$O$81,4,)," ")&amp;IF(I46="","",","&amp;IFERROR(VLOOKUP($I46,【選択肢】!$K$3:$O$81,4,)," ")&amp;IF(J46="","",","&amp;IFERROR(VLOOKUP($J46,【選択肢】!$K$3:$O$81,4,)," ")&amp;IF(K46="","",","&amp;IFERROR(VLOOKUP($K46,【選択肢】!$K$3:$O$81,4,)," ")&amp;IF(L46="","",","&amp;IFERROR(VLOOKUP($L46,【選択肢】!$K$3:$O$81,4,)," ")&amp;IF(M46="","",","&amp;IFERROR(VLOOKUP($M46,【選択肢】!$K$3:$O$81,4,)," "))))))))</f>
        <v/>
      </c>
      <c r="P46" s="506" t="str">
        <f>IF(H46="","",(IFERROR(VLOOKUP($H46,【選択肢】!$K$3:$O$81,5,)," ")&amp;IF(I46="","",","&amp;IFERROR(VLOOKUP($I46,【選択肢】!$K$3:$O$81,5,)," ")&amp;IF(J46="","",","&amp;IFERROR(VLOOKUP($J46,【選択肢】!$K$3:$O$81,5,)," ")&amp;IF(K46="","",","&amp;IFERROR(VLOOKUP($K46,【選択肢】!$K$3:$O$81,5,)," ")&amp;IF(L46="","",","&amp;IFERROR(VLOOKUP($L46,【選択肢】!$K$3:$O$81,5,)," ")&amp;IF(M46="","",","&amp;IFERROR(VLOOKUP($M46,【選択肢】!$K$3:$O$81,5,)," "))))))))</f>
        <v/>
      </c>
      <c r="Q46" s="505"/>
      <c r="R46" s="495"/>
      <c r="S46" s="494"/>
      <c r="T46" s="494"/>
      <c r="U46" s="494"/>
      <c r="V46" s="494"/>
      <c r="W46" s="494"/>
      <c r="X46" s="494"/>
    </row>
    <row r="47" spans="2:24">
      <c r="B47" s="517"/>
      <c r="C47" s="516"/>
      <c r="D47" s="511"/>
      <c r="E47" s="510"/>
      <c r="F47" s="510"/>
      <c r="G47" s="508">
        <f t="shared" si="1"/>
        <v>0</v>
      </c>
      <c r="H47" s="515"/>
      <c r="I47" s="515"/>
      <c r="J47" s="515"/>
      <c r="K47" s="515"/>
      <c r="L47" s="515"/>
      <c r="M47" s="515"/>
      <c r="N47" s="506" t="str">
        <f>IF(H47="","",(IFERROR(VLOOKUP($H47,【選択肢】!$K$3:$O$81,2,)," ")&amp;IF(I47="","",","&amp;IFERROR(VLOOKUP($I47,【選択肢】!$K$3:$O$81,2,)," ")&amp;IF(J47="","",","&amp;IFERROR(VLOOKUP($J47,【選択肢】!$K$3:$O$81,2,)," ")&amp;IF(K47="","",","&amp;IFERROR(VLOOKUP($K47,【選択肢】!$K$3:$O$81,2,)," ")&amp;IF(L47="","",","&amp;IFERROR(VLOOKUP($L47,【選択肢】!$K$3:$O$81,2,)," ")&amp;IF(M47="","",","&amp;IFERROR(VLOOKUP($M47,【選択肢】!$K$3:$O$81,2,)," "))))))))</f>
        <v/>
      </c>
      <c r="O47" s="506" t="str">
        <f>IF(H47="","",(IFERROR(VLOOKUP($H47,【選択肢】!$K$3:$O$81,4,)," ")&amp;IF(I47="","",","&amp;IFERROR(VLOOKUP($I47,【選択肢】!$K$3:$O$81,4,)," ")&amp;IF(J47="","",","&amp;IFERROR(VLOOKUP($J47,【選択肢】!$K$3:$O$81,4,)," ")&amp;IF(K47="","",","&amp;IFERROR(VLOOKUP($K47,【選択肢】!$K$3:$O$81,4,)," ")&amp;IF(L47="","",","&amp;IFERROR(VLOOKUP($L47,【選択肢】!$K$3:$O$81,4,)," ")&amp;IF(M47="","",","&amp;IFERROR(VLOOKUP($M47,【選択肢】!$K$3:$O$81,4,)," "))))))))</f>
        <v/>
      </c>
      <c r="P47" s="506" t="str">
        <f>IF(H47="","",(IFERROR(VLOOKUP($H47,【選択肢】!$K$3:$O$81,5,)," ")&amp;IF(I47="","",","&amp;IFERROR(VLOOKUP($I47,【選択肢】!$K$3:$O$81,5,)," ")&amp;IF(J47="","",","&amp;IFERROR(VLOOKUP($J47,【選択肢】!$K$3:$O$81,5,)," ")&amp;IF(K47="","",","&amp;IFERROR(VLOOKUP($K47,【選択肢】!$K$3:$O$81,5,)," ")&amp;IF(L47="","",","&amp;IFERROR(VLOOKUP($L47,【選択肢】!$K$3:$O$81,5,)," ")&amp;IF(M47="","",","&amp;IFERROR(VLOOKUP($M47,【選択肢】!$K$3:$O$81,5,)," "))))))))</f>
        <v/>
      </c>
      <c r="Q47" s="505"/>
      <c r="R47" s="495"/>
      <c r="S47" s="494"/>
      <c r="T47" s="494"/>
      <c r="U47" s="494"/>
      <c r="V47" s="494"/>
      <c r="W47" s="494"/>
      <c r="X47" s="494"/>
    </row>
    <row r="48" spans="2:24">
      <c r="B48" s="517"/>
      <c r="C48" s="516"/>
      <c r="D48" s="511"/>
      <c r="E48" s="510"/>
      <c r="F48" s="510"/>
      <c r="G48" s="508">
        <f t="shared" si="1"/>
        <v>0</v>
      </c>
      <c r="H48" s="515"/>
      <c r="I48" s="515"/>
      <c r="J48" s="515"/>
      <c r="K48" s="515"/>
      <c r="L48" s="515"/>
      <c r="M48" s="515"/>
      <c r="N48" s="506" t="str">
        <f>IF(H48="","",(IFERROR(VLOOKUP($H48,【選択肢】!$K$3:$O$81,2,)," ")&amp;IF(I48="","",","&amp;IFERROR(VLOOKUP($I48,【選択肢】!$K$3:$O$81,2,)," ")&amp;IF(J48="","",","&amp;IFERROR(VLOOKUP($J48,【選択肢】!$K$3:$O$81,2,)," ")&amp;IF(K48="","",","&amp;IFERROR(VLOOKUP($K48,【選択肢】!$K$3:$O$81,2,)," ")&amp;IF(L48="","",","&amp;IFERROR(VLOOKUP($L48,【選択肢】!$K$3:$O$81,2,)," ")&amp;IF(M48="","",","&amp;IFERROR(VLOOKUP($M48,【選択肢】!$K$3:$O$81,2,)," "))))))))</f>
        <v/>
      </c>
      <c r="O48" s="506" t="str">
        <f>IF(H48="","",(IFERROR(VLOOKUP($H48,【選択肢】!$K$3:$O$81,4,)," ")&amp;IF(I48="","",","&amp;IFERROR(VLOOKUP($I48,【選択肢】!$K$3:$O$81,4,)," ")&amp;IF(J48="","",","&amp;IFERROR(VLOOKUP($J48,【選択肢】!$K$3:$O$81,4,)," ")&amp;IF(K48="","",","&amp;IFERROR(VLOOKUP($K48,【選択肢】!$K$3:$O$81,4,)," ")&amp;IF(L48="","",","&amp;IFERROR(VLOOKUP($L48,【選択肢】!$K$3:$O$81,4,)," ")&amp;IF(M48="","",","&amp;IFERROR(VLOOKUP($M48,【選択肢】!$K$3:$O$81,4,)," "))))))))</f>
        <v/>
      </c>
      <c r="P48" s="506" t="str">
        <f>IF(H48="","",(IFERROR(VLOOKUP($H48,【選択肢】!$K$3:$O$81,5,)," ")&amp;IF(I48="","",","&amp;IFERROR(VLOOKUP($I48,【選択肢】!$K$3:$O$81,5,)," ")&amp;IF(J48="","",","&amp;IFERROR(VLOOKUP($J48,【選択肢】!$K$3:$O$81,5,)," ")&amp;IF(K48="","",","&amp;IFERROR(VLOOKUP($K48,【選択肢】!$K$3:$O$81,5,)," ")&amp;IF(L48="","",","&amp;IFERROR(VLOOKUP($L48,【選択肢】!$K$3:$O$81,5,)," ")&amp;IF(M48="","",","&amp;IFERROR(VLOOKUP($M48,【選択肢】!$K$3:$O$81,5,)," "))))))))</f>
        <v/>
      </c>
      <c r="Q48" s="505"/>
      <c r="R48" s="495"/>
      <c r="S48" s="494"/>
      <c r="T48" s="494"/>
      <c r="U48" s="494"/>
      <c r="V48" s="494"/>
      <c r="W48" s="494"/>
      <c r="X48" s="494"/>
    </row>
    <row r="49" spans="2:24">
      <c r="B49" s="517"/>
      <c r="C49" s="516"/>
      <c r="D49" s="511"/>
      <c r="E49" s="510"/>
      <c r="F49" s="510"/>
      <c r="G49" s="508">
        <f t="shared" si="1"/>
        <v>0</v>
      </c>
      <c r="H49" s="515"/>
      <c r="I49" s="515"/>
      <c r="J49" s="515"/>
      <c r="K49" s="515"/>
      <c r="L49" s="515"/>
      <c r="M49" s="515"/>
      <c r="N49" s="506" t="str">
        <f>IF(H49="","",(IFERROR(VLOOKUP($H49,【選択肢】!$K$3:$O$81,2,)," ")&amp;IF(I49="","",","&amp;IFERROR(VLOOKUP($I49,【選択肢】!$K$3:$O$81,2,)," ")&amp;IF(J49="","",","&amp;IFERROR(VLOOKUP($J49,【選択肢】!$K$3:$O$81,2,)," ")&amp;IF(K49="","",","&amp;IFERROR(VLOOKUP($K49,【選択肢】!$K$3:$O$81,2,)," ")&amp;IF(L49="","",","&amp;IFERROR(VLOOKUP($L49,【選択肢】!$K$3:$O$81,2,)," ")&amp;IF(M49="","",","&amp;IFERROR(VLOOKUP($M49,【選択肢】!$K$3:$O$81,2,)," "))))))))</f>
        <v/>
      </c>
      <c r="O49" s="506" t="str">
        <f>IF(H49="","",(IFERROR(VLOOKUP($H49,【選択肢】!$K$3:$O$81,4,)," ")&amp;IF(I49="","",","&amp;IFERROR(VLOOKUP($I49,【選択肢】!$K$3:$O$81,4,)," ")&amp;IF(J49="","",","&amp;IFERROR(VLOOKUP($J49,【選択肢】!$K$3:$O$81,4,)," ")&amp;IF(K49="","",","&amp;IFERROR(VLOOKUP($K49,【選択肢】!$K$3:$O$81,4,)," ")&amp;IF(L49="","",","&amp;IFERROR(VLOOKUP($L49,【選択肢】!$K$3:$O$81,4,)," ")&amp;IF(M49="","",","&amp;IFERROR(VLOOKUP($M49,【選択肢】!$K$3:$O$81,4,)," "))))))))</f>
        <v/>
      </c>
      <c r="P49" s="506" t="str">
        <f>IF(H49="","",(IFERROR(VLOOKUP($H49,【選択肢】!$K$3:$O$81,5,)," ")&amp;IF(I49="","",","&amp;IFERROR(VLOOKUP($I49,【選択肢】!$K$3:$O$81,5,)," ")&amp;IF(J49="","",","&amp;IFERROR(VLOOKUP($J49,【選択肢】!$K$3:$O$81,5,)," ")&amp;IF(K49="","",","&amp;IFERROR(VLOOKUP($K49,【選択肢】!$K$3:$O$81,5,)," ")&amp;IF(L49="","",","&amp;IFERROR(VLOOKUP($L49,【選択肢】!$K$3:$O$81,5,)," ")&amp;IF(M49="","",","&amp;IFERROR(VLOOKUP($M49,【選択肢】!$K$3:$O$81,5,)," "))))))))</f>
        <v/>
      </c>
      <c r="Q49" s="505"/>
      <c r="R49" s="495"/>
      <c r="S49" s="494"/>
      <c r="T49" s="494"/>
      <c r="U49" s="494"/>
      <c r="V49" s="494"/>
      <c r="W49" s="494"/>
      <c r="X49" s="494"/>
    </row>
    <row r="50" spans="2:24">
      <c r="B50" s="513"/>
      <c r="C50" s="512"/>
      <c r="D50" s="511"/>
      <c r="E50" s="510"/>
      <c r="F50" s="509"/>
      <c r="G50" s="508">
        <f t="shared" ref="G50" si="2">SUM(E50+F50)</f>
        <v>0</v>
      </c>
      <c r="H50" s="507"/>
      <c r="I50" s="507"/>
      <c r="J50" s="507"/>
      <c r="K50" s="507"/>
      <c r="L50" s="507"/>
      <c r="M50" s="507"/>
      <c r="N50" s="506" t="str">
        <f>IF(H50="","",(IFERROR(VLOOKUP($H50,【選択肢】!$K$3:$O$81,2,)," ")&amp;IF(I50="","",","&amp;IFERROR(VLOOKUP($I50,【選択肢】!$K$3:$O$81,2,)," ")&amp;IF(J50="","",","&amp;IFERROR(VLOOKUP($J50,【選択肢】!$K$3:$O$81,2,)," ")&amp;IF(K50="","",","&amp;IFERROR(VLOOKUP($K50,【選択肢】!$K$3:$O$81,2,)," ")&amp;IF(L50="","",","&amp;IFERROR(VLOOKUP($L50,【選択肢】!$K$3:$O$81,2,)," ")&amp;IF(M50="","",","&amp;IFERROR(VLOOKUP($M50,【選択肢】!$K$3:$O$81,2,)," "))))))))</f>
        <v/>
      </c>
      <c r="O50" s="506" t="str">
        <f>IF(H50="","",(IFERROR(VLOOKUP($H50,【選択肢】!$K$3:$O$81,4,)," ")&amp;IF(I50="","",","&amp;IFERROR(VLOOKUP($I50,【選択肢】!$K$3:$O$81,4,)," ")&amp;IF(J50="","",","&amp;IFERROR(VLOOKUP($J50,【選択肢】!$K$3:$O$81,4,)," ")&amp;IF(K50="","",","&amp;IFERROR(VLOOKUP($K50,【選択肢】!$K$3:$O$81,4,)," ")&amp;IF(L50="","",","&amp;IFERROR(VLOOKUP($L50,【選択肢】!$K$3:$O$81,4,)," ")&amp;IF(M50="","",","&amp;IFERROR(VLOOKUP($M50,【選択肢】!$K$3:$O$81,4,)," "))))))))</f>
        <v/>
      </c>
      <c r="P50" s="506" t="str">
        <f>IF(H50="","",(IFERROR(VLOOKUP($H50,【選択肢】!$K$3:$O$81,5,)," ")&amp;IF(I50="","",","&amp;IFERROR(VLOOKUP($I50,【選択肢】!$K$3:$O$81,5,)," ")&amp;IF(J50="","",","&amp;IFERROR(VLOOKUP($J50,【選択肢】!$K$3:$O$81,5,)," ")&amp;IF(K50="","",","&amp;IFERROR(VLOOKUP($K50,【選択肢】!$K$3:$O$81,5,)," ")&amp;IF(L50="","",","&amp;IFERROR(VLOOKUP($L50,【選択肢】!$K$3:$O$81,5,)," ")&amp;IF(M50="","",","&amp;IFERROR(VLOOKUP($M50,【選択肢】!$K$3:$O$81,5,)," "))))))))</f>
        <v/>
      </c>
      <c r="Q50" s="505"/>
      <c r="R50" s="495"/>
      <c r="S50" s="494"/>
      <c r="T50" s="494"/>
      <c r="U50" s="494"/>
      <c r="V50" s="494"/>
      <c r="W50" s="494"/>
      <c r="X50" s="494"/>
    </row>
    <row r="51" spans="2:24" ht="26.25" customHeight="1">
      <c r="B51" s="504"/>
      <c r="C51" s="503"/>
      <c r="D51" s="502"/>
      <c r="E51" s="501"/>
      <c r="F51" s="500" t="s">
        <v>196</v>
      </c>
      <c r="G51" s="499"/>
      <c r="H51" s="498"/>
      <c r="I51" s="498"/>
      <c r="J51" s="498"/>
      <c r="K51" s="498"/>
      <c r="L51" s="498"/>
      <c r="M51" s="498"/>
      <c r="N51" s="497" t="str">
        <f>IF(H51="","",(IFERROR(VLOOKUP($H51,【選択肢】!$K$3:$O$81,2,)," ")&amp;IF(I51="","",","&amp;IFERROR(VLOOKUP($I51,【選択肢】!$K$3:$O$81,2,)," ")&amp;IF(J51="","",","&amp;IFERROR(VLOOKUP($J51,【選択肢】!$K$3:$O$81,2,)," ")&amp;IF(K51="","",","&amp;IFERROR(VLOOKUP($K51,【選択肢】!$K$3:$O$81,2,)," ")&amp;IF(L51="","",","&amp;IFERROR(VLOOKUP($L51,【選択肢】!$K$3:$O$81,2,)," ")&amp;IF(M51="","",","&amp;IFERROR(VLOOKUP($M51,【選択肢】!$K$3:$O$81,2,)," "))))))))</f>
        <v/>
      </c>
      <c r="O51" s="497" t="str">
        <f>IF(H51="","",(IFERROR(VLOOKUP($H51,【選択肢】!$K$3:$O$81,4,)," ")&amp;IF(I51="","",","&amp;IFERROR(VLOOKUP($I51,【選択肢】!$K$3:$O$81,4,)," ")&amp;IF(J51="","",","&amp;IFERROR(VLOOKUP($J51,【選択肢】!$K$3:$O$81,4,)," ")&amp;IF(K51="","",","&amp;IFERROR(VLOOKUP($K51,【選択肢】!$K$3:$O$81,4,)," ")&amp;IF(L51="","",","&amp;IFERROR(VLOOKUP($L51,【選択肢】!$K$3:$O$81,4,)," ")&amp;IF(M51="","",","&amp;IFERROR(VLOOKUP($M51,【選択肢】!$K$3:$O$81,4,)," "))))))))</f>
        <v/>
      </c>
      <c r="P51" s="497" t="str">
        <f>IF(H51="","",(IFERROR(VLOOKUP($H51,【選択肢】!$K$3:$O$81,5,)," ")&amp;IF(I51="","",","&amp;IFERROR(VLOOKUP($I51,【選択肢】!$K$3:$O$81,5,)," ")&amp;IF(J51="","",","&amp;IFERROR(VLOOKUP($J51,【選択肢】!$K$3:$O$81,5,)," ")&amp;IF(K51="","",","&amp;IFERROR(VLOOKUP($K51,【選択肢】!$K$3:$O$81,5,)," ")&amp;IF(L51="","",","&amp;IFERROR(VLOOKUP($L51,【選択肢】!$K$3:$O$81,5,)," ")&amp;IF(M51="","",","&amp;IFERROR(VLOOKUP($M51,【選択肢】!$K$3:$O$81,5,)," "))))))))</f>
        <v/>
      </c>
      <c r="Q51" s="496"/>
      <c r="R51" s="495"/>
      <c r="S51" s="494"/>
      <c r="T51" s="494"/>
      <c r="U51" s="494"/>
      <c r="V51" s="494"/>
      <c r="W51" s="494"/>
      <c r="X51" s="494"/>
    </row>
    <row r="52" spans="2:24" ht="18" customHeight="1">
      <c r="B52" s="961"/>
      <c r="C52" s="487"/>
      <c r="D52" s="486"/>
      <c r="E52" s="485"/>
      <c r="F52" s="485"/>
      <c r="G52" s="484"/>
      <c r="H52" s="958"/>
      <c r="I52" s="958"/>
      <c r="J52" s="958"/>
      <c r="K52" s="958"/>
      <c r="L52" s="958"/>
      <c r="M52" s="958"/>
      <c r="N52" s="482"/>
      <c r="O52" s="481"/>
      <c r="P52" s="480"/>
      <c r="Q52" s="960"/>
    </row>
    <row r="53" spans="2:24" ht="34.5" customHeight="1">
      <c r="B53" s="961"/>
      <c r="C53" s="487"/>
      <c r="D53" s="486"/>
      <c r="E53" s="493" t="s">
        <v>247</v>
      </c>
      <c r="F53" s="492" t="s">
        <v>251</v>
      </c>
      <c r="G53" s="491" t="s">
        <v>75</v>
      </c>
      <c r="H53" s="958"/>
      <c r="I53" s="958"/>
      <c r="J53" s="958"/>
      <c r="K53" s="958"/>
      <c r="L53" s="958"/>
      <c r="M53" s="958"/>
      <c r="N53" s="482"/>
      <c r="O53" s="481"/>
      <c r="P53" s="480"/>
      <c r="Q53" s="960"/>
    </row>
    <row r="54" spans="2:24" ht="33" customHeight="1">
      <c r="B54" s="1711" t="s">
        <v>714</v>
      </c>
      <c r="C54" s="1711"/>
      <c r="D54" s="1711"/>
      <c r="E54" s="490">
        <f>MAX(E9:E51)</f>
        <v>0</v>
      </c>
      <c r="F54" s="490">
        <f>MAX(F9:F51)</f>
        <v>0</v>
      </c>
      <c r="G54" s="489">
        <f>SUM(E54+F54)</f>
        <v>0</v>
      </c>
      <c r="H54" s="958"/>
      <c r="I54" s="958"/>
      <c r="J54" s="958"/>
      <c r="K54" s="958"/>
      <c r="L54" s="958"/>
      <c r="M54" s="958"/>
      <c r="N54" s="482"/>
      <c r="O54" s="481"/>
      <c r="P54" s="480"/>
      <c r="Q54" s="960"/>
    </row>
    <row r="55" spans="2:24" ht="33" customHeight="1">
      <c r="B55" s="961"/>
      <c r="C55" s="487"/>
      <c r="D55" s="486"/>
      <c r="E55" s="485"/>
      <c r="F55" s="485"/>
      <c r="G55" s="484"/>
      <c r="H55" s="958"/>
      <c r="I55" s="958"/>
      <c r="J55" s="958"/>
      <c r="K55" s="958"/>
      <c r="L55" s="958"/>
      <c r="M55" s="958"/>
      <c r="N55" s="482"/>
      <c r="O55" s="481"/>
      <c r="P55" s="480"/>
      <c r="Q55" s="960"/>
    </row>
    <row r="56" spans="2:24" ht="18" customHeight="1">
      <c r="B56" s="1702"/>
      <c r="C56" s="1703"/>
      <c r="D56" s="1704"/>
      <c r="E56" s="479"/>
      <c r="F56" s="479"/>
      <c r="G56" s="479"/>
      <c r="H56" s="479"/>
      <c r="I56" s="479"/>
      <c r="J56" s="479"/>
      <c r="K56" s="479"/>
      <c r="L56" s="479"/>
      <c r="M56" s="479"/>
      <c r="N56" s="478"/>
      <c r="O56" s="960"/>
      <c r="P56" s="1705"/>
      <c r="Q56" s="1706"/>
    </row>
    <row r="57" spans="2:24" ht="18" customHeight="1">
      <c r="B57" s="1702"/>
      <c r="C57" s="1703"/>
      <c r="D57" s="1704"/>
      <c r="E57" s="479"/>
      <c r="F57" s="479"/>
      <c r="G57" s="479"/>
      <c r="H57" s="479"/>
      <c r="I57" s="479"/>
      <c r="J57" s="479"/>
      <c r="K57" s="479"/>
      <c r="L57" s="479"/>
      <c r="M57" s="479"/>
      <c r="N57" s="478"/>
      <c r="P57" s="1705"/>
      <c r="Q57" s="1706"/>
    </row>
    <row r="58" spans="2:24" ht="18" customHeight="1">
      <c r="B58" s="1702"/>
      <c r="C58" s="1703"/>
      <c r="D58" s="1704"/>
      <c r="E58" s="479"/>
      <c r="F58" s="479"/>
      <c r="G58" s="479"/>
      <c r="H58" s="479"/>
      <c r="I58" s="479"/>
      <c r="J58" s="479"/>
      <c r="K58" s="479"/>
      <c r="L58" s="479"/>
      <c r="M58" s="479"/>
      <c r="N58" s="478"/>
      <c r="O58" s="960"/>
      <c r="P58" s="1705"/>
      <c r="Q58" s="1706"/>
    </row>
    <row r="59" spans="2:24" ht="18" customHeight="1">
      <c r="B59" s="1702"/>
      <c r="C59" s="1703"/>
      <c r="D59" s="1704"/>
      <c r="E59" s="479"/>
      <c r="F59" s="479"/>
      <c r="G59" s="479"/>
      <c r="H59" s="479"/>
      <c r="I59" s="479"/>
      <c r="J59" s="479"/>
      <c r="K59" s="479"/>
      <c r="L59" s="479"/>
      <c r="M59" s="479"/>
      <c r="N59" s="478"/>
      <c r="O59" s="960"/>
      <c r="P59" s="1705"/>
      <c r="Q59" s="1706"/>
    </row>
    <row r="60" spans="2:24" ht="18" customHeight="1">
      <c r="B60" s="1702"/>
      <c r="C60" s="1703"/>
      <c r="D60" s="1704"/>
      <c r="E60" s="479"/>
      <c r="F60" s="479"/>
      <c r="G60" s="479"/>
      <c r="H60" s="479"/>
      <c r="I60" s="479"/>
      <c r="J60" s="479"/>
      <c r="K60" s="479"/>
      <c r="L60" s="479"/>
      <c r="M60" s="479"/>
      <c r="N60" s="478"/>
      <c r="P60" s="1705"/>
      <c r="Q60" s="1706"/>
    </row>
    <row r="61" spans="2:24" ht="18" customHeight="1">
      <c r="B61" s="1702"/>
      <c r="C61" s="1703"/>
      <c r="D61" s="1704"/>
      <c r="E61" s="479"/>
      <c r="F61" s="479"/>
      <c r="G61" s="479"/>
      <c r="H61" s="479"/>
      <c r="I61" s="479"/>
      <c r="J61" s="479"/>
      <c r="K61" s="479"/>
      <c r="L61" s="479"/>
      <c r="M61" s="479"/>
      <c r="N61" s="478"/>
      <c r="O61" s="960"/>
      <c r="P61" s="1705"/>
      <c r="Q61" s="1706"/>
    </row>
    <row r="62" spans="2:24" ht="18" customHeight="1">
      <c r="B62" s="1702"/>
      <c r="C62" s="1703"/>
      <c r="D62" s="1704"/>
      <c r="E62" s="479"/>
      <c r="F62" s="479"/>
      <c r="G62" s="479"/>
      <c r="H62" s="479"/>
      <c r="I62" s="479"/>
      <c r="J62" s="479"/>
      <c r="K62" s="479"/>
      <c r="L62" s="479"/>
      <c r="M62" s="479"/>
      <c r="N62" s="478"/>
      <c r="O62" s="960"/>
      <c r="P62" s="1705"/>
      <c r="Q62" s="1706"/>
    </row>
    <row r="63" spans="2:24" ht="18" customHeight="1">
      <c r="B63" s="1702"/>
      <c r="C63" s="1703"/>
      <c r="D63" s="1704"/>
      <c r="E63" s="479"/>
      <c r="F63" s="479"/>
      <c r="G63" s="479"/>
      <c r="H63" s="479"/>
      <c r="I63" s="479"/>
      <c r="J63" s="479"/>
      <c r="K63" s="479"/>
      <c r="L63" s="479"/>
      <c r="M63" s="479"/>
      <c r="N63" s="479"/>
      <c r="P63" s="1705"/>
      <c r="Q63" s="1706"/>
    </row>
    <row r="64" spans="2:24" ht="18" customHeight="1">
      <c r="B64" s="1702"/>
      <c r="C64" s="1703"/>
      <c r="D64" s="1704"/>
      <c r="E64" s="479"/>
      <c r="F64" s="479"/>
      <c r="G64" s="479"/>
      <c r="H64" s="479"/>
      <c r="I64" s="479"/>
      <c r="J64" s="479"/>
      <c r="K64" s="479"/>
      <c r="L64" s="479"/>
      <c r="M64" s="479"/>
      <c r="N64" s="478"/>
      <c r="O64" s="960"/>
      <c r="P64" s="1705"/>
      <c r="Q64" s="1706"/>
    </row>
    <row r="65" spans="2:17" ht="18" customHeight="1">
      <c r="B65" s="1702"/>
      <c r="C65" s="1703"/>
      <c r="D65" s="1704"/>
      <c r="E65" s="479"/>
      <c r="F65" s="479"/>
      <c r="G65" s="479"/>
      <c r="H65" s="479"/>
      <c r="I65" s="479"/>
      <c r="J65" s="479"/>
      <c r="K65" s="479"/>
      <c r="L65" s="479"/>
      <c r="M65" s="479"/>
      <c r="N65" s="478"/>
      <c r="O65" s="960"/>
      <c r="P65" s="1705"/>
      <c r="Q65" s="1706"/>
    </row>
    <row r="66" spans="2:17" ht="18" customHeight="1">
      <c r="B66" s="1702"/>
      <c r="C66" s="1703"/>
      <c r="D66" s="1704"/>
      <c r="E66" s="479"/>
      <c r="F66" s="479"/>
      <c r="G66" s="479"/>
      <c r="H66" s="479"/>
      <c r="I66" s="479"/>
      <c r="J66" s="479"/>
      <c r="K66" s="479"/>
      <c r="L66" s="479"/>
      <c r="M66" s="479"/>
      <c r="N66" s="478"/>
      <c r="P66" s="1705"/>
      <c r="Q66" s="1706"/>
    </row>
    <row r="67" spans="2:17" ht="18" customHeight="1">
      <c r="B67" s="1702"/>
      <c r="C67" s="1703"/>
      <c r="D67" s="1704"/>
      <c r="E67" s="479"/>
      <c r="F67" s="479"/>
      <c r="G67" s="479"/>
      <c r="H67" s="479"/>
      <c r="I67" s="479"/>
      <c r="J67" s="479"/>
      <c r="K67" s="479"/>
      <c r="L67" s="479"/>
      <c r="M67" s="479"/>
      <c r="N67" s="478"/>
      <c r="O67" s="960"/>
      <c r="P67" s="1705"/>
      <c r="Q67" s="1706"/>
    </row>
    <row r="68" spans="2:17" ht="18" customHeight="1">
      <c r="B68" s="1702"/>
      <c r="C68" s="1703"/>
      <c r="D68" s="1704"/>
      <c r="E68" s="479"/>
      <c r="F68" s="479"/>
      <c r="G68" s="479"/>
      <c r="H68" s="479"/>
      <c r="I68" s="479"/>
      <c r="J68" s="479"/>
      <c r="K68" s="479"/>
      <c r="L68" s="479"/>
      <c r="M68" s="479"/>
      <c r="N68" s="478"/>
      <c r="O68" s="960"/>
      <c r="P68" s="1705"/>
      <c r="Q68" s="1706"/>
    </row>
    <row r="69" spans="2:17" ht="18" customHeight="1">
      <c r="B69" s="1702"/>
      <c r="C69" s="1703"/>
      <c r="D69" s="1704"/>
      <c r="E69" s="479"/>
      <c r="F69" s="479"/>
      <c r="G69" s="479"/>
      <c r="H69" s="479"/>
      <c r="I69" s="479"/>
      <c r="J69" s="479"/>
      <c r="K69" s="479"/>
      <c r="L69" s="479"/>
      <c r="M69" s="479"/>
      <c r="N69" s="478"/>
      <c r="P69" s="1705"/>
      <c r="Q69" s="1706"/>
    </row>
    <row r="70" spans="2:17" ht="18" customHeight="1">
      <c r="B70" s="1702"/>
      <c r="C70" s="1703"/>
      <c r="D70" s="1704"/>
      <c r="E70" s="479"/>
      <c r="F70" s="479"/>
      <c r="G70" s="479"/>
      <c r="H70" s="479"/>
      <c r="I70" s="479"/>
      <c r="J70" s="479"/>
      <c r="K70" s="479"/>
      <c r="L70" s="479"/>
      <c r="M70" s="479"/>
      <c r="N70" s="478"/>
      <c r="O70" s="960"/>
      <c r="P70" s="1705"/>
      <c r="Q70" s="1706"/>
    </row>
    <row r="71" spans="2:17" ht="18" customHeight="1">
      <c r="B71" s="1702"/>
      <c r="C71" s="1703"/>
      <c r="D71" s="1704"/>
      <c r="E71" s="479"/>
      <c r="F71" s="479"/>
      <c r="G71" s="479"/>
      <c r="H71" s="479"/>
      <c r="I71" s="479"/>
      <c r="J71" s="479"/>
      <c r="K71" s="479"/>
      <c r="L71" s="479"/>
      <c r="M71" s="479"/>
      <c r="N71" s="478"/>
      <c r="O71" s="960"/>
      <c r="P71" s="1705"/>
      <c r="Q71" s="1706"/>
    </row>
    <row r="72" spans="2:17" ht="18" customHeight="1">
      <c r="B72" s="1702"/>
      <c r="C72" s="1703"/>
      <c r="D72" s="1704"/>
      <c r="E72" s="479"/>
      <c r="F72" s="479"/>
      <c r="G72" s="479"/>
      <c r="H72" s="479"/>
      <c r="I72" s="479"/>
      <c r="J72" s="479"/>
      <c r="K72" s="479"/>
      <c r="L72" s="479"/>
      <c r="M72" s="479"/>
      <c r="N72" s="478"/>
      <c r="P72" s="1705"/>
      <c r="Q72" s="1706"/>
    </row>
    <row r="73" spans="2:17" ht="18" customHeight="1">
      <c r="B73" s="1702"/>
      <c r="C73" s="1703"/>
      <c r="D73" s="1704"/>
      <c r="E73" s="479"/>
      <c r="F73" s="479"/>
      <c r="G73" s="479"/>
      <c r="H73" s="479"/>
      <c r="I73" s="479"/>
      <c r="J73" s="479"/>
      <c r="K73" s="479"/>
      <c r="L73" s="479"/>
      <c r="M73" s="479"/>
      <c r="N73" s="478"/>
      <c r="O73" s="960"/>
      <c r="P73" s="1705"/>
      <c r="Q73" s="1706"/>
    </row>
    <row r="74" spans="2:17" ht="18" customHeight="1">
      <c r="B74" s="1702"/>
      <c r="C74" s="1703"/>
      <c r="D74" s="1704"/>
      <c r="E74" s="479"/>
      <c r="F74" s="479"/>
      <c r="G74" s="479"/>
      <c r="H74" s="479"/>
      <c r="I74" s="479"/>
      <c r="J74" s="479"/>
      <c r="K74" s="479"/>
      <c r="L74" s="479"/>
      <c r="M74" s="479"/>
      <c r="N74" s="478"/>
      <c r="O74" s="960"/>
      <c r="P74" s="1705"/>
      <c r="Q74" s="1706"/>
    </row>
    <row r="75" spans="2:17" ht="18" customHeight="1">
      <c r="B75" s="1702"/>
      <c r="C75" s="1703"/>
      <c r="D75" s="1704"/>
      <c r="E75" s="479"/>
      <c r="F75" s="479"/>
      <c r="G75" s="479"/>
      <c r="H75" s="479"/>
      <c r="I75" s="479"/>
      <c r="J75" s="479"/>
      <c r="K75" s="479"/>
      <c r="L75" s="479"/>
      <c r="M75" s="479"/>
      <c r="N75" s="478"/>
      <c r="P75" s="1705"/>
      <c r="Q75" s="1706"/>
    </row>
    <row r="76" spans="2:17" ht="18" customHeight="1">
      <c r="B76" s="1702"/>
      <c r="C76" s="1703"/>
      <c r="D76" s="1704"/>
      <c r="E76" s="479"/>
      <c r="F76" s="479"/>
      <c r="G76" s="479"/>
      <c r="H76" s="479"/>
      <c r="I76" s="479"/>
      <c r="J76" s="479"/>
      <c r="K76" s="479"/>
      <c r="L76" s="479"/>
      <c r="M76" s="479"/>
      <c r="N76" s="478"/>
      <c r="O76" s="960"/>
      <c r="P76" s="1705"/>
      <c r="Q76" s="1706"/>
    </row>
    <row r="77" spans="2:17" ht="18" customHeight="1">
      <c r="B77" s="1702"/>
      <c r="C77" s="1703"/>
      <c r="D77" s="1704"/>
      <c r="E77" s="479"/>
      <c r="F77" s="479"/>
      <c r="G77" s="479"/>
      <c r="H77" s="479"/>
      <c r="I77" s="479"/>
      <c r="J77" s="479"/>
      <c r="K77" s="479"/>
      <c r="L77" s="479"/>
      <c r="M77" s="479"/>
      <c r="N77" s="478"/>
      <c r="O77" s="960"/>
      <c r="P77" s="1705"/>
      <c r="Q77" s="1706"/>
    </row>
    <row r="78" spans="2:17" ht="18" customHeight="1">
      <c r="B78" s="1702"/>
      <c r="C78" s="1703"/>
      <c r="D78" s="1704"/>
      <c r="E78" s="479"/>
      <c r="F78" s="479"/>
      <c r="G78" s="479"/>
      <c r="H78" s="479"/>
      <c r="I78" s="479"/>
      <c r="J78" s="479"/>
      <c r="K78" s="479"/>
      <c r="L78" s="479"/>
      <c r="M78" s="479"/>
      <c r="N78" s="478"/>
      <c r="P78" s="1705"/>
      <c r="Q78" s="1706"/>
    </row>
    <row r="79" spans="2:17" ht="18" customHeight="1">
      <c r="B79" s="1702"/>
      <c r="C79" s="1703"/>
      <c r="D79" s="1704"/>
      <c r="E79" s="479"/>
      <c r="F79" s="479"/>
      <c r="G79" s="479"/>
      <c r="H79" s="479"/>
      <c r="I79" s="479"/>
      <c r="J79" s="479"/>
      <c r="K79" s="479"/>
      <c r="L79" s="479"/>
      <c r="M79" s="479"/>
      <c r="N79" s="478"/>
      <c r="O79" s="960"/>
      <c r="P79" s="1705"/>
      <c r="Q79" s="1706"/>
    </row>
    <row r="80" spans="2:17" ht="18" customHeight="1">
      <c r="B80" s="1702"/>
      <c r="C80" s="1703"/>
      <c r="D80" s="1704"/>
      <c r="E80" s="479"/>
      <c r="F80" s="479"/>
      <c r="G80" s="479"/>
      <c r="H80" s="479"/>
      <c r="I80" s="479"/>
      <c r="J80" s="479"/>
      <c r="K80" s="479"/>
      <c r="L80" s="479"/>
      <c r="M80" s="479"/>
      <c r="N80" s="478"/>
      <c r="O80" s="960"/>
      <c r="P80" s="1705"/>
      <c r="Q80" s="1706"/>
    </row>
    <row r="81" spans="2:17" ht="18" customHeight="1">
      <c r="B81" s="1702"/>
      <c r="C81" s="1703"/>
      <c r="D81" s="1704"/>
      <c r="E81" s="479"/>
      <c r="F81" s="479"/>
      <c r="G81" s="479"/>
      <c r="H81" s="479"/>
      <c r="I81" s="479"/>
      <c r="J81" s="479"/>
      <c r="K81" s="479"/>
      <c r="L81" s="479"/>
      <c r="M81" s="479"/>
      <c r="N81" s="478"/>
      <c r="P81" s="1705"/>
      <c r="Q81" s="1706"/>
    </row>
    <row r="82" spans="2:17" ht="18" customHeight="1">
      <c r="B82" s="1702"/>
      <c r="C82" s="1703"/>
      <c r="D82" s="1704"/>
      <c r="E82" s="479"/>
      <c r="F82" s="479"/>
      <c r="G82" s="479"/>
      <c r="H82" s="479"/>
      <c r="I82" s="479"/>
      <c r="J82" s="479"/>
      <c r="K82" s="479"/>
      <c r="L82" s="479"/>
      <c r="M82" s="479"/>
      <c r="N82" s="478"/>
      <c r="O82" s="960"/>
      <c r="P82" s="1705"/>
      <c r="Q82" s="1706"/>
    </row>
    <row r="83" spans="2:17" ht="18" customHeight="1">
      <c r="B83" s="1702"/>
      <c r="C83" s="1703"/>
      <c r="D83" s="1704"/>
      <c r="E83" s="479"/>
      <c r="F83" s="479"/>
      <c r="G83" s="479"/>
      <c r="H83" s="479"/>
      <c r="I83" s="479"/>
      <c r="J83" s="479"/>
      <c r="K83" s="479"/>
      <c r="L83" s="479"/>
      <c r="M83" s="479"/>
      <c r="N83" s="478"/>
      <c r="O83" s="960"/>
      <c r="P83" s="1705"/>
      <c r="Q83" s="1706"/>
    </row>
    <row r="84" spans="2:17" ht="18" customHeight="1">
      <c r="B84" s="1702"/>
      <c r="C84" s="1703"/>
      <c r="D84" s="1704"/>
      <c r="E84" s="479"/>
      <c r="F84" s="479"/>
      <c r="G84" s="479"/>
      <c r="H84" s="479"/>
      <c r="I84" s="479"/>
      <c r="J84" s="479"/>
      <c r="K84" s="479"/>
      <c r="L84" s="479"/>
      <c r="M84" s="479"/>
      <c r="N84" s="478"/>
      <c r="P84" s="1705"/>
      <c r="Q84" s="1706"/>
    </row>
    <row r="85" spans="2:17" ht="18" customHeight="1">
      <c r="B85" s="1702"/>
      <c r="C85" s="1703"/>
      <c r="D85" s="1704"/>
      <c r="E85" s="479"/>
      <c r="F85" s="479"/>
      <c r="G85" s="479"/>
      <c r="H85" s="479"/>
      <c r="I85" s="479"/>
      <c r="J85" s="479"/>
      <c r="K85" s="479"/>
      <c r="L85" s="479"/>
      <c r="M85" s="479"/>
      <c r="N85" s="478"/>
      <c r="O85" s="960"/>
      <c r="P85" s="1705"/>
      <c r="Q85" s="1706"/>
    </row>
    <row r="86" spans="2:17" ht="18" customHeight="1">
      <c r="B86" s="1702"/>
      <c r="C86" s="1703"/>
      <c r="D86" s="1704"/>
      <c r="E86" s="479"/>
      <c r="F86" s="479"/>
      <c r="G86" s="479"/>
      <c r="H86" s="479"/>
      <c r="I86" s="479"/>
      <c r="J86" s="479"/>
      <c r="K86" s="479"/>
      <c r="L86" s="479"/>
      <c r="M86" s="479"/>
      <c r="N86" s="478"/>
      <c r="O86" s="960"/>
      <c r="P86" s="1705"/>
      <c r="Q86" s="1706"/>
    </row>
    <row r="87" spans="2:17" ht="18" customHeight="1">
      <c r="B87" s="1702"/>
      <c r="C87" s="1703"/>
      <c r="D87" s="1704"/>
      <c r="E87" s="479"/>
      <c r="F87" s="479"/>
      <c r="G87" s="479"/>
      <c r="H87" s="479"/>
      <c r="I87" s="479"/>
      <c r="J87" s="479"/>
      <c r="K87" s="479"/>
      <c r="L87" s="479"/>
      <c r="M87" s="479"/>
      <c r="N87" s="478"/>
      <c r="P87" s="1705"/>
      <c r="Q87" s="1706"/>
    </row>
    <row r="88" spans="2:17" ht="18" customHeight="1">
      <c r="B88" s="1702"/>
      <c r="C88" s="1703"/>
      <c r="D88" s="1704"/>
      <c r="E88" s="479"/>
      <c r="F88" s="479"/>
      <c r="G88" s="479"/>
      <c r="H88" s="479"/>
      <c r="I88" s="479"/>
      <c r="J88" s="479"/>
      <c r="K88" s="479"/>
      <c r="L88" s="479"/>
      <c r="M88" s="479"/>
      <c r="N88" s="478"/>
      <c r="O88" s="960"/>
      <c r="P88" s="1705"/>
      <c r="Q88" s="1706"/>
    </row>
    <row r="89" spans="2:17" ht="18" customHeight="1">
      <c r="B89" s="1702"/>
      <c r="C89" s="1703"/>
      <c r="D89" s="1704"/>
      <c r="E89" s="479"/>
      <c r="F89" s="479"/>
      <c r="G89" s="479"/>
      <c r="H89" s="479"/>
      <c r="I89" s="479"/>
      <c r="J89" s="479"/>
      <c r="K89" s="479"/>
      <c r="L89" s="479"/>
      <c r="M89" s="479"/>
      <c r="N89" s="478"/>
      <c r="O89" s="960"/>
      <c r="P89" s="1705"/>
      <c r="Q89" s="1706"/>
    </row>
    <row r="90" spans="2:17" ht="18" customHeight="1">
      <c r="B90" s="1702"/>
      <c r="C90" s="1703"/>
      <c r="D90" s="1704"/>
      <c r="E90" s="479"/>
      <c r="F90" s="479"/>
      <c r="G90" s="479"/>
      <c r="H90" s="479"/>
      <c r="I90" s="479"/>
      <c r="J90" s="479"/>
      <c r="K90" s="479"/>
      <c r="L90" s="479"/>
      <c r="M90" s="479"/>
      <c r="N90" s="478"/>
      <c r="P90" s="1705"/>
      <c r="Q90" s="1706"/>
    </row>
    <row r="91" spans="2:17" ht="18" customHeight="1">
      <c r="B91" s="1702"/>
      <c r="C91" s="1703"/>
      <c r="D91" s="1704"/>
      <c r="E91" s="479"/>
      <c r="F91" s="479"/>
      <c r="G91" s="479"/>
      <c r="H91" s="479"/>
      <c r="I91" s="479"/>
      <c r="J91" s="479"/>
      <c r="K91" s="479"/>
      <c r="L91" s="479"/>
      <c r="M91" s="479"/>
      <c r="N91" s="478"/>
      <c r="O91" s="960"/>
      <c r="P91" s="1705"/>
      <c r="Q91" s="1706"/>
    </row>
    <row r="92" spans="2:17" ht="18" customHeight="1">
      <c r="B92" s="1702"/>
      <c r="C92" s="1703"/>
      <c r="D92" s="1704"/>
      <c r="E92" s="479"/>
      <c r="F92" s="479"/>
      <c r="G92" s="479"/>
      <c r="H92" s="479"/>
      <c r="I92" s="479"/>
      <c r="J92" s="479"/>
      <c r="K92" s="479"/>
      <c r="L92" s="479"/>
      <c r="M92" s="479"/>
      <c r="N92" s="478"/>
      <c r="O92" s="960"/>
      <c r="P92" s="1705"/>
      <c r="Q92" s="1706"/>
    </row>
    <row r="93" spans="2:17" ht="18" customHeight="1">
      <c r="B93" s="1702"/>
      <c r="C93" s="1703"/>
      <c r="D93" s="1704"/>
      <c r="E93" s="479"/>
      <c r="F93" s="479"/>
      <c r="G93" s="479"/>
      <c r="H93" s="479"/>
      <c r="I93" s="479"/>
      <c r="J93" s="479"/>
      <c r="K93" s="479"/>
      <c r="L93" s="479"/>
      <c r="M93" s="479"/>
      <c r="N93" s="478"/>
      <c r="P93" s="1705"/>
      <c r="Q93" s="1706"/>
    </row>
    <row r="94" spans="2:17" ht="18" customHeight="1">
      <c r="B94" s="1702"/>
      <c r="C94" s="1703"/>
      <c r="D94" s="1704"/>
      <c r="E94" s="479"/>
      <c r="F94" s="479"/>
      <c r="G94" s="479"/>
      <c r="H94" s="479"/>
      <c r="I94" s="479"/>
      <c r="J94" s="479"/>
      <c r="K94" s="479"/>
      <c r="L94" s="479"/>
      <c r="M94" s="479"/>
      <c r="N94" s="478"/>
      <c r="O94" s="960"/>
      <c r="P94" s="1705"/>
      <c r="Q94" s="1706"/>
    </row>
  </sheetData>
  <sheetProtection insertRows="0" deleteRows="0" autoFilter="0"/>
  <mergeCells count="81">
    <mergeCell ref="B5:Q5"/>
    <mergeCell ref="B6:D6"/>
    <mergeCell ref="E6:G6"/>
    <mergeCell ref="H6:M8"/>
    <mergeCell ref="N6:P6"/>
    <mergeCell ref="Q6:Q8"/>
    <mergeCell ref="Q56:Q58"/>
    <mergeCell ref="R6:X8"/>
    <mergeCell ref="B7:B8"/>
    <mergeCell ref="C7:D7"/>
    <mergeCell ref="E7:E8"/>
    <mergeCell ref="F7:F8"/>
    <mergeCell ref="G7:G8"/>
    <mergeCell ref="N7:N8"/>
    <mergeCell ref="O7:O8"/>
    <mergeCell ref="P7:P8"/>
    <mergeCell ref="B54:D54"/>
    <mergeCell ref="B56:B58"/>
    <mergeCell ref="C56:C58"/>
    <mergeCell ref="D56:D58"/>
    <mergeCell ref="P56:P58"/>
    <mergeCell ref="B62:B64"/>
    <mergeCell ref="C62:C64"/>
    <mergeCell ref="D62:D64"/>
    <mergeCell ref="P62:P64"/>
    <mergeCell ref="Q62:Q64"/>
    <mergeCell ref="B59:B61"/>
    <mergeCell ref="C59:C61"/>
    <mergeCell ref="D59:D61"/>
    <mergeCell ref="P59:P61"/>
    <mergeCell ref="Q59:Q61"/>
    <mergeCell ref="B68:B70"/>
    <mergeCell ref="C68:C70"/>
    <mergeCell ref="D68:D70"/>
    <mergeCell ref="P68:P70"/>
    <mergeCell ref="Q68:Q70"/>
    <mergeCell ref="B65:B67"/>
    <mergeCell ref="C65:C67"/>
    <mergeCell ref="D65:D67"/>
    <mergeCell ref="P65:P67"/>
    <mergeCell ref="Q65:Q67"/>
    <mergeCell ref="B74:B76"/>
    <mergeCell ref="C74:C76"/>
    <mergeCell ref="D74:D76"/>
    <mergeCell ref="P74:P76"/>
    <mergeCell ref="Q74:Q76"/>
    <mergeCell ref="B71:B73"/>
    <mergeCell ref="C71:C73"/>
    <mergeCell ref="D71:D73"/>
    <mergeCell ref="P71:P73"/>
    <mergeCell ref="Q71:Q73"/>
    <mergeCell ref="B80:B82"/>
    <mergeCell ref="C80:C82"/>
    <mergeCell ref="D80:D82"/>
    <mergeCell ref="P80:P82"/>
    <mergeCell ref="Q80:Q82"/>
    <mergeCell ref="B77:B79"/>
    <mergeCell ref="C77:C79"/>
    <mergeCell ref="D77:D79"/>
    <mergeCell ref="P77:P79"/>
    <mergeCell ref="Q77:Q79"/>
    <mergeCell ref="B86:B88"/>
    <mergeCell ref="C86:C88"/>
    <mergeCell ref="D86:D88"/>
    <mergeCell ref="P86:P88"/>
    <mergeCell ref="Q86:Q88"/>
    <mergeCell ref="B83:B85"/>
    <mergeCell ref="C83:C85"/>
    <mergeCell ref="D83:D85"/>
    <mergeCell ref="P83:P85"/>
    <mergeCell ref="Q83:Q85"/>
    <mergeCell ref="B92:B94"/>
    <mergeCell ref="C92:C94"/>
    <mergeCell ref="D92:D94"/>
    <mergeCell ref="P92:P94"/>
    <mergeCell ref="Q92:Q94"/>
    <mergeCell ref="B89:B91"/>
    <mergeCell ref="C89:C91"/>
    <mergeCell ref="D89:D91"/>
    <mergeCell ref="P89:P91"/>
    <mergeCell ref="Q89:Q91"/>
  </mergeCells>
  <phoneticPr fontId="4"/>
  <dataValidations count="2">
    <dataValidation imeMode="disabled" allowBlank="1" showInputMessage="1" showErrorMessage="1" sqref="E54:F54 E9:M50"/>
    <dataValidation imeMode="off" allowBlank="1" showInputMessage="1" showErrorMessage="1" sqref="C55:D55 C51 C52:D53 H51:M55 E51:F55 B10:D27 B29:D49 B50:B55 C50:D50"/>
  </dataValidations>
  <printOptions horizontalCentered="1"/>
  <pageMargins left="0.31496062992125984" right="0.31496062992125984" top="0.59055118110236227" bottom="0.19685039370078741" header="0.51181102362204722" footer="0.51181102362204722"/>
  <pageSetup paperSize="9" fitToHeight="0" orientation="landscape" cellComments="asDisplayed"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1"/>
  <sheetViews>
    <sheetView showGridLines="0" showZeros="0" view="pageBreakPreview" zoomScaleNormal="100" zoomScaleSheetLayoutView="100" workbookViewId="0">
      <selection sqref="A1:B1"/>
    </sheetView>
  </sheetViews>
  <sheetFormatPr defaultColWidth="9" defaultRowHeight="16.5"/>
  <cols>
    <col min="1" max="1" width="1.25" style="584" customWidth="1"/>
    <col min="2" max="2" width="6.5" style="584" customWidth="1"/>
    <col min="3" max="3" width="11.375" style="585" customWidth="1"/>
    <col min="4" max="4" width="16.625" style="584" customWidth="1"/>
    <col min="5" max="5" width="15.875" style="584" customWidth="1"/>
    <col min="6" max="6" width="7.25" style="584" customWidth="1"/>
    <col min="7" max="8" width="12.75" style="584" customWidth="1"/>
    <col min="9" max="9" width="14.875" style="584" customWidth="1"/>
    <col min="10" max="10" width="6.75" style="584" customWidth="1"/>
    <col min="11" max="11" width="9.875" style="584" customWidth="1"/>
    <col min="12" max="12" width="11.125" style="584" customWidth="1"/>
    <col min="13" max="13" width="8.25" style="584" customWidth="1"/>
    <col min="14" max="14" width="1.25" style="584" customWidth="1"/>
    <col min="15" max="15" width="9" style="584"/>
    <col min="16" max="19" width="16.25" style="584" customWidth="1"/>
    <col min="20" max="16384" width="9" style="584"/>
  </cols>
  <sheetData>
    <row r="1" spans="2:13" ht="19.5">
      <c r="B1" s="674" t="s">
        <v>1019</v>
      </c>
    </row>
    <row r="2" spans="2:13" ht="19.5">
      <c r="B2" s="925" t="s">
        <v>1209</v>
      </c>
      <c r="C2" s="926"/>
      <c r="D2" s="927"/>
      <c r="E2" s="927"/>
      <c r="F2" s="927"/>
      <c r="G2" s="927"/>
      <c r="H2" s="927"/>
      <c r="I2" s="673"/>
      <c r="J2" s="469"/>
      <c r="K2" s="673"/>
      <c r="L2" s="673"/>
      <c r="M2" s="928" t="s">
        <v>1210</v>
      </c>
    </row>
    <row r="3" spans="2:13" s="673" customFormat="1" ht="18.75" customHeight="1">
      <c r="D3" s="530"/>
      <c r="E3" s="883" t="s">
        <v>1018</v>
      </c>
      <c r="F3" s="529" t="s">
        <v>1017</v>
      </c>
      <c r="G3" s="529"/>
      <c r="H3" s="529"/>
      <c r="J3" s="469" t="s">
        <v>1016</v>
      </c>
      <c r="K3" s="1745" t="str">
        <f>'はじめに（PC）'!D4&amp;""</f>
        <v/>
      </c>
      <c r="L3" s="1745"/>
      <c r="M3" s="1745"/>
    </row>
    <row r="4" spans="2:13" s="673" customFormat="1" ht="18.75" customHeight="1">
      <c r="B4" s="972"/>
      <c r="C4" s="971"/>
      <c r="D4" s="973"/>
      <c r="E4" s="1720" t="s">
        <v>1232</v>
      </c>
      <c r="F4" s="1720"/>
      <c r="G4" s="1720"/>
      <c r="H4" s="1720"/>
      <c r="I4" s="971"/>
      <c r="J4" s="974"/>
      <c r="K4" s="975"/>
      <c r="L4" s="975"/>
      <c r="M4" s="975"/>
    </row>
    <row r="5" spans="2:13" s="673" customFormat="1" ht="15" customHeight="1">
      <c r="B5" s="1725" t="s">
        <v>1015</v>
      </c>
      <c r="C5" s="1725"/>
      <c r="D5" s="1725"/>
      <c r="E5" s="1725"/>
      <c r="F5" s="1725"/>
      <c r="G5" s="1725"/>
      <c r="H5" s="1725"/>
      <c r="I5" s="1725"/>
      <c r="J5" s="1725"/>
      <c r="K5" s="1725"/>
      <c r="L5" s="1725"/>
      <c r="M5" s="1725"/>
    </row>
    <row r="6" spans="2:13" s="673" customFormat="1" ht="15" customHeight="1">
      <c r="B6" s="1726" t="s">
        <v>1233</v>
      </c>
      <c r="C6" s="1726"/>
      <c r="D6" s="1726"/>
      <c r="E6" s="1726"/>
      <c r="F6" s="1726"/>
      <c r="G6" s="1726"/>
      <c r="H6" s="1726"/>
      <c r="I6" s="1726"/>
      <c r="J6" s="1726"/>
      <c r="K6" s="1726"/>
      <c r="L6" s="1726"/>
      <c r="M6" s="1726"/>
    </row>
    <row r="7" spans="2:13" s="673" customFormat="1" ht="28.5" customHeight="1">
      <c r="B7" s="1726" t="s">
        <v>1014</v>
      </c>
      <c r="C7" s="1726"/>
      <c r="D7" s="1726"/>
      <c r="E7" s="1726"/>
      <c r="F7" s="1726"/>
      <c r="G7" s="1726"/>
      <c r="H7" s="1726"/>
      <c r="I7" s="1726"/>
      <c r="J7" s="1726"/>
      <c r="K7" s="1726"/>
      <c r="L7" s="1726"/>
      <c r="M7" s="1726"/>
    </row>
    <row r="8" spans="2:13" ht="36" customHeight="1">
      <c r="B8" s="672" t="s">
        <v>1013</v>
      </c>
      <c r="C8" s="669" t="s">
        <v>1012</v>
      </c>
      <c r="D8" s="1727" t="s">
        <v>1011</v>
      </c>
      <c r="E8" s="1728"/>
      <c r="F8" s="671" t="s">
        <v>266</v>
      </c>
      <c r="G8" s="670" t="s">
        <v>1010</v>
      </c>
      <c r="H8" s="669" t="s">
        <v>1009</v>
      </c>
      <c r="I8" s="668" t="s">
        <v>1008</v>
      </c>
      <c r="J8" s="667" t="s">
        <v>1007</v>
      </c>
      <c r="K8" s="666" t="s">
        <v>1006</v>
      </c>
      <c r="L8" s="665" t="s">
        <v>1005</v>
      </c>
      <c r="M8" s="664" t="s">
        <v>1004</v>
      </c>
    </row>
    <row r="9" spans="2:13" ht="18.75" customHeight="1">
      <c r="B9" s="659"/>
      <c r="C9" s="644"/>
      <c r="D9" s="1721"/>
      <c r="E9" s="1722"/>
      <c r="F9" s="663">
        <v>1</v>
      </c>
      <c r="G9" s="656"/>
      <c r="H9" s="655"/>
      <c r="I9" s="640">
        <f>G9-H9</f>
        <v>0</v>
      </c>
      <c r="J9" s="662"/>
      <c r="K9" s="661"/>
      <c r="L9" s="660"/>
      <c r="M9" s="636"/>
    </row>
    <row r="10" spans="2:13" ht="18.75" customHeight="1">
      <c r="B10" s="659"/>
      <c r="C10" s="644"/>
      <c r="D10" s="1723"/>
      <c r="E10" s="1724"/>
      <c r="F10" s="643">
        <v>1</v>
      </c>
      <c r="G10" s="642"/>
      <c r="H10" s="641"/>
      <c r="I10" s="640">
        <f t="shared" ref="I10:I51" ca="1" si="0">IF((OFFSET(I10,-1,0)+G10-H10)&gt;=0,OFFSET(I10,-1,0)+G10-H10,"")</f>
        <v>0</v>
      </c>
      <c r="J10" s="639"/>
      <c r="K10" s="638"/>
      <c r="L10" s="637"/>
      <c r="M10" s="636"/>
    </row>
    <row r="11" spans="2:13" ht="18.75" customHeight="1">
      <c r="B11" s="645"/>
      <c r="C11" s="644"/>
      <c r="D11" s="1723"/>
      <c r="E11" s="1724"/>
      <c r="F11" s="658">
        <v>1</v>
      </c>
      <c r="G11" s="642"/>
      <c r="H11" s="641"/>
      <c r="I11" s="657">
        <f ca="1">IF((OFFSET(I11,-1,0)+G11-H11)&gt;=0,OFFSET(I11,-1,0)+G11-H11,"")</f>
        <v>0</v>
      </c>
      <c r="J11" s="639"/>
      <c r="K11" s="638"/>
      <c r="L11" s="637"/>
      <c r="M11" s="636"/>
    </row>
    <row r="12" spans="2:13" ht="18.75" customHeight="1">
      <c r="B12" s="645"/>
      <c r="C12" s="644"/>
      <c r="D12" s="1723"/>
      <c r="E12" s="1724"/>
      <c r="F12" s="643">
        <v>1</v>
      </c>
      <c r="G12" s="642"/>
      <c r="H12" s="641"/>
      <c r="I12" s="640">
        <f ca="1">IF((OFFSET(I12,-1,0)+G12-H12)&gt;=0,OFFSET(I12,-1,0)+G12-H12,"")</f>
        <v>0</v>
      </c>
      <c r="J12" s="639"/>
      <c r="K12" s="638"/>
      <c r="L12" s="637"/>
      <c r="M12" s="636"/>
    </row>
    <row r="13" spans="2:13" ht="18.75" customHeight="1">
      <c r="B13" s="645"/>
      <c r="C13" s="644"/>
      <c r="D13" s="1723"/>
      <c r="E13" s="1724"/>
      <c r="F13" s="643">
        <v>1</v>
      </c>
      <c r="G13" s="656"/>
      <c r="H13" s="655"/>
      <c r="I13" s="640">
        <f t="shared" ca="1" si="0"/>
        <v>0</v>
      </c>
      <c r="J13" s="639"/>
      <c r="K13" s="638"/>
      <c r="L13" s="637"/>
      <c r="M13" s="636"/>
    </row>
    <row r="14" spans="2:13" ht="18.75" customHeight="1">
      <c r="B14" s="645"/>
      <c r="C14" s="644"/>
      <c r="D14" s="1723"/>
      <c r="E14" s="1724"/>
      <c r="F14" s="643">
        <v>1</v>
      </c>
      <c r="G14" s="642"/>
      <c r="H14" s="641"/>
      <c r="I14" s="640">
        <f t="shared" ca="1" si="0"/>
        <v>0</v>
      </c>
      <c r="J14" s="639"/>
      <c r="K14" s="638"/>
      <c r="L14" s="637"/>
      <c r="M14" s="636"/>
    </row>
    <row r="15" spans="2:13" ht="18.75" customHeight="1">
      <c r="B15" s="654"/>
      <c r="C15" s="653"/>
      <c r="D15" s="1729"/>
      <c r="E15" s="1730"/>
      <c r="F15" s="652">
        <v>1</v>
      </c>
      <c r="G15" s="651"/>
      <c r="H15" s="650"/>
      <c r="I15" s="649">
        <f ca="1">IF((OFFSET(I15,-1,0)+G15-H15)&gt;=0,OFFSET(I15,-1,0)+G15-H15,"")</f>
        <v>0</v>
      </c>
      <c r="J15" s="648"/>
      <c r="K15" s="647"/>
      <c r="L15" s="646"/>
      <c r="M15" s="636"/>
    </row>
    <row r="16" spans="2:13" ht="18.75" customHeight="1">
      <c r="B16" s="645"/>
      <c r="C16" s="644"/>
      <c r="D16" s="1731"/>
      <c r="E16" s="1732"/>
      <c r="F16" s="643">
        <v>1</v>
      </c>
      <c r="G16" s="642"/>
      <c r="H16" s="641"/>
      <c r="I16" s="640">
        <f t="shared" ca="1" si="0"/>
        <v>0</v>
      </c>
      <c r="J16" s="639"/>
      <c r="K16" s="638"/>
      <c r="L16" s="637"/>
      <c r="M16" s="636"/>
    </row>
    <row r="17" spans="2:13" ht="18.75" customHeight="1">
      <c r="B17" s="645"/>
      <c r="C17" s="644"/>
      <c r="D17" s="1723"/>
      <c r="E17" s="1724"/>
      <c r="F17" s="643">
        <v>1</v>
      </c>
      <c r="G17" s="642"/>
      <c r="H17" s="641"/>
      <c r="I17" s="640">
        <f t="shared" ca="1" si="0"/>
        <v>0</v>
      </c>
      <c r="J17" s="639"/>
      <c r="K17" s="638"/>
      <c r="L17" s="637"/>
      <c r="M17" s="636"/>
    </row>
    <row r="18" spans="2:13" ht="18.75" customHeight="1">
      <c r="B18" s="645"/>
      <c r="C18" s="644"/>
      <c r="D18" s="1723"/>
      <c r="E18" s="1724"/>
      <c r="F18" s="643">
        <v>1</v>
      </c>
      <c r="G18" s="642"/>
      <c r="H18" s="641"/>
      <c r="I18" s="640">
        <f ca="1">IF((OFFSET(I18,-1,0)+G18-H18)&gt;=0,OFFSET(I18,-1,0)+G18-H18,"")</f>
        <v>0</v>
      </c>
      <c r="J18" s="639"/>
      <c r="K18" s="638"/>
      <c r="L18" s="637"/>
      <c r="M18" s="636"/>
    </row>
    <row r="19" spans="2:13" ht="18.75" customHeight="1">
      <c r="B19" s="645"/>
      <c r="C19" s="644"/>
      <c r="D19" s="1723"/>
      <c r="E19" s="1724"/>
      <c r="F19" s="643">
        <v>1</v>
      </c>
      <c r="G19" s="642"/>
      <c r="H19" s="641"/>
      <c r="I19" s="640">
        <f t="shared" ca="1" si="0"/>
        <v>0</v>
      </c>
      <c r="J19" s="639"/>
      <c r="K19" s="638"/>
      <c r="L19" s="637"/>
      <c r="M19" s="636"/>
    </row>
    <row r="20" spans="2:13" ht="18.75" customHeight="1">
      <c r="B20" s="645"/>
      <c r="C20" s="644"/>
      <c r="D20" s="1723"/>
      <c r="E20" s="1724"/>
      <c r="F20" s="643">
        <v>1</v>
      </c>
      <c r="G20" s="642"/>
      <c r="H20" s="641"/>
      <c r="I20" s="640">
        <f t="shared" ca="1" si="0"/>
        <v>0</v>
      </c>
      <c r="J20" s="639"/>
      <c r="K20" s="638"/>
      <c r="L20" s="637"/>
      <c r="M20" s="636"/>
    </row>
    <row r="21" spans="2:13" ht="18.75" customHeight="1">
      <c r="B21" s="645"/>
      <c r="C21" s="644"/>
      <c r="D21" s="1723"/>
      <c r="E21" s="1724"/>
      <c r="F21" s="643">
        <v>1</v>
      </c>
      <c r="G21" s="642"/>
      <c r="H21" s="641"/>
      <c r="I21" s="640">
        <f ca="1">IF((OFFSET(I21,-1,0)+G21-H21)&gt;=0,OFFSET(I21,-1,0)+G21-H21,"")</f>
        <v>0</v>
      </c>
      <c r="J21" s="639"/>
      <c r="K21" s="638"/>
      <c r="L21" s="637"/>
      <c r="M21" s="636"/>
    </row>
    <row r="22" spans="2:13" ht="18.75" customHeight="1">
      <c r="B22" s="645"/>
      <c r="C22" s="644"/>
      <c r="D22" s="1723"/>
      <c r="E22" s="1724"/>
      <c r="F22" s="643">
        <v>1</v>
      </c>
      <c r="G22" s="642"/>
      <c r="H22" s="641"/>
      <c r="I22" s="640">
        <f ca="1">IF((OFFSET(I22,-1,0)+G22-H22)&gt;=0,OFFSET(I22,-1,0)+G22-H22,"")</f>
        <v>0</v>
      </c>
      <c r="J22" s="639"/>
      <c r="K22" s="638"/>
      <c r="L22" s="637"/>
      <c r="M22" s="636"/>
    </row>
    <row r="23" spans="2:13" ht="18.75" customHeight="1">
      <c r="B23" s="645"/>
      <c r="C23" s="644"/>
      <c r="D23" s="1723"/>
      <c r="E23" s="1724"/>
      <c r="F23" s="643">
        <v>1</v>
      </c>
      <c r="G23" s="642"/>
      <c r="H23" s="641"/>
      <c r="I23" s="640">
        <f ca="1">IF((OFFSET(I23,-1,0)+G23-H23)&gt;=0,OFFSET(I23,-1,0)+G23-H23,"")</f>
        <v>0</v>
      </c>
      <c r="J23" s="639"/>
      <c r="K23" s="638"/>
      <c r="L23" s="637"/>
      <c r="M23" s="636"/>
    </row>
    <row r="24" spans="2:13" ht="18.75" customHeight="1">
      <c r="B24" s="645"/>
      <c r="C24" s="644"/>
      <c r="D24" s="1723"/>
      <c r="E24" s="1724"/>
      <c r="F24" s="643">
        <v>1</v>
      </c>
      <c r="G24" s="642"/>
      <c r="H24" s="641"/>
      <c r="I24" s="640">
        <f ca="1">IF((OFFSET(I24,-1,0)+G24-H24)&gt;=0,OFFSET(I24,-1,0)+G24-H24,"")</f>
        <v>0</v>
      </c>
      <c r="J24" s="639"/>
      <c r="K24" s="638"/>
      <c r="L24" s="637"/>
      <c r="M24" s="636"/>
    </row>
    <row r="25" spans="2:13" ht="18.75" customHeight="1">
      <c r="B25" s="645"/>
      <c r="C25" s="644"/>
      <c r="D25" s="1723"/>
      <c r="E25" s="1724"/>
      <c r="F25" s="643">
        <v>1</v>
      </c>
      <c r="G25" s="642"/>
      <c r="H25" s="641"/>
      <c r="I25" s="640">
        <f t="shared" ca="1" si="0"/>
        <v>0</v>
      </c>
      <c r="J25" s="639"/>
      <c r="K25" s="638"/>
      <c r="L25" s="637"/>
      <c r="M25" s="636"/>
    </row>
    <row r="26" spans="2:13" ht="18.75" customHeight="1">
      <c r="B26" s="645"/>
      <c r="C26" s="644"/>
      <c r="D26" s="1723"/>
      <c r="E26" s="1724"/>
      <c r="F26" s="643">
        <v>1</v>
      </c>
      <c r="G26" s="642"/>
      <c r="H26" s="641"/>
      <c r="I26" s="640">
        <f t="shared" ca="1" si="0"/>
        <v>0</v>
      </c>
      <c r="J26" s="639"/>
      <c r="K26" s="638"/>
      <c r="L26" s="637"/>
      <c r="M26" s="636"/>
    </row>
    <row r="27" spans="2:13" ht="18.75" customHeight="1">
      <c r="B27" s="645"/>
      <c r="C27" s="644"/>
      <c r="D27" s="1723"/>
      <c r="E27" s="1724"/>
      <c r="F27" s="643">
        <v>1</v>
      </c>
      <c r="G27" s="642"/>
      <c r="H27" s="641"/>
      <c r="I27" s="640">
        <f t="shared" ca="1" si="0"/>
        <v>0</v>
      </c>
      <c r="J27" s="966"/>
      <c r="K27" s="965"/>
      <c r="L27" s="964"/>
      <c r="M27" s="636"/>
    </row>
    <row r="28" spans="2:13" ht="18.75" customHeight="1">
      <c r="B28" s="979"/>
      <c r="C28" s="644"/>
      <c r="D28" s="1721"/>
      <c r="E28" s="1722"/>
      <c r="F28" s="980">
        <v>1</v>
      </c>
      <c r="G28" s="981"/>
      <c r="H28" s="982"/>
      <c r="I28" s="976">
        <f t="shared" ca="1" si="0"/>
        <v>0</v>
      </c>
      <c r="J28" s="966"/>
      <c r="K28" s="965"/>
      <c r="L28" s="964"/>
      <c r="M28" s="992"/>
    </row>
    <row r="29" spans="2:13" ht="18.75" customHeight="1">
      <c r="B29" s="979"/>
      <c r="C29" s="644"/>
      <c r="D29" s="1723"/>
      <c r="E29" s="1724"/>
      <c r="F29" s="983">
        <v>1</v>
      </c>
      <c r="G29" s="984"/>
      <c r="H29" s="985"/>
      <c r="I29" s="976">
        <f t="shared" ca="1" si="0"/>
        <v>0</v>
      </c>
      <c r="J29" s="993"/>
      <c r="K29" s="994"/>
      <c r="L29" s="995"/>
      <c r="M29" s="992"/>
    </row>
    <row r="30" spans="2:13" ht="18.75" customHeight="1">
      <c r="B30" s="986"/>
      <c r="C30" s="644"/>
      <c r="D30" s="1723"/>
      <c r="E30" s="1724"/>
      <c r="F30" s="987">
        <v>1</v>
      </c>
      <c r="G30" s="984"/>
      <c r="H30" s="985"/>
      <c r="I30" s="977">
        <f t="shared" ca="1" si="0"/>
        <v>0</v>
      </c>
      <c r="J30" s="993"/>
      <c r="K30" s="994"/>
      <c r="L30" s="995"/>
      <c r="M30" s="992"/>
    </row>
    <row r="31" spans="2:13" ht="18.75" customHeight="1">
      <c r="B31" s="986"/>
      <c r="C31" s="644"/>
      <c r="D31" s="1723"/>
      <c r="E31" s="1724"/>
      <c r="F31" s="983">
        <v>1</v>
      </c>
      <c r="G31" s="984"/>
      <c r="H31" s="985"/>
      <c r="I31" s="976">
        <f t="shared" ca="1" si="0"/>
        <v>0</v>
      </c>
      <c r="J31" s="993"/>
      <c r="K31" s="994"/>
      <c r="L31" s="995"/>
      <c r="M31" s="992"/>
    </row>
    <row r="32" spans="2:13" ht="18.75" customHeight="1">
      <c r="B32" s="986"/>
      <c r="C32" s="644"/>
      <c r="D32" s="1723"/>
      <c r="E32" s="1724"/>
      <c r="F32" s="983">
        <v>1</v>
      </c>
      <c r="G32" s="981"/>
      <c r="H32" s="982"/>
      <c r="I32" s="976">
        <f t="shared" ca="1" si="0"/>
        <v>0</v>
      </c>
      <c r="J32" s="993"/>
      <c r="K32" s="994"/>
      <c r="L32" s="995"/>
      <c r="M32" s="992"/>
    </row>
    <row r="33" spans="2:13" ht="18.75" customHeight="1">
      <c r="B33" s="986"/>
      <c r="C33" s="644"/>
      <c r="D33" s="1723"/>
      <c r="E33" s="1724"/>
      <c r="F33" s="983">
        <v>1</v>
      </c>
      <c r="G33" s="984"/>
      <c r="H33" s="985"/>
      <c r="I33" s="976">
        <f t="shared" ca="1" si="0"/>
        <v>0</v>
      </c>
      <c r="J33" s="993"/>
      <c r="K33" s="994"/>
      <c r="L33" s="995"/>
      <c r="M33" s="992"/>
    </row>
    <row r="34" spans="2:13" ht="18.75" customHeight="1">
      <c r="B34" s="988"/>
      <c r="C34" s="653"/>
      <c r="D34" s="1729"/>
      <c r="E34" s="1730"/>
      <c r="F34" s="989">
        <v>1</v>
      </c>
      <c r="G34" s="990"/>
      <c r="H34" s="991"/>
      <c r="I34" s="978">
        <f t="shared" ca="1" si="0"/>
        <v>0</v>
      </c>
      <c r="J34" s="996"/>
      <c r="K34" s="997"/>
      <c r="L34" s="998"/>
      <c r="M34" s="992"/>
    </row>
    <row r="35" spans="2:13" ht="18.75" customHeight="1">
      <c r="B35" s="986"/>
      <c r="C35" s="644"/>
      <c r="D35" s="1731"/>
      <c r="E35" s="1732"/>
      <c r="F35" s="983">
        <v>1</v>
      </c>
      <c r="G35" s="984"/>
      <c r="H35" s="985"/>
      <c r="I35" s="976">
        <f t="shared" ca="1" si="0"/>
        <v>0</v>
      </c>
      <c r="J35" s="993"/>
      <c r="K35" s="994"/>
      <c r="L35" s="995"/>
      <c r="M35" s="992"/>
    </row>
    <row r="36" spans="2:13" ht="18.75" customHeight="1">
      <c r="B36" s="986"/>
      <c r="C36" s="644"/>
      <c r="D36" s="1723"/>
      <c r="E36" s="1724"/>
      <c r="F36" s="983">
        <v>1</v>
      </c>
      <c r="G36" s="984"/>
      <c r="H36" s="985"/>
      <c r="I36" s="976">
        <f t="shared" ca="1" si="0"/>
        <v>0</v>
      </c>
      <c r="J36" s="993"/>
      <c r="K36" s="994"/>
      <c r="L36" s="995"/>
      <c r="M36" s="992"/>
    </row>
    <row r="37" spans="2:13" ht="18.75" customHeight="1">
      <c r="B37" s="986"/>
      <c r="C37" s="644"/>
      <c r="D37" s="1723"/>
      <c r="E37" s="1724"/>
      <c r="F37" s="983">
        <v>1</v>
      </c>
      <c r="G37" s="984"/>
      <c r="H37" s="985"/>
      <c r="I37" s="976">
        <f t="shared" ca="1" si="0"/>
        <v>0</v>
      </c>
      <c r="J37" s="993"/>
      <c r="K37" s="994"/>
      <c r="L37" s="995"/>
      <c r="M37" s="992"/>
    </row>
    <row r="38" spans="2:13" ht="18.75" customHeight="1">
      <c r="B38" s="986"/>
      <c r="C38" s="644"/>
      <c r="D38" s="1723"/>
      <c r="E38" s="1724"/>
      <c r="F38" s="983">
        <v>1</v>
      </c>
      <c r="G38" s="984"/>
      <c r="H38" s="985"/>
      <c r="I38" s="976">
        <f t="shared" ca="1" si="0"/>
        <v>0</v>
      </c>
      <c r="J38" s="993"/>
      <c r="K38" s="994"/>
      <c r="L38" s="995"/>
      <c r="M38" s="992"/>
    </row>
    <row r="39" spans="2:13" ht="18.75" customHeight="1">
      <c r="B39" s="986"/>
      <c r="C39" s="644"/>
      <c r="D39" s="1723"/>
      <c r="E39" s="1724"/>
      <c r="F39" s="983">
        <v>1</v>
      </c>
      <c r="G39" s="984"/>
      <c r="H39" s="985"/>
      <c r="I39" s="976">
        <f t="shared" ca="1" si="0"/>
        <v>0</v>
      </c>
      <c r="J39" s="993"/>
      <c r="K39" s="994"/>
      <c r="L39" s="995"/>
      <c r="M39" s="992"/>
    </row>
    <row r="40" spans="2:13" ht="18.75" customHeight="1">
      <c r="B40" s="986"/>
      <c r="C40" s="644"/>
      <c r="D40" s="1723"/>
      <c r="E40" s="1724"/>
      <c r="F40" s="983">
        <v>1</v>
      </c>
      <c r="G40" s="984"/>
      <c r="H40" s="985"/>
      <c r="I40" s="976">
        <f t="shared" ca="1" si="0"/>
        <v>0</v>
      </c>
      <c r="J40" s="993"/>
      <c r="K40" s="994"/>
      <c r="L40" s="995"/>
      <c r="M40" s="992"/>
    </row>
    <row r="41" spans="2:13" ht="18.75" customHeight="1">
      <c r="B41" s="986"/>
      <c r="C41" s="644"/>
      <c r="D41" s="1723"/>
      <c r="E41" s="1724"/>
      <c r="F41" s="983">
        <v>1</v>
      </c>
      <c r="G41" s="984"/>
      <c r="H41" s="985"/>
      <c r="I41" s="976">
        <f t="shared" ca="1" si="0"/>
        <v>0</v>
      </c>
      <c r="J41" s="993"/>
      <c r="K41" s="994"/>
      <c r="L41" s="995"/>
      <c r="M41" s="992"/>
    </row>
    <row r="42" spans="2:13" ht="18.75" customHeight="1">
      <c r="B42" s="986"/>
      <c r="C42" s="644"/>
      <c r="D42" s="1723"/>
      <c r="E42" s="1724"/>
      <c r="F42" s="983">
        <v>1</v>
      </c>
      <c r="G42" s="984"/>
      <c r="H42" s="985"/>
      <c r="I42" s="976">
        <f t="shared" ca="1" si="0"/>
        <v>0</v>
      </c>
      <c r="J42" s="993"/>
      <c r="K42" s="994"/>
      <c r="L42" s="995"/>
      <c r="M42" s="992"/>
    </row>
    <row r="43" spans="2:13" ht="18.75" customHeight="1">
      <c r="B43" s="986"/>
      <c r="C43" s="644"/>
      <c r="D43" s="1723"/>
      <c r="E43" s="1724"/>
      <c r="F43" s="983">
        <v>1</v>
      </c>
      <c r="G43" s="984"/>
      <c r="H43" s="985"/>
      <c r="I43" s="976">
        <f t="shared" ca="1" si="0"/>
        <v>0</v>
      </c>
      <c r="J43" s="993"/>
      <c r="K43" s="994"/>
      <c r="L43" s="995"/>
      <c r="M43" s="992"/>
    </row>
    <row r="44" spans="2:13" ht="18.75" customHeight="1">
      <c r="B44" s="986"/>
      <c r="C44" s="644"/>
      <c r="D44" s="1723"/>
      <c r="E44" s="1724"/>
      <c r="F44" s="983">
        <v>1</v>
      </c>
      <c r="G44" s="984"/>
      <c r="H44" s="985"/>
      <c r="I44" s="976">
        <f t="shared" ca="1" si="0"/>
        <v>0</v>
      </c>
      <c r="J44" s="993"/>
      <c r="K44" s="994"/>
      <c r="L44" s="995"/>
      <c r="M44" s="992"/>
    </row>
    <row r="45" spans="2:13" ht="18.75" customHeight="1">
      <c r="B45" s="986"/>
      <c r="C45" s="644"/>
      <c r="D45" s="1723"/>
      <c r="E45" s="1724"/>
      <c r="F45" s="983">
        <v>1</v>
      </c>
      <c r="G45" s="984"/>
      <c r="H45" s="985"/>
      <c r="I45" s="976">
        <f t="shared" ca="1" si="0"/>
        <v>0</v>
      </c>
      <c r="J45" s="993"/>
      <c r="K45" s="994"/>
      <c r="L45" s="995"/>
      <c r="M45" s="992"/>
    </row>
    <row r="46" spans="2:13" ht="18.75" customHeight="1">
      <c r="B46" s="986"/>
      <c r="C46" s="644"/>
      <c r="D46" s="1723"/>
      <c r="E46" s="1724"/>
      <c r="F46" s="983">
        <v>1</v>
      </c>
      <c r="G46" s="984"/>
      <c r="H46" s="985"/>
      <c r="I46" s="976">
        <f t="shared" ca="1" si="0"/>
        <v>0</v>
      </c>
      <c r="J46" s="993"/>
      <c r="K46" s="994"/>
      <c r="L46" s="995"/>
      <c r="M46" s="992"/>
    </row>
    <row r="47" spans="2:13" ht="18.75" customHeight="1">
      <c r="B47" s="986"/>
      <c r="C47" s="644"/>
      <c r="D47" s="1723"/>
      <c r="E47" s="1724"/>
      <c r="F47" s="983">
        <v>1</v>
      </c>
      <c r="G47" s="984"/>
      <c r="H47" s="985"/>
      <c r="I47" s="976">
        <f t="shared" ca="1" si="0"/>
        <v>0</v>
      </c>
      <c r="J47" s="993"/>
      <c r="K47" s="994"/>
      <c r="L47" s="995"/>
      <c r="M47" s="992"/>
    </row>
    <row r="48" spans="2:13" ht="18.75" customHeight="1">
      <c r="B48" s="986"/>
      <c r="C48" s="644"/>
      <c r="D48" s="1723"/>
      <c r="E48" s="1724"/>
      <c r="F48" s="983">
        <v>1</v>
      </c>
      <c r="G48" s="984"/>
      <c r="H48" s="985"/>
      <c r="I48" s="976">
        <f t="shared" ca="1" si="0"/>
        <v>0</v>
      </c>
      <c r="J48" s="993"/>
      <c r="K48" s="994"/>
      <c r="L48" s="995"/>
      <c r="M48" s="992"/>
    </row>
    <row r="49" spans="1:15" ht="18.75" customHeight="1">
      <c r="B49" s="986"/>
      <c r="C49" s="644"/>
      <c r="D49" s="1723"/>
      <c r="E49" s="1724"/>
      <c r="F49" s="983">
        <v>1</v>
      </c>
      <c r="G49" s="984"/>
      <c r="H49" s="985"/>
      <c r="I49" s="976">
        <f t="shared" ca="1" si="0"/>
        <v>0</v>
      </c>
      <c r="J49" s="993"/>
      <c r="K49" s="994"/>
      <c r="L49" s="995"/>
      <c r="M49" s="992"/>
    </row>
    <row r="50" spans="1:15" ht="18.75" customHeight="1">
      <c r="B50" s="986"/>
      <c r="C50" s="644"/>
      <c r="D50" s="1723"/>
      <c r="E50" s="1724"/>
      <c r="F50" s="983">
        <v>1</v>
      </c>
      <c r="G50" s="984"/>
      <c r="H50" s="985"/>
      <c r="I50" s="976">
        <f t="shared" ca="1" si="0"/>
        <v>0</v>
      </c>
      <c r="J50" s="993"/>
      <c r="K50" s="994"/>
      <c r="L50" s="995"/>
      <c r="M50" s="992"/>
    </row>
    <row r="51" spans="1:15" ht="18.75" customHeight="1">
      <c r="B51" s="986"/>
      <c r="C51" s="644"/>
      <c r="D51" s="1723"/>
      <c r="E51" s="1724"/>
      <c r="F51" s="983">
        <v>1</v>
      </c>
      <c r="G51" s="984"/>
      <c r="H51" s="985"/>
      <c r="I51" s="976">
        <f t="shared" ca="1" si="0"/>
        <v>0</v>
      </c>
      <c r="J51" s="993"/>
      <c r="K51" s="994"/>
      <c r="L51" s="995"/>
      <c r="M51" s="992"/>
    </row>
    <row r="52" spans="1:15" ht="16.5" customHeight="1" thickBot="1">
      <c r="B52" s="903"/>
      <c r="C52" s="904"/>
      <c r="D52" s="905" t="s">
        <v>1205</v>
      </c>
      <c r="E52" s="906"/>
      <c r="F52" s="907"/>
      <c r="G52" s="908"/>
      <c r="H52" s="909"/>
      <c r="I52" s="910"/>
      <c r="J52" s="911"/>
      <c r="K52" s="912"/>
      <c r="L52" s="913"/>
      <c r="M52" s="914"/>
    </row>
    <row r="53" spans="1:15" ht="19.5" customHeight="1" thickTop="1">
      <c r="B53" s="1749" t="s">
        <v>993</v>
      </c>
      <c r="C53" s="1750"/>
      <c r="D53" s="1750"/>
      <c r="E53" s="1750"/>
      <c r="F53" s="1751"/>
      <c r="G53" s="635" t="str">
        <f ca="1">IF(SUM(G9:OFFSET(G53,-1,0))&gt;0,SUM(G9:OFFSET(G53,-1,0)),"")</f>
        <v/>
      </c>
      <c r="H53" s="634" t="str">
        <f ca="1">IF(SUM(H9:OFFSET(H53,-1,0))&gt;0,SUM(H9:OFFSET(H53,-1,0)),"")</f>
        <v/>
      </c>
      <c r="I53" s="633" t="str">
        <f ca="1">IFERROR(SUM(G53-H53),"")</f>
        <v/>
      </c>
      <c r="J53" s="632"/>
      <c r="K53" s="631"/>
      <c r="L53" s="630"/>
      <c r="M53" s="629"/>
    </row>
    <row r="54" spans="1:15" ht="18.75" customHeight="1">
      <c r="B54" s="628" t="s">
        <v>1003</v>
      </c>
      <c r="C54" s="627"/>
      <c r="D54" s="626"/>
      <c r="E54" s="626"/>
      <c r="F54" s="625"/>
      <c r="G54" s="625"/>
      <c r="H54" s="624"/>
      <c r="I54" s="623"/>
      <c r="J54" s="623"/>
      <c r="K54" s="623"/>
    </row>
    <row r="55" spans="1:15" ht="18.75" customHeight="1">
      <c r="B55" s="628"/>
      <c r="C55" s="627"/>
      <c r="D55" s="626"/>
      <c r="E55" s="626"/>
      <c r="F55" s="625"/>
      <c r="G55" s="625"/>
      <c r="H55" s="624"/>
      <c r="I55" s="623"/>
      <c r="J55" s="623"/>
      <c r="K55" s="623"/>
    </row>
    <row r="56" spans="1:15" ht="14.25" customHeight="1">
      <c r="B56" s="622"/>
      <c r="C56" s="622"/>
      <c r="D56" s="622"/>
      <c r="E56" s="622"/>
      <c r="F56" s="622"/>
      <c r="G56" s="622"/>
      <c r="H56" s="622"/>
      <c r="I56" s="622"/>
      <c r="J56" s="622"/>
      <c r="K56" s="622"/>
    </row>
    <row r="57" spans="1:15" s="593" customFormat="1" ht="19.5" customHeight="1">
      <c r="A57" s="595"/>
      <c r="B57" s="621" t="s">
        <v>1001</v>
      </c>
      <c r="C57" s="620">
        <v>1</v>
      </c>
      <c r="D57" s="1752" t="s">
        <v>1002</v>
      </c>
      <c r="E57" s="1752"/>
      <c r="F57" s="584"/>
      <c r="G57" s="619"/>
      <c r="H57" s="618"/>
      <c r="I57" s="617"/>
      <c r="J57" s="584"/>
      <c r="K57" s="616"/>
      <c r="L57" s="596"/>
      <c r="N57" s="595"/>
      <c r="O57" s="533"/>
    </row>
    <row r="58" spans="1:15" s="593" customFormat="1" ht="19.5" customHeight="1">
      <c r="A58" s="595"/>
      <c r="B58" s="1753" t="s">
        <v>233</v>
      </c>
      <c r="C58" s="1753"/>
      <c r="D58" s="1754" t="s">
        <v>998</v>
      </c>
      <c r="E58" s="1755"/>
      <c r="F58" s="605"/>
      <c r="G58" s="1733"/>
      <c r="H58" s="1733"/>
      <c r="I58" s="1734"/>
      <c r="J58" s="1734"/>
      <c r="K58" s="1734"/>
      <c r="L58" s="594"/>
      <c r="N58" s="595"/>
    </row>
    <row r="59" spans="1:15" s="593" customFormat="1" ht="19.5" customHeight="1">
      <c r="A59" s="595"/>
      <c r="B59" s="1753"/>
      <c r="C59" s="1753"/>
      <c r="D59" s="614" t="s">
        <v>997</v>
      </c>
      <c r="E59" s="615" t="s">
        <v>996</v>
      </c>
      <c r="F59" s="605"/>
      <c r="G59" s="1733"/>
      <c r="H59" s="1733"/>
      <c r="I59" s="951"/>
      <c r="J59" s="1735"/>
      <c r="K59" s="1735"/>
      <c r="L59" s="594"/>
      <c r="N59" s="595"/>
    </row>
    <row r="60" spans="1:15" s="593" customFormat="1" ht="19.5" customHeight="1">
      <c r="A60" s="595"/>
      <c r="B60" s="1736" t="s">
        <v>305</v>
      </c>
      <c r="C60" s="1736"/>
      <c r="D60" s="613">
        <f>SUMIFS($G$9:$G$52,$C$9:$C$52,B60,$F$9:$F$52,$C$57)</f>
        <v>0</v>
      </c>
      <c r="E60" s="612"/>
      <c r="F60" s="605"/>
      <c r="G60" s="1737"/>
      <c r="H60" s="1737"/>
      <c r="I60" s="952"/>
      <c r="J60" s="1738"/>
      <c r="K60" s="1738"/>
      <c r="L60" s="594"/>
      <c r="N60" s="595"/>
    </row>
    <row r="61" spans="1:15" s="593" customFormat="1" ht="19.5" customHeight="1">
      <c r="A61" s="595"/>
      <c r="B61" s="1736" t="s">
        <v>317</v>
      </c>
      <c r="C61" s="1736"/>
      <c r="D61" s="611">
        <f>SUMIFS($G$9:$G$52,$C$9:$C$52,B61,$F$9:$F$52,$C$57)</f>
        <v>0</v>
      </c>
      <c r="E61" s="612"/>
      <c r="F61" s="605"/>
      <c r="G61" s="1737"/>
      <c r="H61" s="1737"/>
      <c r="I61" s="952"/>
      <c r="J61" s="1738"/>
      <c r="K61" s="1738"/>
      <c r="L61" s="594"/>
      <c r="N61" s="595"/>
    </row>
    <row r="62" spans="1:15" s="593" customFormat="1" ht="19.5" customHeight="1">
      <c r="A62" s="595"/>
      <c r="B62" s="1736" t="s">
        <v>326</v>
      </c>
      <c r="C62" s="1736"/>
      <c r="D62" s="613">
        <f>SUMIFS($G$9:$G$52,$C$9:$C$52,B62,$F$9:$F$52,$C$57)</f>
        <v>0</v>
      </c>
      <c r="E62" s="612"/>
      <c r="F62" s="605"/>
      <c r="G62" s="1737"/>
      <c r="H62" s="1737"/>
      <c r="I62" s="952"/>
      <c r="J62" s="1738"/>
      <c r="K62" s="1738"/>
      <c r="L62" s="594"/>
      <c r="N62" s="595"/>
    </row>
    <row r="63" spans="1:15" s="593" customFormat="1" ht="19.5" customHeight="1">
      <c r="A63" s="595"/>
      <c r="B63" s="1736" t="s">
        <v>331</v>
      </c>
      <c r="C63" s="1736"/>
      <c r="D63" s="610"/>
      <c r="E63" s="609">
        <f>SUMIFS($H$9:$H$52,$C$9:$C$52,B63,$F$9:$F$52,$C$57)</f>
        <v>0</v>
      </c>
      <c r="F63" s="605"/>
      <c r="G63" s="1737"/>
      <c r="H63" s="1737"/>
      <c r="I63" s="953"/>
      <c r="J63" s="1738"/>
      <c r="K63" s="1738"/>
      <c r="L63" s="594"/>
      <c r="N63" s="595"/>
    </row>
    <row r="64" spans="1:15" s="593" customFormat="1" ht="19.5" customHeight="1">
      <c r="A64" s="595"/>
      <c r="B64" s="1736" t="s">
        <v>340</v>
      </c>
      <c r="C64" s="1736"/>
      <c r="D64" s="610"/>
      <c r="E64" s="609">
        <f>SUMIFS($H$9:$H$52,$C$9:$C$52,B64,$F$9:$F$52,$C$57)</f>
        <v>0</v>
      </c>
      <c r="F64" s="605"/>
      <c r="G64" s="1737"/>
      <c r="H64" s="1737"/>
      <c r="I64" s="953"/>
      <c r="J64" s="1738"/>
      <c r="K64" s="1738"/>
      <c r="L64" s="594"/>
      <c r="N64" s="595"/>
    </row>
    <row r="65" spans="1:15" s="593" customFormat="1" ht="19.5" customHeight="1">
      <c r="A65" s="595"/>
      <c r="B65" s="1736" t="s">
        <v>345</v>
      </c>
      <c r="C65" s="1736"/>
      <c r="D65" s="610"/>
      <c r="E65" s="609">
        <f>SUMIFS($H$9:$H$52,$C$9:$C$52,B65,$F$9:$F$52,$C$57)</f>
        <v>0</v>
      </c>
      <c r="F65" s="605"/>
      <c r="G65" s="1737"/>
      <c r="H65" s="1737"/>
      <c r="I65" s="953"/>
      <c r="J65" s="1738"/>
      <c r="K65" s="1738"/>
      <c r="L65" s="594"/>
      <c r="N65" s="595"/>
    </row>
    <row r="66" spans="1:15" s="593" customFormat="1" ht="19.5" customHeight="1">
      <c r="A66" s="595"/>
      <c r="B66" s="1736" t="s">
        <v>348</v>
      </c>
      <c r="C66" s="1736"/>
      <c r="D66" s="610"/>
      <c r="E66" s="609">
        <f>SUMIFS($H$9:$H$52,$C$9:$C$52,B66,$F$9:$F$52,$C$57)</f>
        <v>0</v>
      </c>
      <c r="F66" s="605"/>
      <c r="G66" s="1737"/>
      <c r="H66" s="1737"/>
      <c r="I66" s="953"/>
      <c r="J66" s="1738"/>
      <c r="K66" s="1738"/>
      <c r="L66" s="594"/>
      <c r="N66" s="595"/>
    </row>
    <row r="67" spans="1:15" s="593" customFormat="1" ht="19.5" customHeight="1">
      <c r="A67" s="595"/>
      <c r="B67" s="1736" t="s">
        <v>354</v>
      </c>
      <c r="C67" s="1736"/>
      <c r="D67" s="608"/>
      <c r="E67" s="609">
        <f>SUMIFS($H$9:$H$52,$C$9:$C$52,B67,$F$9:$F$52,$C$57)</f>
        <v>0</v>
      </c>
      <c r="F67" s="605"/>
      <c r="G67" s="1737"/>
      <c r="H67" s="1737"/>
      <c r="I67" s="953"/>
      <c r="J67" s="1738"/>
      <c r="K67" s="1738"/>
      <c r="L67" s="594"/>
      <c r="N67" s="595"/>
    </row>
    <row r="68" spans="1:15" s="593" customFormat="1" ht="19.5" customHeight="1" thickBot="1">
      <c r="A68" s="595"/>
      <c r="B68" s="1756" t="s">
        <v>995</v>
      </c>
      <c r="C68" s="1756"/>
      <c r="D68" s="607"/>
      <c r="E68" s="609">
        <f>D69-SUM(E60:E67)</f>
        <v>0</v>
      </c>
      <c r="F68" s="605"/>
      <c r="G68" s="1739"/>
      <c r="H68" s="1739"/>
      <c r="I68" s="953"/>
      <c r="J68" s="1738"/>
      <c r="K68" s="1738"/>
      <c r="L68" s="594"/>
      <c r="N68" s="595"/>
    </row>
    <row r="69" spans="1:15" s="593" customFormat="1" ht="19.5" customHeight="1" thickTop="1">
      <c r="A69" s="595"/>
      <c r="B69" s="1740" t="s">
        <v>993</v>
      </c>
      <c r="C69" s="1740"/>
      <c r="D69" s="604">
        <f>SUM(D60:D68)</f>
        <v>0</v>
      </c>
      <c r="E69" s="606">
        <f>SUM(E63:E68)</f>
        <v>0</v>
      </c>
      <c r="F69" s="605"/>
      <c r="G69" s="1739"/>
      <c r="H69" s="1739"/>
      <c r="I69" s="953"/>
      <c r="J69" s="1741"/>
      <c r="K69" s="1741"/>
      <c r="L69" s="594"/>
      <c r="N69" s="595"/>
    </row>
    <row r="70" spans="1:15" s="593" customFormat="1" ht="7.5" customHeight="1">
      <c r="A70" s="595"/>
      <c r="B70" s="603"/>
      <c r="C70" s="602"/>
      <c r="D70" s="601"/>
      <c r="E70" s="600"/>
      <c r="G70" s="599"/>
      <c r="H70" s="597"/>
      <c r="I70" s="598"/>
      <c r="J70" s="598"/>
      <c r="K70" s="597"/>
      <c r="L70" s="596"/>
      <c r="N70" s="595"/>
      <c r="O70" s="594"/>
    </row>
    <row r="71" spans="1:15" s="586" customFormat="1" ht="18" customHeight="1">
      <c r="B71" s="591" t="s">
        <v>992</v>
      </c>
      <c r="C71" s="592"/>
      <c r="D71" s="591"/>
      <c r="E71" s="591"/>
      <c r="F71" s="591"/>
      <c r="G71" s="591"/>
      <c r="H71" s="591"/>
      <c r="I71" s="591"/>
      <c r="J71" s="590"/>
      <c r="K71" s="590"/>
      <c r="L71" s="590"/>
    </row>
    <row r="72" spans="1:15" s="586" customFormat="1" ht="18" customHeight="1">
      <c r="B72" s="588" t="s">
        <v>991</v>
      </c>
      <c r="C72" s="588" t="s">
        <v>990</v>
      </c>
      <c r="D72" s="1746" t="s">
        <v>989</v>
      </c>
      <c r="E72" s="1747"/>
      <c r="F72" s="1747"/>
      <c r="G72" s="1747"/>
      <c r="H72" s="1747"/>
      <c r="I72" s="1747"/>
      <c r="J72" s="1747"/>
      <c r="K72" s="1747"/>
      <c r="L72" s="1748"/>
    </row>
    <row r="73" spans="1:15" s="586" customFormat="1" ht="18" customHeight="1">
      <c r="B73" s="588">
        <v>1</v>
      </c>
      <c r="C73" s="588" t="s">
        <v>988</v>
      </c>
      <c r="D73" s="1742" t="s">
        <v>987</v>
      </c>
      <c r="E73" s="1743"/>
      <c r="F73" s="1743"/>
      <c r="G73" s="1743"/>
      <c r="H73" s="1743"/>
      <c r="I73" s="1743"/>
      <c r="J73" s="1743"/>
      <c r="K73" s="1743"/>
      <c r="L73" s="1744"/>
    </row>
    <row r="74" spans="1:15" s="586" customFormat="1" ht="18" customHeight="1">
      <c r="B74" s="588">
        <v>2</v>
      </c>
      <c r="C74" s="588" t="s">
        <v>986</v>
      </c>
      <c r="D74" s="1742" t="s">
        <v>985</v>
      </c>
      <c r="E74" s="1743"/>
      <c r="F74" s="1743"/>
      <c r="G74" s="1743"/>
      <c r="H74" s="1743"/>
      <c r="I74" s="1743"/>
      <c r="J74" s="1743"/>
      <c r="K74" s="1743"/>
      <c r="L74" s="1744"/>
    </row>
    <row r="75" spans="1:15" s="586" customFormat="1" ht="18" customHeight="1">
      <c r="B75" s="588">
        <v>3</v>
      </c>
      <c r="C75" s="588" t="s">
        <v>984</v>
      </c>
      <c r="D75" s="1742" t="s">
        <v>983</v>
      </c>
      <c r="E75" s="1743"/>
      <c r="F75" s="1743"/>
      <c r="G75" s="1743"/>
      <c r="H75" s="1743"/>
      <c r="I75" s="1743"/>
      <c r="J75" s="1743"/>
      <c r="K75" s="1743"/>
      <c r="L75" s="1744"/>
    </row>
    <row r="76" spans="1:15" s="586" customFormat="1" ht="18" customHeight="1">
      <c r="B76" s="588">
        <v>4</v>
      </c>
      <c r="C76" s="588" t="s">
        <v>982</v>
      </c>
      <c r="D76" s="1742" t="s">
        <v>981</v>
      </c>
      <c r="E76" s="1743"/>
      <c r="F76" s="1743"/>
      <c r="G76" s="1743"/>
      <c r="H76" s="1743"/>
      <c r="I76" s="1743"/>
      <c r="J76" s="1743"/>
      <c r="K76" s="1743"/>
      <c r="L76" s="1744"/>
    </row>
    <row r="77" spans="1:15" s="586" customFormat="1" ht="24.75" customHeight="1">
      <c r="B77" s="588">
        <v>5</v>
      </c>
      <c r="C77" s="589" t="s">
        <v>980</v>
      </c>
      <c r="D77" s="1742" t="s">
        <v>979</v>
      </c>
      <c r="E77" s="1743"/>
      <c r="F77" s="1743"/>
      <c r="G77" s="1743"/>
      <c r="H77" s="1743"/>
      <c r="I77" s="1743"/>
      <c r="J77" s="1743"/>
      <c r="K77" s="1743"/>
      <c r="L77" s="1744"/>
    </row>
    <row r="78" spans="1:15" s="586" customFormat="1" ht="24.75" customHeight="1">
      <c r="B78" s="588">
        <v>6</v>
      </c>
      <c r="C78" s="588" t="s">
        <v>978</v>
      </c>
      <c r="D78" s="1742" t="s">
        <v>977</v>
      </c>
      <c r="E78" s="1743"/>
      <c r="F78" s="1743"/>
      <c r="G78" s="1743"/>
      <c r="H78" s="1743"/>
      <c r="I78" s="1743"/>
      <c r="J78" s="1743"/>
      <c r="K78" s="1743"/>
      <c r="L78" s="1744"/>
    </row>
    <row r="79" spans="1:15" s="586" customFormat="1" ht="28.5" customHeight="1">
      <c r="B79" s="587">
        <v>7</v>
      </c>
      <c r="C79" s="587" t="s">
        <v>976</v>
      </c>
      <c r="D79" s="1742" t="s">
        <v>975</v>
      </c>
      <c r="E79" s="1743"/>
      <c r="F79" s="1743"/>
      <c r="G79" s="1743"/>
      <c r="H79" s="1743"/>
      <c r="I79" s="1743"/>
      <c r="J79" s="1743"/>
      <c r="K79" s="1743"/>
      <c r="L79" s="1744"/>
    </row>
    <row r="80" spans="1:15" s="586" customFormat="1" ht="18.75" customHeight="1">
      <c r="B80" s="587">
        <v>8</v>
      </c>
      <c r="C80" s="587" t="s">
        <v>974</v>
      </c>
      <c r="D80" s="1742" t="s">
        <v>973</v>
      </c>
      <c r="E80" s="1743"/>
      <c r="F80" s="1743"/>
      <c r="G80" s="1743"/>
      <c r="H80" s="1743"/>
      <c r="I80" s="1743"/>
      <c r="J80" s="1743"/>
      <c r="K80" s="1743"/>
      <c r="L80" s="1744"/>
    </row>
    <row r="81" ht="18.75" customHeight="1"/>
  </sheetData>
  <mergeCells count="95">
    <mergeCell ref="D78:L78"/>
    <mergeCell ref="D79:L79"/>
    <mergeCell ref="D80:L80"/>
    <mergeCell ref="K3:M3"/>
    <mergeCell ref="D72:L72"/>
    <mergeCell ref="D73:L73"/>
    <mergeCell ref="D74:L74"/>
    <mergeCell ref="D75:L75"/>
    <mergeCell ref="D76:L76"/>
    <mergeCell ref="D77:L77"/>
    <mergeCell ref="D27:E27"/>
    <mergeCell ref="B53:F53"/>
    <mergeCell ref="D57:E57"/>
    <mergeCell ref="B58:C59"/>
    <mergeCell ref="D58:E58"/>
    <mergeCell ref="B68:C68"/>
    <mergeCell ref="G68:H68"/>
    <mergeCell ref="J68:K68"/>
    <mergeCell ref="B69:C69"/>
    <mergeCell ref="G69:H69"/>
    <mergeCell ref="J69:K69"/>
    <mergeCell ref="B66:C66"/>
    <mergeCell ref="G66:H66"/>
    <mergeCell ref="J66:K66"/>
    <mergeCell ref="B67:C67"/>
    <mergeCell ref="G67:H67"/>
    <mergeCell ref="J67:K67"/>
    <mergeCell ref="B64:C64"/>
    <mergeCell ref="G64:H64"/>
    <mergeCell ref="J64:K64"/>
    <mergeCell ref="B65:C65"/>
    <mergeCell ref="G65:H65"/>
    <mergeCell ref="J65:K65"/>
    <mergeCell ref="B62:C62"/>
    <mergeCell ref="G62:H62"/>
    <mergeCell ref="J62:K62"/>
    <mergeCell ref="B63:C63"/>
    <mergeCell ref="G63:H63"/>
    <mergeCell ref="J63:K63"/>
    <mergeCell ref="B60:C60"/>
    <mergeCell ref="G60:H60"/>
    <mergeCell ref="J60:K60"/>
    <mergeCell ref="B61:C61"/>
    <mergeCell ref="G61:H61"/>
    <mergeCell ref="J61:K61"/>
    <mergeCell ref="I58:K58"/>
    <mergeCell ref="J59:K59"/>
    <mergeCell ref="D22:E22"/>
    <mergeCell ref="D23:E23"/>
    <mergeCell ref="D24:E24"/>
    <mergeCell ref="D25:E25"/>
    <mergeCell ref="D26:E26"/>
    <mergeCell ref="D32:E32"/>
    <mergeCell ref="D33:E33"/>
    <mergeCell ref="D34:E34"/>
    <mergeCell ref="D35:E35"/>
    <mergeCell ref="D36:E36"/>
    <mergeCell ref="D37:E37"/>
    <mergeCell ref="D38:E38"/>
    <mergeCell ref="D39:E39"/>
    <mergeCell ref="D40:E40"/>
    <mergeCell ref="D20:E20"/>
    <mergeCell ref="G58:H59"/>
    <mergeCell ref="D41:E41"/>
    <mergeCell ref="D42:E42"/>
    <mergeCell ref="D43:E43"/>
    <mergeCell ref="D44:E44"/>
    <mergeCell ref="D50:E50"/>
    <mergeCell ref="D51:E51"/>
    <mergeCell ref="D45:E45"/>
    <mergeCell ref="D46:E46"/>
    <mergeCell ref="D47:E47"/>
    <mergeCell ref="D48:E48"/>
    <mergeCell ref="D49:E49"/>
    <mergeCell ref="D15:E15"/>
    <mergeCell ref="D16:E16"/>
    <mergeCell ref="D17:E17"/>
    <mergeCell ref="D18:E18"/>
    <mergeCell ref="D19:E19"/>
    <mergeCell ref="E4:H4"/>
    <mergeCell ref="D28:E28"/>
    <mergeCell ref="D29:E29"/>
    <mergeCell ref="D30:E30"/>
    <mergeCell ref="D31:E31"/>
    <mergeCell ref="D9:E9"/>
    <mergeCell ref="B5:M5"/>
    <mergeCell ref="B6:M6"/>
    <mergeCell ref="B7:M7"/>
    <mergeCell ref="D8:E8"/>
    <mergeCell ref="D21:E21"/>
    <mergeCell ref="D10:E10"/>
    <mergeCell ref="D11:E11"/>
    <mergeCell ref="D12:E12"/>
    <mergeCell ref="D13:E13"/>
    <mergeCell ref="D14:E14"/>
  </mergeCells>
  <phoneticPr fontId="4"/>
  <dataValidations count="4">
    <dataValidation imeMode="off" allowBlank="1" showInputMessage="1" showErrorMessage="1" sqref="J9:K52 B9:B52 G9:H52"/>
    <dataValidation type="list" allowBlank="1" showInputMessage="1" showErrorMessage="1" sqref="M9:M52">
      <formula1>"○,　"</formula1>
    </dataValidation>
    <dataValidation type="list" allowBlank="1" showInputMessage="1" showErrorMessage="1" sqref="C9:C51">
      <formula1>Ｊ.金銭出納簿の収支の分類</formula1>
    </dataValidation>
    <dataValidation type="list" allowBlank="1" showInputMessage="1" showErrorMessage="1" sqref="F9:F51">
      <formula1>Ｉ.金銭出納簿の区分</formula1>
    </dataValidation>
  </dataValidations>
  <printOptions horizontalCentered="1"/>
  <pageMargins left="0.31496062992125984" right="0.31496062992125984" top="0.59055118110236227" bottom="0.19685039370078741" header="0.51181102362204722" footer="0.51181102362204722"/>
  <pageSetup paperSize="9" fitToWidth="0" fitToHeight="0" orientation="landscape" cellComments="asDisplayed" r:id="rId1"/>
  <headerFooter alignWithMargins="0"/>
  <rowBreaks count="1" manualBreakCount="1">
    <brk id="54" max="1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1"/>
  <sheetViews>
    <sheetView showGridLines="0" showZeros="0" view="pageBreakPreview" zoomScaleNormal="100" zoomScaleSheetLayoutView="100" workbookViewId="0">
      <selection sqref="A1:B1"/>
    </sheetView>
  </sheetViews>
  <sheetFormatPr defaultColWidth="9" defaultRowHeight="16.5"/>
  <cols>
    <col min="1" max="1" width="1.25" style="584" customWidth="1"/>
    <col min="2" max="2" width="6.5" style="584" customWidth="1"/>
    <col min="3" max="3" width="11.375" style="585" customWidth="1"/>
    <col min="4" max="4" width="16.625" style="584" customWidth="1"/>
    <col min="5" max="5" width="15.875" style="584" customWidth="1"/>
    <col min="6" max="6" width="7.25" style="584" customWidth="1"/>
    <col min="7" max="8" width="12.75" style="584" customWidth="1"/>
    <col min="9" max="9" width="14.875" style="584" customWidth="1"/>
    <col min="10" max="10" width="6.75" style="584" customWidth="1"/>
    <col min="11" max="11" width="9.875" style="584" customWidth="1"/>
    <col min="12" max="12" width="11.125" style="584" customWidth="1"/>
    <col min="13" max="13" width="8.25" style="584" customWidth="1"/>
    <col min="14" max="14" width="1.25" style="584" customWidth="1"/>
    <col min="15" max="15" width="9" style="584"/>
    <col min="16" max="19" width="16.25" style="584" customWidth="1"/>
    <col min="20" max="16384" width="9" style="584"/>
  </cols>
  <sheetData>
    <row r="1" spans="2:13" ht="19.5">
      <c r="B1" s="674" t="s">
        <v>1019</v>
      </c>
    </row>
    <row r="2" spans="2:13" ht="19.5">
      <c r="B2" s="925" t="s">
        <v>1209</v>
      </c>
      <c r="C2" s="926"/>
      <c r="D2" s="927"/>
      <c r="E2" s="927"/>
      <c r="F2" s="927"/>
      <c r="G2" s="927"/>
      <c r="H2" s="927"/>
      <c r="I2" s="673"/>
      <c r="J2" s="469"/>
      <c r="K2" s="673"/>
      <c r="L2" s="673"/>
      <c r="M2" s="928" t="s">
        <v>1210</v>
      </c>
    </row>
    <row r="3" spans="2:13" s="673" customFormat="1" ht="18.75" customHeight="1">
      <c r="D3" s="530"/>
      <c r="E3" s="883" t="s">
        <v>1018</v>
      </c>
      <c r="F3" s="529" t="s">
        <v>1017</v>
      </c>
      <c r="G3" s="529"/>
      <c r="H3" s="529"/>
      <c r="J3" s="469" t="s">
        <v>1016</v>
      </c>
      <c r="K3" s="1745" t="str">
        <f>'はじめに（PC）'!D4&amp;""</f>
        <v/>
      </c>
      <c r="L3" s="1745"/>
      <c r="M3" s="1745"/>
    </row>
    <row r="4" spans="2:13" s="673" customFormat="1" ht="18.75" customHeight="1">
      <c r="B4" s="972"/>
      <c r="C4" s="971"/>
      <c r="D4" s="973"/>
      <c r="E4" s="1720" t="s">
        <v>1235</v>
      </c>
      <c r="F4" s="1720"/>
      <c r="G4" s="1720"/>
      <c r="H4" s="1720"/>
      <c r="I4" s="971"/>
      <c r="J4" s="974"/>
      <c r="K4" s="975"/>
      <c r="L4" s="975"/>
      <c r="M4" s="975"/>
    </row>
    <row r="5" spans="2:13" s="673" customFormat="1" ht="15" customHeight="1">
      <c r="B5" s="1725" t="s">
        <v>1015</v>
      </c>
      <c r="C5" s="1725"/>
      <c r="D5" s="1725"/>
      <c r="E5" s="1725"/>
      <c r="F5" s="1725"/>
      <c r="G5" s="1725"/>
      <c r="H5" s="1725"/>
      <c r="I5" s="1725"/>
      <c r="J5" s="1725"/>
      <c r="K5" s="1725"/>
      <c r="L5" s="1725"/>
      <c r="M5" s="1725"/>
    </row>
    <row r="6" spans="2:13" s="673" customFormat="1" ht="15" customHeight="1">
      <c r="B6" s="1726" t="s">
        <v>1234</v>
      </c>
      <c r="C6" s="1726"/>
      <c r="D6" s="1726"/>
      <c r="E6" s="1726"/>
      <c r="F6" s="1726"/>
      <c r="G6" s="1726"/>
      <c r="H6" s="1726"/>
      <c r="I6" s="1726"/>
      <c r="J6" s="1726"/>
      <c r="K6" s="1726"/>
      <c r="L6" s="1726"/>
      <c r="M6" s="1726"/>
    </row>
    <row r="7" spans="2:13" s="673" customFormat="1" ht="28.5" customHeight="1">
      <c r="B7" s="1726" t="s">
        <v>1014</v>
      </c>
      <c r="C7" s="1726"/>
      <c r="D7" s="1726"/>
      <c r="E7" s="1726"/>
      <c r="F7" s="1726"/>
      <c r="G7" s="1726"/>
      <c r="H7" s="1726"/>
      <c r="I7" s="1726"/>
      <c r="J7" s="1726"/>
      <c r="K7" s="1726"/>
      <c r="L7" s="1726"/>
      <c r="M7" s="1726"/>
    </row>
    <row r="8" spans="2:13" ht="36" customHeight="1">
      <c r="B8" s="672" t="s">
        <v>1013</v>
      </c>
      <c r="C8" s="669" t="s">
        <v>1012</v>
      </c>
      <c r="D8" s="1727" t="s">
        <v>1011</v>
      </c>
      <c r="E8" s="1728"/>
      <c r="F8" s="671" t="s">
        <v>266</v>
      </c>
      <c r="G8" s="670" t="s">
        <v>1010</v>
      </c>
      <c r="H8" s="669" t="s">
        <v>1009</v>
      </c>
      <c r="I8" s="668" t="s">
        <v>1008</v>
      </c>
      <c r="J8" s="667" t="s">
        <v>1007</v>
      </c>
      <c r="K8" s="666" t="s">
        <v>1006</v>
      </c>
      <c r="L8" s="665" t="s">
        <v>1005</v>
      </c>
      <c r="M8" s="664" t="s">
        <v>1004</v>
      </c>
    </row>
    <row r="9" spans="2:13" ht="18.75" customHeight="1">
      <c r="B9" s="659"/>
      <c r="C9" s="644"/>
      <c r="D9" s="1721"/>
      <c r="E9" s="1722"/>
      <c r="F9" s="663">
        <v>2</v>
      </c>
      <c r="G9" s="656"/>
      <c r="H9" s="655"/>
      <c r="I9" s="640">
        <f>G9-H9</f>
        <v>0</v>
      </c>
      <c r="J9" s="662"/>
      <c r="K9" s="661"/>
      <c r="L9" s="660"/>
      <c r="M9" s="636"/>
    </row>
    <row r="10" spans="2:13" ht="18.75" customHeight="1">
      <c r="B10" s="659"/>
      <c r="C10" s="644"/>
      <c r="D10" s="1723"/>
      <c r="E10" s="1724"/>
      <c r="F10" s="643">
        <v>2</v>
      </c>
      <c r="G10" s="642"/>
      <c r="H10" s="641"/>
      <c r="I10" s="640">
        <f t="shared" ref="I10:I51" ca="1" si="0">IF((OFFSET(I10,-1,0)+G10-H10)&gt;=0,OFFSET(I10,-1,0)+G10-H10,"")</f>
        <v>0</v>
      </c>
      <c r="J10" s="639"/>
      <c r="K10" s="638"/>
      <c r="L10" s="637"/>
      <c r="M10" s="636"/>
    </row>
    <row r="11" spans="2:13" ht="18.75" customHeight="1">
      <c r="B11" s="645"/>
      <c r="C11" s="644"/>
      <c r="D11" s="1723"/>
      <c r="E11" s="1724"/>
      <c r="F11" s="663">
        <v>2</v>
      </c>
      <c r="G11" s="642"/>
      <c r="H11" s="641"/>
      <c r="I11" s="657">
        <f ca="1">IF((OFFSET(I11,-1,0)+G11-H11)&gt;=0,OFFSET(I11,-1,0)+G11-H11,"")</f>
        <v>0</v>
      </c>
      <c r="J11" s="639"/>
      <c r="K11" s="638"/>
      <c r="L11" s="637"/>
      <c r="M11" s="636"/>
    </row>
    <row r="12" spans="2:13" ht="18.75" customHeight="1">
      <c r="B12" s="645"/>
      <c r="C12" s="644"/>
      <c r="D12" s="1723"/>
      <c r="E12" s="1724"/>
      <c r="F12" s="643">
        <v>2</v>
      </c>
      <c r="G12" s="642"/>
      <c r="H12" s="641"/>
      <c r="I12" s="640">
        <f ca="1">IF((OFFSET(I12,-1,0)+G12-H12)&gt;=0,OFFSET(I12,-1,0)+G12-H12,"")</f>
        <v>0</v>
      </c>
      <c r="J12" s="639"/>
      <c r="K12" s="638"/>
      <c r="L12" s="637"/>
      <c r="M12" s="636"/>
    </row>
    <row r="13" spans="2:13" ht="18.75" customHeight="1">
      <c r="B13" s="645"/>
      <c r="C13" s="644"/>
      <c r="D13" s="1723"/>
      <c r="E13" s="1724"/>
      <c r="F13" s="663">
        <v>2</v>
      </c>
      <c r="G13" s="656"/>
      <c r="H13" s="655"/>
      <c r="I13" s="640">
        <f t="shared" ca="1" si="0"/>
        <v>0</v>
      </c>
      <c r="J13" s="639"/>
      <c r="K13" s="638"/>
      <c r="L13" s="637"/>
      <c r="M13" s="636"/>
    </row>
    <row r="14" spans="2:13" ht="18.75" customHeight="1">
      <c r="B14" s="645"/>
      <c r="C14" s="644"/>
      <c r="D14" s="1723"/>
      <c r="E14" s="1724"/>
      <c r="F14" s="643">
        <v>2</v>
      </c>
      <c r="G14" s="642"/>
      <c r="H14" s="641"/>
      <c r="I14" s="640">
        <f t="shared" ca="1" si="0"/>
        <v>0</v>
      </c>
      <c r="J14" s="639"/>
      <c r="K14" s="638"/>
      <c r="L14" s="637"/>
      <c r="M14" s="636"/>
    </row>
    <row r="15" spans="2:13" ht="18.75" customHeight="1">
      <c r="B15" s="654"/>
      <c r="C15" s="653"/>
      <c r="D15" s="1729"/>
      <c r="E15" s="1730"/>
      <c r="F15" s="663">
        <v>2</v>
      </c>
      <c r="G15" s="651"/>
      <c r="H15" s="650"/>
      <c r="I15" s="649">
        <f ca="1">IF((OFFSET(I15,-1,0)+G15-H15)&gt;=0,OFFSET(I15,-1,0)+G15-H15,"")</f>
        <v>0</v>
      </c>
      <c r="J15" s="648"/>
      <c r="K15" s="647"/>
      <c r="L15" s="646"/>
      <c r="M15" s="636"/>
    </row>
    <row r="16" spans="2:13" ht="18.75" customHeight="1">
      <c r="B16" s="645"/>
      <c r="C16" s="644"/>
      <c r="D16" s="1731"/>
      <c r="E16" s="1732"/>
      <c r="F16" s="643">
        <v>2</v>
      </c>
      <c r="G16" s="642"/>
      <c r="H16" s="641"/>
      <c r="I16" s="640">
        <f t="shared" ca="1" si="0"/>
        <v>0</v>
      </c>
      <c r="J16" s="639"/>
      <c r="K16" s="638"/>
      <c r="L16" s="637"/>
      <c r="M16" s="636"/>
    </row>
    <row r="17" spans="2:13" ht="18.75" customHeight="1">
      <c r="B17" s="645"/>
      <c r="C17" s="644"/>
      <c r="D17" s="1723"/>
      <c r="E17" s="1724"/>
      <c r="F17" s="643">
        <v>2</v>
      </c>
      <c r="G17" s="642"/>
      <c r="H17" s="641"/>
      <c r="I17" s="640">
        <f t="shared" ca="1" si="0"/>
        <v>0</v>
      </c>
      <c r="J17" s="639"/>
      <c r="K17" s="638"/>
      <c r="L17" s="637"/>
      <c r="M17" s="636"/>
    </row>
    <row r="18" spans="2:13" ht="18.75" customHeight="1">
      <c r="B18" s="645"/>
      <c r="C18" s="644"/>
      <c r="D18" s="1723"/>
      <c r="E18" s="1724"/>
      <c r="F18" s="643">
        <v>2</v>
      </c>
      <c r="G18" s="642"/>
      <c r="H18" s="641"/>
      <c r="I18" s="640">
        <f ca="1">IF((OFFSET(I18,-1,0)+G18-H18)&gt;=0,OFFSET(I18,-1,0)+G18-H18,"")</f>
        <v>0</v>
      </c>
      <c r="J18" s="639"/>
      <c r="K18" s="638"/>
      <c r="L18" s="637"/>
      <c r="M18" s="636"/>
    </row>
    <row r="19" spans="2:13" ht="18.75" customHeight="1">
      <c r="B19" s="645"/>
      <c r="C19" s="644"/>
      <c r="D19" s="1723"/>
      <c r="E19" s="1724"/>
      <c r="F19" s="643">
        <v>2</v>
      </c>
      <c r="G19" s="642"/>
      <c r="H19" s="641"/>
      <c r="I19" s="640">
        <f t="shared" ca="1" si="0"/>
        <v>0</v>
      </c>
      <c r="J19" s="639"/>
      <c r="K19" s="638"/>
      <c r="L19" s="637"/>
      <c r="M19" s="636"/>
    </row>
    <row r="20" spans="2:13" ht="18.75" customHeight="1">
      <c r="B20" s="645"/>
      <c r="C20" s="644"/>
      <c r="D20" s="1723"/>
      <c r="E20" s="1724"/>
      <c r="F20" s="643">
        <v>2</v>
      </c>
      <c r="G20" s="642"/>
      <c r="H20" s="641"/>
      <c r="I20" s="640">
        <f t="shared" ca="1" si="0"/>
        <v>0</v>
      </c>
      <c r="J20" s="639"/>
      <c r="K20" s="638"/>
      <c r="L20" s="637"/>
      <c r="M20" s="636"/>
    </row>
    <row r="21" spans="2:13" ht="18.75" customHeight="1">
      <c r="B21" s="645"/>
      <c r="C21" s="644"/>
      <c r="D21" s="1723"/>
      <c r="E21" s="1724"/>
      <c r="F21" s="643">
        <v>2</v>
      </c>
      <c r="G21" s="642"/>
      <c r="H21" s="641"/>
      <c r="I21" s="640">
        <f ca="1">IF((OFFSET(I21,-1,0)+G21-H21)&gt;=0,OFFSET(I21,-1,0)+G21-H21,"")</f>
        <v>0</v>
      </c>
      <c r="J21" s="639"/>
      <c r="K21" s="638"/>
      <c r="L21" s="637"/>
      <c r="M21" s="636"/>
    </row>
    <row r="22" spans="2:13" ht="18.75" customHeight="1">
      <c r="B22" s="645"/>
      <c r="C22" s="644"/>
      <c r="D22" s="1723"/>
      <c r="E22" s="1724"/>
      <c r="F22" s="643">
        <v>2</v>
      </c>
      <c r="G22" s="642"/>
      <c r="H22" s="641"/>
      <c r="I22" s="640">
        <f ca="1">IF((OFFSET(I22,-1,0)+G22-H22)&gt;=0,OFFSET(I22,-1,0)+G22-H22,"")</f>
        <v>0</v>
      </c>
      <c r="J22" s="639"/>
      <c r="K22" s="638"/>
      <c r="L22" s="637"/>
      <c r="M22" s="636"/>
    </row>
    <row r="23" spans="2:13" ht="18.75" customHeight="1">
      <c r="B23" s="645"/>
      <c r="C23" s="644"/>
      <c r="D23" s="1723"/>
      <c r="E23" s="1724"/>
      <c r="F23" s="643">
        <v>2</v>
      </c>
      <c r="G23" s="642"/>
      <c r="H23" s="641"/>
      <c r="I23" s="640">
        <f ca="1">IF((OFFSET(I23,-1,0)+G23-H23)&gt;=0,OFFSET(I23,-1,0)+G23-H23,"")</f>
        <v>0</v>
      </c>
      <c r="J23" s="639"/>
      <c r="K23" s="638"/>
      <c r="L23" s="637"/>
      <c r="M23" s="636"/>
    </row>
    <row r="24" spans="2:13" ht="18.75" customHeight="1">
      <c r="B24" s="645"/>
      <c r="C24" s="644"/>
      <c r="D24" s="1723"/>
      <c r="E24" s="1724"/>
      <c r="F24" s="643">
        <v>2</v>
      </c>
      <c r="G24" s="642"/>
      <c r="H24" s="641"/>
      <c r="I24" s="640">
        <f ca="1">IF((OFFSET(I24,-1,0)+G24-H24)&gt;=0,OFFSET(I24,-1,0)+G24-H24,"")</f>
        <v>0</v>
      </c>
      <c r="J24" s="639"/>
      <c r="K24" s="638"/>
      <c r="L24" s="637"/>
      <c r="M24" s="636"/>
    </row>
    <row r="25" spans="2:13" ht="18.75" customHeight="1">
      <c r="B25" s="645"/>
      <c r="C25" s="644"/>
      <c r="D25" s="1723"/>
      <c r="E25" s="1724"/>
      <c r="F25" s="643">
        <v>2</v>
      </c>
      <c r="G25" s="642"/>
      <c r="H25" s="641"/>
      <c r="I25" s="640">
        <f t="shared" ca="1" si="0"/>
        <v>0</v>
      </c>
      <c r="J25" s="639"/>
      <c r="K25" s="638"/>
      <c r="L25" s="637"/>
      <c r="M25" s="636"/>
    </row>
    <row r="26" spans="2:13" ht="18.75" customHeight="1">
      <c r="B26" s="645"/>
      <c r="C26" s="644"/>
      <c r="D26" s="1723"/>
      <c r="E26" s="1724"/>
      <c r="F26" s="643">
        <v>2</v>
      </c>
      <c r="G26" s="642"/>
      <c r="H26" s="641"/>
      <c r="I26" s="640">
        <f t="shared" ca="1" si="0"/>
        <v>0</v>
      </c>
      <c r="J26" s="639"/>
      <c r="K26" s="638"/>
      <c r="L26" s="637"/>
      <c r="M26" s="636"/>
    </row>
    <row r="27" spans="2:13" ht="18.75" customHeight="1">
      <c r="B27" s="645"/>
      <c r="C27" s="644"/>
      <c r="D27" s="1723"/>
      <c r="E27" s="1724"/>
      <c r="F27" s="643">
        <v>2</v>
      </c>
      <c r="G27" s="642"/>
      <c r="H27" s="641"/>
      <c r="I27" s="640">
        <f t="shared" ca="1" si="0"/>
        <v>0</v>
      </c>
      <c r="J27" s="966"/>
      <c r="K27" s="965"/>
      <c r="L27" s="964"/>
      <c r="M27" s="636"/>
    </row>
    <row r="28" spans="2:13" ht="18.75" customHeight="1">
      <c r="B28" s="979"/>
      <c r="C28" s="644"/>
      <c r="D28" s="1721"/>
      <c r="E28" s="1722"/>
      <c r="F28" s="980">
        <v>2</v>
      </c>
      <c r="G28" s="981"/>
      <c r="H28" s="982"/>
      <c r="I28" s="976">
        <f t="shared" ca="1" si="0"/>
        <v>0</v>
      </c>
      <c r="J28" s="966"/>
      <c r="K28" s="965"/>
      <c r="L28" s="964"/>
      <c r="M28" s="992"/>
    </row>
    <row r="29" spans="2:13" ht="18.75" customHeight="1">
      <c r="B29" s="979"/>
      <c r="C29" s="644"/>
      <c r="D29" s="1723"/>
      <c r="E29" s="1724"/>
      <c r="F29" s="983">
        <v>2</v>
      </c>
      <c r="G29" s="984"/>
      <c r="H29" s="985"/>
      <c r="I29" s="976">
        <f t="shared" ca="1" si="0"/>
        <v>0</v>
      </c>
      <c r="J29" s="993"/>
      <c r="K29" s="994"/>
      <c r="L29" s="995"/>
      <c r="M29" s="992"/>
    </row>
    <row r="30" spans="2:13" ht="18.75" customHeight="1">
      <c r="B30" s="986"/>
      <c r="C30" s="644"/>
      <c r="D30" s="1723"/>
      <c r="E30" s="1724"/>
      <c r="F30" s="980">
        <v>2</v>
      </c>
      <c r="G30" s="984"/>
      <c r="H30" s="985"/>
      <c r="I30" s="977">
        <f t="shared" ca="1" si="0"/>
        <v>0</v>
      </c>
      <c r="J30" s="993"/>
      <c r="K30" s="994"/>
      <c r="L30" s="995"/>
      <c r="M30" s="992"/>
    </row>
    <row r="31" spans="2:13" ht="18.75" customHeight="1">
      <c r="B31" s="986"/>
      <c r="C31" s="644"/>
      <c r="D31" s="1723"/>
      <c r="E31" s="1724"/>
      <c r="F31" s="983">
        <v>2</v>
      </c>
      <c r="G31" s="984"/>
      <c r="H31" s="985"/>
      <c r="I31" s="976">
        <f t="shared" ca="1" si="0"/>
        <v>0</v>
      </c>
      <c r="J31" s="993"/>
      <c r="K31" s="994"/>
      <c r="L31" s="995"/>
      <c r="M31" s="992"/>
    </row>
    <row r="32" spans="2:13" ht="18.75" customHeight="1">
      <c r="B32" s="986"/>
      <c r="C32" s="644"/>
      <c r="D32" s="1723"/>
      <c r="E32" s="1724"/>
      <c r="F32" s="980">
        <v>2</v>
      </c>
      <c r="G32" s="981"/>
      <c r="H32" s="982"/>
      <c r="I32" s="976">
        <f t="shared" ca="1" si="0"/>
        <v>0</v>
      </c>
      <c r="J32" s="993"/>
      <c r="K32" s="994"/>
      <c r="L32" s="995"/>
      <c r="M32" s="992"/>
    </row>
    <row r="33" spans="2:13" ht="18.75" customHeight="1">
      <c r="B33" s="986"/>
      <c r="C33" s="644"/>
      <c r="D33" s="1723"/>
      <c r="E33" s="1724"/>
      <c r="F33" s="983">
        <v>2</v>
      </c>
      <c r="G33" s="984"/>
      <c r="H33" s="985"/>
      <c r="I33" s="976">
        <f t="shared" ca="1" si="0"/>
        <v>0</v>
      </c>
      <c r="J33" s="993"/>
      <c r="K33" s="994"/>
      <c r="L33" s="995"/>
      <c r="M33" s="992"/>
    </row>
    <row r="34" spans="2:13" ht="18.75" customHeight="1">
      <c r="B34" s="988"/>
      <c r="C34" s="653"/>
      <c r="D34" s="1729"/>
      <c r="E34" s="1730"/>
      <c r="F34" s="980">
        <v>2</v>
      </c>
      <c r="G34" s="990"/>
      <c r="H34" s="991"/>
      <c r="I34" s="978">
        <f t="shared" ca="1" si="0"/>
        <v>0</v>
      </c>
      <c r="J34" s="996"/>
      <c r="K34" s="997"/>
      <c r="L34" s="998"/>
      <c r="M34" s="992"/>
    </row>
    <row r="35" spans="2:13" ht="18.75" customHeight="1">
      <c r="B35" s="986"/>
      <c r="C35" s="644"/>
      <c r="D35" s="1731"/>
      <c r="E35" s="1732"/>
      <c r="F35" s="983">
        <v>2</v>
      </c>
      <c r="G35" s="984"/>
      <c r="H35" s="985"/>
      <c r="I35" s="976">
        <f t="shared" ca="1" si="0"/>
        <v>0</v>
      </c>
      <c r="J35" s="993"/>
      <c r="K35" s="994"/>
      <c r="L35" s="995"/>
      <c r="M35" s="992"/>
    </row>
    <row r="36" spans="2:13" ht="18.75" customHeight="1">
      <c r="B36" s="986"/>
      <c r="C36" s="644"/>
      <c r="D36" s="1723"/>
      <c r="E36" s="1724"/>
      <c r="F36" s="983">
        <v>2</v>
      </c>
      <c r="G36" s="984"/>
      <c r="H36" s="985"/>
      <c r="I36" s="976">
        <f t="shared" ca="1" si="0"/>
        <v>0</v>
      </c>
      <c r="J36" s="993"/>
      <c r="K36" s="994"/>
      <c r="L36" s="995"/>
      <c r="M36" s="992"/>
    </row>
    <row r="37" spans="2:13" ht="18.75" customHeight="1">
      <c r="B37" s="986"/>
      <c r="C37" s="644"/>
      <c r="D37" s="1723"/>
      <c r="E37" s="1724"/>
      <c r="F37" s="983">
        <v>2</v>
      </c>
      <c r="G37" s="984"/>
      <c r="H37" s="985"/>
      <c r="I37" s="976">
        <f t="shared" ca="1" si="0"/>
        <v>0</v>
      </c>
      <c r="J37" s="993"/>
      <c r="K37" s="994"/>
      <c r="L37" s="995"/>
      <c r="M37" s="992"/>
    </row>
    <row r="38" spans="2:13" ht="18.75" customHeight="1">
      <c r="B38" s="986"/>
      <c r="C38" s="644"/>
      <c r="D38" s="1723"/>
      <c r="E38" s="1724"/>
      <c r="F38" s="983">
        <v>2</v>
      </c>
      <c r="G38" s="984"/>
      <c r="H38" s="985"/>
      <c r="I38" s="976">
        <f t="shared" ca="1" si="0"/>
        <v>0</v>
      </c>
      <c r="J38" s="993"/>
      <c r="K38" s="994"/>
      <c r="L38" s="995"/>
      <c r="M38" s="992"/>
    </row>
    <row r="39" spans="2:13" ht="18.75" customHeight="1">
      <c r="B39" s="986"/>
      <c r="C39" s="644"/>
      <c r="D39" s="1723"/>
      <c r="E39" s="1724"/>
      <c r="F39" s="983">
        <v>2</v>
      </c>
      <c r="G39" s="984"/>
      <c r="H39" s="985"/>
      <c r="I39" s="976">
        <f t="shared" ca="1" si="0"/>
        <v>0</v>
      </c>
      <c r="J39" s="993"/>
      <c r="K39" s="994"/>
      <c r="L39" s="995"/>
      <c r="M39" s="992"/>
    </row>
    <row r="40" spans="2:13" ht="18.75" customHeight="1">
      <c r="B40" s="986"/>
      <c r="C40" s="644"/>
      <c r="D40" s="1723"/>
      <c r="E40" s="1724"/>
      <c r="F40" s="983">
        <v>2</v>
      </c>
      <c r="G40" s="984"/>
      <c r="H40" s="985"/>
      <c r="I40" s="976">
        <f t="shared" ca="1" si="0"/>
        <v>0</v>
      </c>
      <c r="J40" s="993"/>
      <c r="K40" s="994"/>
      <c r="L40" s="995"/>
      <c r="M40" s="992"/>
    </row>
    <row r="41" spans="2:13" ht="18.75" customHeight="1">
      <c r="B41" s="986"/>
      <c r="C41" s="644"/>
      <c r="D41" s="1723"/>
      <c r="E41" s="1724"/>
      <c r="F41" s="983">
        <v>2</v>
      </c>
      <c r="G41" s="984"/>
      <c r="H41" s="985"/>
      <c r="I41" s="976">
        <f t="shared" ca="1" si="0"/>
        <v>0</v>
      </c>
      <c r="J41" s="993"/>
      <c r="K41" s="994"/>
      <c r="L41" s="995"/>
      <c r="M41" s="992"/>
    </row>
    <row r="42" spans="2:13" ht="18.75" customHeight="1">
      <c r="B42" s="986"/>
      <c r="C42" s="644"/>
      <c r="D42" s="1723"/>
      <c r="E42" s="1724"/>
      <c r="F42" s="983">
        <v>2</v>
      </c>
      <c r="G42" s="984"/>
      <c r="H42" s="985"/>
      <c r="I42" s="976">
        <f t="shared" ca="1" si="0"/>
        <v>0</v>
      </c>
      <c r="J42" s="993"/>
      <c r="K42" s="994"/>
      <c r="L42" s="995"/>
      <c r="M42" s="992"/>
    </row>
    <row r="43" spans="2:13" ht="18.75" customHeight="1">
      <c r="B43" s="986"/>
      <c r="C43" s="644"/>
      <c r="D43" s="1723"/>
      <c r="E43" s="1724"/>
      <c r="F43" s="983">
        <v>2</v>
      </c>
      <c r="G43" s="984"/>
      <c r="H43" s="985"/>
      <c r="I43" s="976">
        <f t="shared" ca="1" si="0"/>
        <v>0</v>
      </c>
      <c r="J43" s="993"/>
      <c r="K43" s="994"/>
      <c r="L43" s="995"/>
      <c r="M43" s="992"/>
    </row>
    <row r="44" spans="2:13" ht="18.75" customHeight="1">
      <c r="B44" s="986"/>
      <c r="C44" s="644"/>
      <c r="D44" s="1723"/>
      <c r="E44" s="1724"/>
      <c r="F44" s="983">
        <v>2</v>
      </c>
      <c r="G44" s="984"/>
      <c r="H44" s="985"/>
      <c r="I44" s="976">
        <f t="shared" ca="1" si="0"/>
        <v>0</v>
      </c>
      <c r="J44" s="993"/>
      <c r="K44" s="994"/>
      <c r="L44" s="995"/>
      <c r="M44" s="992"/>
    </row>
    <row r="45" spans="2:13" ht="18.75" customHeight="1">
      <c r="B45" s="986"/>
      <c r="C45" s="644"/>
      <c r="D45" s="1723"/>
      <c r="E45" s="1724"/>
      <c r="F45" s="983">
        <v>2</v>
      </c>
      <c r="G45" s="984"/>
      <c r="H45" s="985"/>
      <c r="I45" s="976">
        <f t="shared" ca="1" si="0"/>
        <v>0</v>
      </c>
      <c r="J45" s="993"/>
      <c r="K45" s="994"/>
      <c r="L45" s="995"/>
      <c r="M45" s="992"/>
    </row>
    <row r="46" spans="2:13" ht="18.75" customHeight="1">
      <c r="B46" s="986"/>
      <c r="C46" s="644"/>
      <c r="D46" s="1723"/>
      <c r="E46" s="1724"/>
      <c r="F46" s="983">
        <v>2</v>
      </c>
      <c r="G46" s="984"/>
      <c r="H46" s="985"/>
      <c r="I46" s="976">
        <f t="shared" ca="1" si="0"/>
        <v>0</v>
      </c>
      <c r="J46" s="993"/>
      <c r="K46" s="994"/>
      <c r="L46" s="995"/>
      <c r="M46" s="992"/>
    </row>
    <row r="47" spans="2:13" ht="18.75" customHeight="1">
      <c r="B47" s="986"/>
      <c r="C47" s="644"/>
      <c r="D47" s="1723"/>
      <c r="E47" s="1724"/>
      <c r="F47" s="983">
        <v>2</v>
      </c>
      <c r="G47" s="984"/>
      <c r="H47" s="985"/>
      <c r="I47" s="976">
        <f t="shared" ca="1" si="0"/>
        <v>0</v>
      </c>
      <c r="J47" s="993"/>
      <c r="K47" s="994"/>
      <c r="L47" s="995"/>
      <c r="M47" s="992"/>
    </row>
    <row r="48" spans="2:13" ht="18.75" customHeight="1">
      <c r="B48" s="986"/>
      <c r="C48" s="644"/>
      <c r="D48" s="1723"/>
      <c r="E48" s="1724"/>
      <c r="F48" s="983">
        <v>2</v>
      </c>
      <c r="G48" s="984"/>
      <c r="H48" s="985"/>
      <c r="I48" s="976">
        <f t="shared" ca="1" si="0"/>
        <v>0</v>
      </c>
      <c r="J48" s="993"/>
      <c r="K48" s="994"/>
      <c r="L48" s="995"/>
      <c r="M48" s="992"/>
    </row>
    <row r="49" spans="1:15" ht="18.75" customHeight="1">
      <c r="B49" s="986"/>
      <c r="C49" s="644"/>
      <c r="D49" s="1723"/>
      <c r="E49" s="1724"/>
      <c r="F49" s="983">
        <v>2</v>
      </c>
      <c r="G49" s="984"/>
      <c r="H49" s="985"/>
      <c r="I49" s="976">
        <f t="shared" ca="1" si="0"/>
        <v>0</v>
      </c>
      <c r="J49" s="993"/>
      <c r="K49" s="994"/>
      <c r="L49" s="995"/>
      <c r="M49" s="992"/>
    </row>
    <row r="50" spans="1:15" ht="18.75" customHeight="1">
      <c r="B50" s="986"/>
      <c r="C50" s="644"/>
      <c r="D50" s="1723"/>
      <c r="E50" s="1724"/>
      <c r="F50" s="983">
        <v>2</v>
      </c>
      <c r="G50" s="984"/>
      <c r="H50" s="985"/>
      <c r="I50" s="976">
        <f t="shared" ca="1" si="0"/>
        <v>0</v>
      </c>
      <c r="J50" s="993"/>
      <c r="K50" s="994"/>
      <c r="L50" s="995"/>
      <c r="M50" s="992"/>
    </row>
    <row r="51" spans="1:15" ht="18.75" customHeight="1">
      <c r="B51" s="986"/>
      <c r="C51" s="644"/>
      <c r="D51" s="1723"/>
      <c r="E51" s="1724"/>
      <c r="F51" s="983">
        <v>2</v>
      </c>
      <c r="G51" s="984"/>
      <c r="H51" s="985"/>
      <c r="I51" s="976">
        <f t="shared" ca="1" si="0"/>
        <v>0</v>
      </c>
      <c r="J51" s="993"/>
      <c r="K51" s="994"/>
      <c r="L51" s="995"/>
      <c r="M51" s="992"/>
    </row>
    <row r="52" spans="1:15" ht="16.5" customHeight="1" thickBot="1">
      <c r="B52" s="903"/>
      <c r="C52" s="904"/>
      <c r="D52" s="905" t="s">
        <v>1205</v>
      </c>
      <c r="E52" s="906"/>
      <c r="F52" s="907"/>
      <c r="G52" s="908"/>
      <c r="H52" s="909"/>
      <c r="I52" s="910"/>
      <c r="J52" s="911"/>
      <c r="K52" s="912"/>
      <c r="L52" s="913"/>
      <c r="M52" s="914"/>
    </row>
    <row r="53" spans="1:15" ht="19.5" customHeight="1" thickTop="1">
      <c r="B53" s="1749" t="s">
        <v>993</v>
      </c>
      <c r="C53" s="1750"/>
      <c r="D53" s="1750"/>
      <c r="E53" s="1750"/>
      <c r="F53" s="1751"/>
      <c r="G53" s="635" t="str">
        <f ca="1">IF(SUM(G9:OFFSET(G53,-1,0))&gt;0,SUM(G9:OFFSET(G53,-1,0)),"")</f>
        <v/>
      </c>
      <c r="H53" s="634" t="str">
        <f ca="1">IF(SUM(H9:OFFSET(H53,-1,0))&gt;0,SUM(H9:OFFSET(H53,-1,0)),"")</f>
        <v/>
      </c>
      <c r="I53" s="633" t="str">
        <f ca="1">IFERROR(SUM(G53-H53),"")</f>
        <v/>
      </c>
      <c r="J53" s="632"/>
      <c r="K53" s="631"/>
      <c r="L53" s="630"/>
      <c r="M53" s="629"/>
    </row>
    <row r="54" spans="1:15" ht="18.75" customHeight="1">
      <c r="B54" s="628" t="s">
        <v>1003</v>
      </c>
      <c r="C54" s="627"/>
      <c r="D54" s="626"/>
      <c r="E54" s="626"/>
      <c r="F54" s="625"/>
      <c r="G54" s="625"/>
      <c r="H54" s="624"/>
      <c r="I54" s="623"/>
      <c r="J54" s="623"/>
      <c r="K54" s="623"/>
    </row>
    <row r="55" spans="1:15" ht="18.75" customHeight="1">
      <c r="B55" s="628"/>
      <c r="C55" s="627"/>
      <c r="D55" s="626"/>
      <c r="E55" s="626"/>
      <c r="F55" s="625"/>
      <c r="G55" s="625"/>
      <c r="H55" s="624"/>
      <c r="I55" s="623"/>
      <c r="J55" s="623"/>
      <c r="K55" s="623"/>
    </row>
    <row r="56" spans="1:15" ht="14.25" customHeight="1">
      <c r="B56" s="622"/>
      <c r="C56" s="622"/>
      <c r="D56" s="622"/>
      <c r="E56" s="622"/>
      <c r="F56" s="622"/>
      <c r="G56" s="622"/>
      <c r="H56" s="622"/>
      <c r="I56" s="622"/>
      <c r="J56" s="622"/>
      <c r="K56" s="622"/>
    </row>
    <row r="57" spans="1:15" s="593" customFormat="1" ht="19.5" customHeight="1">
      <c r="A57" s="595"/>
      <c r="B57" s="954"/>
      <c r="C57" s="955"/>
      <c r="D57" s="1765"/>
      <c r="E57" s="1765"/>
      <c r="F57" s="584"/>
      <c r="G57" s="619" t="s">
        <v>1001</v>
      </c>
      <c r="H57" s="618">
        <v>2</v>
      </c>
      <c r="I57" s="617" t="s">
        <v>1000</v>
      </c>
      <c r="J57" s="584"/>
      <c r="K57" s="616" t="s">
        <v>999</v>
      </c>
      <c r="L57" s="596"/>
      <c r="N57" s="595"/>
      <c r="O57" s="533"/>
    </row>
    <row r="58" spans="1:15" s="593" customFormat="1" ht="19.5" customHeight="1">
      <c r="A58" s="595"/>
      <c r="B58" s="1733"/>
      <c r="C58" s="1733"/>
      <c r="D58" s="1734"/>
      <c r="E58" s="1734"/>
      <c r="F58" s="605"/>
      <c r="G58" s="1753" t="s">
        <v>233</v>
      </c>
      <c r="H58" s="1753"/>
      <c r="I58" s="1754" t="s">
        <v>998</v>
      </c>
      <c r="J58" s="1766"/>
      <c r="K58" s="1755"/>
      <c r="L58" s="594"/>
      <c r="N58" s="595"/>
    </row>
    <row r="59" spans="1:15" s="593" customFormat="1" ht="19.5" customHeight="1">
      <c r="A59" s="595"/>
      <c r="B59" s="1733"/>
      <c r="C59" s="1733"/>
      <c r="D59" s="951"/>
      <c r="E59" s="956"/>
      <c r="F59" s="605"/>
      <c r="G59" s="1753"/>
      <c r="H59" s="1753"/>
      <c r="I59" s="949" t="s">
        <v>997</v>
      </c>
      <c r="J59" s="1767" t="s">
        <v>996</v>
      </c>
      <c r="K59" s="1768"/>
      <c r="L59" s="594"/>
      <c r="N59" s="595"/>
    </row>
    <row r="60" spans="1:15" s="593" customFormat="1" ht="19.5" customHeight="1">
      <c r="A60" s="595"/>
      <c r="B60" s="1737"/>
      <c r="C60" s="1737"/>
      <c r="D60" s="952"/>
      <c r="E60" s="957"/>
      <c r="F60" s="605"/>
      <c r="G60" s="1736" t="s">
        <v>305</v>
      </c>
      <c r="H60" s="1736"/>
      <c r="I60" s="613">
        <f>SUMIFS($G$9:$G$52,$C$9:$C$52,G60,$F$9:$F$52,$H$57)</f>
        <v>0</v>
      </c>
      <c r="J60" s="1763"/>
      <c r="K60" s="1764"/>
      <c r="L60" s="594"/>
      <c r="N60" s="595"/>
    </row>
    <row r="61" spans="1:15" s="593" customFormat="1" ht="19.5" customHeight="1">
      <c r="A61" s="595"/>
      <c r="B61" s="1737"/>
      <c r="C61" s="1737"/>
      <c r="D61" s="952"/>
      <c r="E61" s="957"/>
      <c r="F61" s="605"/>
      <c r="G61" s="1736" t="s">
        <v>317</v>
      </c>
      <c r="H61" s="1736"/>
      <c r="I61" s="611">
        <f>SUMIFS($G$9:$G$52,$C$9:$C$52,G61,$F$9:$F$52,$H$57)</f>
        <v>0</v>
      </c>
      <c r="J61" s="1763"/>
      <c r="K61" s="1764"/>
      <c r="L61" s="594"/>
      <c r="N61" s="595"/>
    </row>
    <row r="62" spans="1:15" s="593" customFormat="1" ht="19.5" customHeight="1">
      <c r="A62" s="595"/>
      <c r="B62" s="1737"/>
      <c r="C62" s="1737"/>
      <c r="D62" s="952"/>
      <c r="E62" s="957"/>
      <c r="F62" s="605"/>
      <c r="G62" s="1736" t="s">
        <v>326</v>
      </c>
      <c r="H62" s="1736"/>
      <c r="I62" s="613">
        <f>SUMIFS($G$9:$G$52,$C$9:$C$52,G62,$F$9:$F$52,$H$57)</f>
        <v>0</v>
      </c>
      <c r="J62" s="1763"/>
      <c r="K62" s="1764"/>
      <c r="L62" s="594"/>
      <c r="N62" s="595"/>
    </row>
    <row r="63" spans="1:15" s="593" customFormat="1" ht="19.5" customHeight="1">
      <c r="A63" s="595"/>
      <c r="B63" s="1737"/>
      <c r="C63" s="1737"/>
      <c r="D63" s="953"/>
      <c r="E63" s="952"/>
      <c r="F63" s="605"/>
      <c r="G63" s="1736" t="s">
        <v>331</v>
      </c>
      <c r="H63" s="1736"/>
      <c r="I63" s="610"/>
      <c r="J63" s="1759">
        <f>SUMIFS($H$9:$H$52,$C$9:$C$52,G63,$F$9:$F$52,$H$57)</f>
        <v>0</v>
      </c>
      <c r="K63" s="1760">
        <f>SUMIF($C$9:$C$27,H63,$H$9:$H$27)</f>
        <v>0</v>
      </c>
      <c r="L63" s="594"/>
      <c r="N63" s="595"/>
    </row>
    <row r="64" spans="1:15" s="593" customFormat="1" ht="19.5" customHeight="1">
      <c r="A64" s="595"/>
      <c r="B64" s="1737"/>
      <c r="C64" s="1737"/>
      <c r="D64" s="953"/>
      <c r="E64" s="952"/>
      <c r="F64" s="605"/>
      <c r="G64" s="1736" t="s">
        <v>340</v>
      </c>
      <c r="H64" s="1736"/>
      <c r="I64" s="610"/>
      <c r="J64" s="1759">
        <f>SUMIFS($H$9:$H$52,$C$9:$C$52,G64,$F$9:$F$52,$H$57)</f>
        <v>0</v>
      </c>
      <c r="K64" s="1760">
        <f>SUMIF($C$9:$C$27,H64,$H$9:$H$27)</f>
        <v>0</v>
      </c>
      <c r="L64" s="594"/>
      <c r="N64" s="595"/>
    </row>
    <row r="65" spans="1:15" s="593" customFormat="1" ht="19.5" customHeight="1">
      <c r="A65" s="595"/>
      <c r="B65" s="1737"/>
      <c r="C65" s="1737"/>
      <c r="D65" s="953"/>
      <c r="E65" s="952"/>
      <c r="F65" s="605"/>
      <c r="G65" s="1736" t="s">
        <v>345</v>
      </c>
      <c r="H65" s="1736"/>
      <c r="I65" s="610"/>
      <c r="J65" s="1759">
        <f>SUMIFS($H$9:$H$52,$C$9:$C$52,G65,$F$9:$F$52,$H$57)</f>
        <v>0</v>
      </c>
      <c r="K65" s="1760">
        <f t="shared" ref="K65:K68" si="1">SUMIF($C$9:$C$27,H65,$H$9:$H$27)</f>
        <v>0</v>
      </c>
      <c r="L65" s="594"/>
      <c r="N65" s="595"/>
    </row>
    <row r="66" spans="1:15" s="593" customFormat="1" ht="19.5" customHeight="1">
      <c r="A66" s="595"/>
      <c r="B66" s="1737"/>
      <c r="C66" s="1737"/>
      <c r="D66" s="953"/>
      <c r="E66" s="952"/>
      <c r="F66" s="605"/>
      <c r="G66" s="1736" t="s">
        <v>348</v>
      </c>
      <c r="H66" s="1736"/>
      <c r="I66" s="610"/>
      <c r="J66" s="1759">
        <f>SUMIFS($H$9:$H$52,$C$9:$C$52,G66,$F$9:$F$52,$H$57)</f>
        <v>0</v>
      </c>
      <c r="K66" s="1760">
        <f t="shared" si="1"/>
        <v>0</v>
      </c>
      <c r="L66" s="594"/>
      <c r="N66" s="595"/>
    </row>
    <row r="67" spans="1:15" s="593" customFormat="1" ht="19.5" customHeight="1">
      <c r="A67" s="595"/>
      <c r="B67" s="1737"/>
      <c r="C67" s="1737"/>
      <c r="D67" s="953"/>
      <c r="E67" s="952"/>
      <c r="F67" s="605"/>
      <c r="G67" s="1736" t="s">
        <v>354</v>
      </c>
      <c r="H67" s="1736"/>
      <c r="I67" s="608"/>
      <c r="J67" s="1759">
        <f>SUMIFS($H$9:$H$52,$C$9:$C$52,G67,$F$9:$F$52,$H$57)</f>
        <v>0</v>
      </c>
      <c r="K67" s="1760">
        <f t="shared" si="1"/>
        <v>0</v>
      </c>
      <c r="L67" s="594"/>
      <c r="N67" s="595"/>
    </row>
    <row r="68" spans="1:15" s="593" customFormat="1" ht="19.5" customHeight="1" thickBot="1">
      <c r="A68" s="595"/>
      <c r="B68" s="1757"/>
      <c r="C68" s="1757"/>
      <c r="D68" s="953"/>
      <c r="E68" s="957"/>
      <c r="F68" s="605"/>
      <c r="G68" s="1758" t="s">
        <v>994</v>
      </c>
      <c r="H68" s="1758"/>
      <c r="I68" s="607"/>
      <c r="J68" s="1759">
        <f>I69-SUM(J60:K67)</f>
        <v>0</v>
      </c>
      <c r="K68" s="1760">
        <f t="shared" si="1"/>
        <v>0</v>
      </c>
      <c r="L68" s="594"/>
      <c r="N68" s="595"/>
    </row>
    <row r="69" spans="1:15" s="593" customFormat="1" ht="19.5" customHeight="1" thickTop="1">
      <c r="A69" s="595"/>
      <c r="B69" s="1739"/>
      <c r="C69" s="1739"/>
      <c r="D69" s="953"/>
      <c r="E69" s="953"/>
      <c r="F69" s="605"/>
      <c r="G69" s="1740" t="s">
        <v>993</v>
      </c>
      <c r="H69" s="1740"/>
      <c r="I69" s="950">
        <f>SUM(I60:I68)</f>
        <v>0</v>
      </c>
      <c r="J69" s="1761">
        <f>SUM(J63:K68)</f>
        <v>0</v>
      </c>
      <c r="K69" s="1762"/>
      <c r="L69" s="594"/>
      <c r="N69" s="595"/>
    </row>
    <row r="70" spans="1:15" s="593" customFormat="1" ht="7.5" customHeight="1">
      <c r="A70" s="595"/>
      <c r="B70" s="603"/>
      <c r="C70" s="602"/>
      <c r="D70" s="601"/>
      <c r="E70" s="600"/>
      <c r="G70" s="599"/>
      <c r="H70" s="597"/>
      <c r="I70" s="598"/>
      <c r="J70" s="598"/>
      <c r="K70" s="597"/>
      <c r="L70" s="596"/>
      <c r="N70" s="595"/>
      <c r="O70" s="594"/>
    </row>
    <row r="71" spans="1:15" s="586" customFormat="1" ht="18" customHeight="1">
      <c r="B71" s="591" t="s">
        <v>992</v>
      </c>
      <c r="C71" s="592"/>
      <c r="D71" s="591"/>
      <c r="E71" s="591"/>
      <c r="F71" s="591"/>
      <c r="G71" s="591"/>
      <c r="H71" s="591"/>
      <c r="I71" s="591"/>
      <c r="J71" s="590"/>
      <c r="K71" s="590"/>
      <c r="L71" s="590"/>
    </row>
    <row r="72" spans="1:15" s="586" customFormat="1" ht="18" customHeight="1">
      <c r="B72" s="588" t="s">
        <v>991</v>
      </c>
      <c r="C72" s="588" t="s">
        <v>990</v>
      </c>
      <c r="D72" s="1746" t="s">
        <v>989</v>
      </c>
      <c r="E72" s="1747"/>
      <c r="F72" s="1747"/>
      <c r="G72" s="1747"/>
      <c r="H72" s="1747"/>
      <c r="I72" s="1747"/>
      <c r="J72" s="1747"/>
      <c r="K72" s="1747"/>
      <c r="L72" s="1748"/>
    </row>
    <row r="73" spans="1:15" s="586" customFormat="1" ht="18" customHeight="1">
      <c r="B73" s="588">
        <v>1</v>
      </c>
      <c r="C73" s="588" t="s">
        <v>988</v>
      </c>
      <c r="D73" s="1742" t="s">
        <v>987</v>
      </c>
      <c r="E73" s="1743"/>
      <c r="F73" s="1743"/>
      <c r="G73" s="1743"/>
      <c r="H73" s="1743"/>
      <c r="I73" s="1743"/>
      <c r="J73" s="1743"/>
      <c r="K73" s="1743"/>
      <c r="L73" s="1744"/>
    </row>
    <row r="74" spans="1:15" s="586" customFormat="1" ht="18" customHeight="1">
      <c r="B74" s="588">
        <v>2</v>
      </c>
      <c r="C74" s="588" t="s">
        <v>986</v>
      </c>
      <c r="D74" s="1742" t="s">
        <v>985</v>
      </c>
      <c r="E74" s="1743"/>
      <c r="F74" s="1743"/>
      <c r="G74" s="1743"/>
      <c r="H74" s="1743"/>
      <c r="I74" s="1743"/>
      <c r="J74" s="1743"/>
      <c r="K74" s="1743"/>
      <c r="L74" s="1744"/>
    </row>
    <row r="75" spans="1:15" s="586" customFormat="1" ht="18" customHeight="1">
      <c r="B75" s="588">
        <v>3</v>
      </c>
      <c r="C75" s="588" t="s">
        <v>984</v>
      </c>
      <c r="D75" s="1742" t="s">
        <v>983</v>
      </c>
      <c r="E75" s="1743"/>
      <c r="F75" s="1743"/>
      <c r="G75" s="1743"/>
      <c r="H75" s="1743"/>
      <c r="I75" s="1743"/>
      <c r="J75" s="1743"/>
      <c r="K75" s="1743"/>
      <c r="L75" s="1744"/>
    </row>
    <row r="76" spans="1:15" s="586" customFormat="1" ht="18" customHeight="1">
      <c r="B76" s="588">
        <v>4</v>
      </c>
      <c r="C76" s="588" t="s">
        <v>982</v>
      </c>
      <c r="D76" s="1742" t="s">
        <v>981</v>
      </c>
      <c r="E76" s="1743"/>
      <c r="F76" s="1743"/>
      <c r="G76" s="1743"/>
      <c r="H76" s="1743"/>
      <c r="I76" s="1743"/>
      <c r="J76" s="1743"/>
      <c r="K76" s="1743"/>
      <c r="L76" s="1744"/>
    </row>
    <row r="77" spans="1:15" s="586" customFormat="1" ht="24.75" customHeight="1">
      <c r="B77" s="588">
        <v>5</v>
      </c>
      <c r="C77" s="589" t="s">
        <v>980</v>
      </c>
      <c r="D77" s="1742" t="s">
        <v>979</v>
      </c>
      <c r="E77" s="1743"/>
      <c r="F77" s="1743"/>
      <c r="G77" s="1743"/>
      <c r="H77" s="1743"/>
      <c r="I77" s="1743"/>
      <c r="J77" s="1743"/>
      <c r="K77" s="1743"/>
      <c r="L77" s="1744"/>
    </row>
    <row r="78" spans="1:15" s="586" customFormat="1" ht="24.75" customHeight="1">
      <c r="B78" s="588">
        <v>6</v>
      </c>
      <c r="C78" s="588" t="s">
        <v>978</v>
      </c>
      <c r="D78" s="1742" t="s">
        <v>977</v>
      </c>
      <c r="E78" s="1743"/>
      <c r="F78" s="1743"/>
      <c r="G78" s="1743"/>
      <c r="H78" s="1743"/>
      <c r="I78" s="1743"/>
      <c r="J78" s="1743"/>
      <c r="K78" s="1743"/>
      <c r="L78" s="1744"/>
    </row>
    <row r="79" spans="1:15" s="586" customFormat="1" ht="28.5" customHeight="1">
      <c r="B79" s="587">
        <v>7</v>
      </c>
      <c r="C79" s="587" t="s">
        <v>976</v>
      </c>
      <c r="D79" s="1742" t="s">
        <v>975</v>
      </c>
      <c r="E79" s="1743"/>
      <c r="F79" s="1743"/>
      <c r="G79" s="1743"/>
      <c r="H79" s="1743"/>
      <c r="I79" s="1743"/>
      <c r="J79" s="1743"/>
      <c r="K79" s="1743"/>
      <c r="L79" s="1744"/>
    </row>
    <row r="80" spans="1:15" s="586" customFormat="1" ht="18.75" customHeight="1">
      <c r="B80" s="587">
        <v>8</v>
      </c>
      <c r="C80" s="587" t="s">
        <v>974</v>
      </c>
      <c r="D80" s="1742" t="s">
        <v>973</v>
      </c>
      <c r="E80" s="1743"/>
      <c r="F80" s="1743"/>
      <c r="G80" s="1743"/>
      <c r="H80" s="1743"/>
      <c r="I80" s="1743"/>
      <c r="J80" s="1743"/>
      <c r="K80" s="1743"/>
      <c r="L80" s="1744"/>
    </row>
    <row r="81" ht="18.75" customHeight="1"/>
  </sheetData>
  <mergeCells count="95">
    <mergeCell ref="D14:E14"/>
    <mergeCell ref="K3:M3"/>
    <mergeCell ref="B5:M5"/>
    <mergeCell ref="B6:M6"/>
    <mergeCell ref="B7:M7"/>
    <mergeCell ref="D8:E8"/>
    <mergeCell ref="D9:E9"/>
    <mergeCell ref="D10:E10"/>
    <mergeCell ref="D11:E11"/>
    <mergeCell ref="D12:E12"/>
    <mergeCell ref="D13:E13"/>
    <mergeCell ref="E4:H4"/>
    <mergeCell ref="D26:E26"/>
    <mergeCell ref="D15:E15"/>
    <mergeCell ref="D16:E16"/>
    <mergeCell ref="D17:E17"/>
    <mergeCell ref="D18:E18"/>
    <mergeCell ref="D19:E19"/>
    <mergeCell ref="D20:E20"/>
    <mergeCell ref="D21:E21"/>
    <mergeCell ref="D22:E22"/>
    <mergeCell ref="D23:E23"/>
    <mergeCell ref="D24:E24"/>
    <mergeCell ref="D25:E25"/>
    <mergeCell ref="B61:C61"/>
    <mergeCell ref="G61:H61"/>
    <mergeCell ref="J61:K61"/>
    <mergeCell ref="D27:E27"/>
    <mergeCell ref="B53:F53"/>
    <mergeCell ref="D57:E57"/>
    <mergeCell ref="B58:C59"/>
    <mergeCell ref="D58:E58"/>
    <mergeCell ref="G58:H59"/>
    <mergeCell ref="I58:K58"/>
    <mergeCell ref="J59:K59"/>
    <mergeCell ref="B60:C60"/>
    <mergeCell ref="G60:H60"/>
    <mergeCell ref="J60:K60"/>
    <mergeCell ref="D28:E28"/>
    <mergeCell ref="D29:E29"/>
    <mergeCell ref="B62:C62"/>
    <mergeCell ref="G62:H62"/>
    <mergeCell ref="J62:K62"/>
    <mergeCell ref="B63:C63"/>
    <mergeCell ref="G63:H63"/>
    <mergeCell ref="J63:K63"/>
    <mergeCell ref="B64:C64"/>
    <mergeCell ref="G64:H64"/>
    <mergeCell ref="J64:K64"/>
    <mergeCell ref="B65:C65"/>
    <mergeCell ref="G65:H65"/>
    <mergeCell ref="J65:K65"/>
    <mergeCell ref="B66:C66"/>
    <mergeCell ref="G66:H66"/>
    <mergeCell ref="J66:K66"/>
    <mergeCell ref="B67:C67"/>
    <mergeCell ref="G67:H67"/>
    <mergeCell ref="J67:K67"/>
    <mergeCell ref="B68:C68"/>
    <mergeCell ref="G68:H68"/>
    <mergeCell ref="J68:K68"/>
    <mergeCell ref="B69:C69"/>
    <mergeCell ref="G69:H69"/>
    <mergeCell ref="J69:K69"/>
    <mergeCell ref="D78:L78"/>
    <mergeCell ref="D79:L79"/>
    <mergeCell ref="D80:L80"/>
    <mergeCell ref="D72:L72"/>
    <mergeCell ref="D73:L73"/>
    <mergeCell ref="D74:L74"/>
    <mergeCell ref="D75:L75"/>
    <mergeCell ref="D76:L76"/>
    <mergeCell ref="D77:L77"/>
    <mergeCell ref="D30:E30"/>
    <mergeCell ref="D31:E31"/>
    <mergeCell ref="D32:E32"/>
    <mergeCell ref="D33:E33"/>
    <mergeCell ref="D34:E34"/>
    <mergeCell ref="D35:E35"/>
    <mergeCell ref="D36:E36"/>
    <mergeCell ref="D37:E37"/>
    <mergeCell ref="D38:E38"/>
    <mergeCell ref="D39:E39"/>
    <mergeCell ref="D40:E40"/>
    <mergeCell ref="D41:E41"/>
    <mergeCell ref="D42:E42"/>
    <mergeCell ref="D43:E43"/>
    <mergeCell ref="D44:E44"/>
    <mergeCell ref="D50:E50"/>
    <mergeCell ref="D51:E51"/>
    <mergeCell ref="D45:E45"/>
    <mergeCell ref="D46:E46"/>
    <mergeCell ref="D47:E47"/>
    <mergeCell ref="D48:E48"/>
    <mergeCell ref="D49:E49"/>
  </mergeCells>
  <phoneticPr fontId="4"/>
  <dataValidations count="4">
    <dataValidation type="list" allowBlank="1" showInputMessage="1" showErrorMessage="1" sqref="F9:F51">
      <formula1>Ｉ.金銭出納簿の区分</formula1>
    </dataValidation>
    <dataValidation type="list" allowBlank="1" showInputMessage="1" showErrorMessage="1" sqref="C9:C51">
      <formula1>Ｊ.金銭出納簿の収支の分類</formula1>
    </dataValidation>
    <dataValidation type="list" allowBlank="1" showInputMessage="1" showErrorMessage="1" sqref="M9:M52">
      <formula1>"○,　"</formula1>
    </dataValidation>
    <dataValidation imeMode="off" allowBlank="1" showInputMessage="1" showErrorMessage="1" sqref="J9:K52 B9:B52 G9:H52"/>
  </dataValidations>
  <printOptions horizontalCentered="1"/>
  <pageMargins left="0.31496062992125984" right="0.31496062992125984" top="0.59055118110236227" bottom="0.19685039370078741" header="0.51181102362204722" footer="0.51181102362204722"/>
  <pageSetup paperSize="9" fitToWidth="0" fitToHeight="0" orientation="landscape" cellComments="asDisplayed" r:id="rId1"/>
  <headerFooter alignWithMargins="0"/>
  <rowBreaks count="1" manualBreakCount="1">
    <brk id="54" max="1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63"/>
  <sheetViews>
    <sheetView showGridLines="0" view="pageBreakPreview" topLeftCell="A172" zoomScaleNormal="100" zoomScaleSheetLayoutView="100" workbookViewId="0">
      <selection sqref="A1:B1"/>
    </sheetView>
  </sheetViews>
  <sheetFormatPr defaultColWidth="9" defaultRowHeight="18.75"/>
  <cols>
    <col min="1" max="1" width="2.25" style="337" customWidth="1"/>
    <col min="2" max="2" width="4.875" style="337" customWidth="1"/>
    <col min="3" max="3" width="4" style="337" customWidth="1"/>
    <col min="4" max="4" width="4.75" style="337" customWidth="1"/>
    <col min="5" max="5" width="4.625" style="337" customWidth="1"/>
    <col min="6" max="6" width="4.75" style="337" customWidth="1"/>
    <col min="7" max="11" width="4.125" style="337" customWidth="1"/>
    <col min="12" max="12" width="5.625" style="337" customWidth="1"/>
    <col min="13" max="13" width="4.375" style="337" customWidth="1"/>
    <col min="14" max="14" width="5.125" style="337" customWidth="1"/>
    <col min="15" max="15" width="5" style="337" customWidth="1"/>
    <col min="16" max="16" width="6.25" style="337" customWidth="1"/>
    <col min="17" max="18" width="5.375" style="337" customWidth="1"/>
    <col min="19" max="21" width="3.875" style="337" customWidth="1"/>
    <col min="22" max="22" width="1.875" style="337" customWidth="1"/>
    <col min="23" max="24" width="2.625" style="337" customWidth="1"/>
    <col min="25" max="16384" width="9" style="337"/>
  </cols>
  <sheetData>
    <row r="1" spans="1:28">
      <c r="A1" s="422" t="s">
        <v>1126</v>
      </c>
    </row>
    <row r="2" spans="1:28" s="421" customFormat="1" ht="27.75" customHeight="1">
      <c r="A2" s="433" t="s">
        <v>1206</v>
      </c>
      <c r="Q2" s="436"/>
      <c r="R2" s="436"/>
      <c r="T2" s="436" t="s">
        <v>1208</v>
      </c>
    </row>
    <row r="3" spans="1:28" s="421" customFormat="1" ht="27.75" customHeight="1">
      <c r="A3" s="433"/>
      <c r="Q3" s="1995" t="s">
        <v>529</v>
      </c>
      <c r="R3" s="1995"/>
      <c r="S3" s="1995"/>
      <c r="T3" s="1995"/>
    </row>
    <row r="4" spans="1:28" s="426" customFormat="1" ht="25.5" customHeight="1">
      <c r="C4" s="1996">
        <f>'はじめに（PC）'!$D$3</f>
        <v>0</v>
      </c>
      <c r="D4" s="1996"/>
      <c r="E4" s="426" t="s">
        <v>638</v>
      </c>
      <c r="F4" s="421"/>
      <c r="G4" s="421"/>
    </row>
    <row r="5" spans="1:28" s="426" customFormat="1" ht="29.25" customHeight="1">
      <c r="A5" s="434"/>
      <c r="B5" s="434"/>
      <c r="C5" s="434"/>
      <c r="D5" s="434"/>
      <c r="E5" s="434"/>
      <c r="F5" s="421"/>
      <c r="G5" s="421"/>
      <c r="H5" s="421"/>
      <c r="I5" s="421"/>
      <c r="J5" s="421"/>
      <c r="K5" s="421"/>
      <c r="L5" s="421"/>
      <c r="M5" s="421"/>
      <c r="N5" s="421"/>
      <c r="O5" s="421"/>
      <c r="P5" s="421"/>
      <c r="Q5" s="421"/>
    </row>
    <row r="6" spans="1:28" s="421" customFormat="1" ht="24" customHeight="1">
      <c r="A6" s="431"/>
      <c r="B6" s="431"/>
      <c r="C6" s="431"/>
      <c r="D6" s="431"/>
      <c r="P6" s="1992" t="str">
        <f>'はじめに（PC）'!D4&amp;""</f>
        <v/>
      </c>
      <c r="Q6" s="1992"/>
      <c r="R6" s="1992"/>
      <c r="S6" s="1992"/>
      <c r="T6" s="1992"/>
    </row>
    <row r="7" spans="1:28" s="421" customFormat="1" ht="24" customHeight="1">
      <c r="A7" s="431"/>
      <c r="B7" s="431"/>
      <c r="C7" s="431"/>
      <c r="D7" s="431"/>
      <c r="P7" s="1993" t="str">
        <f>'はじめに（PC）'!D5&amp;""</f>
        <v/>
      </c>
      <c r="Q7" s="1993"/>
      <c r="R7" s="1993"/>
      <c r="S7" s="1993"/>
      <c r="T7" s="1993"/>
      <c r="U7" s="432"/>
    </row>
    <row r="8" spans="1:28" s="421" customFormat="1" ht="26.25" customHeight="1">
      <c r="A8" s="431"/>
      <c r="B8" s="431"/>
      <c r="C8" s="431"/>
      <c r="D8" s="431"/>
      <c r="E8" s="428"/>
    </row>
    <row r="9" spans="1:28" s="426" customFormat="1" ht="25.5" customHeight="1">
      <c r="A9" s="429"/>
      <c r="B9" s="428"/>
      <c r="C9" s="428"/>
      <c r="D9" s="428"/>
      <c r="E9" s="428"/>
      <c r="F9" s="421"/>
      <c r="G9" s="421"/>
    </row>
    <row r="10" spans="1:28" s="426" customFormat="1" ht="25.5" customHeight="1">
      <c r="A10" s="429"/>
      <c r="C10" s="430" t="s">
        <v>1125</v>
      </c>
      <c r="D10" s="430"/>
      <c r="E10" s="430"/>
      <c r="F10" s="421"/>
      <c r="G10" s="421"/>
    </row>
    <row r="11" spans="1:28" s="426" customFormat="1" ht="25.5" customHeight="1">
      <c r="A11" s="429"/>
      <c r="B11" s="428"/>
      <c r="C11" s="428"/>
      <c r="D11" s="428"/>
      <c r="E11" s="428"/>
      <c r="F11" s="421"/>
      <c r="G11" s="421"/>
    </row>
    <row r="12" spans="1:28" s="422" customFormat="1" ht="64.5" customHeight="1">
      <c r="B12" s="1032" t="s">
        <v>1124</v>
      </c>
      <c r="C12" s="1032"/>
      <c r="D12" s="1032"/>
      <c r="E12" s="1032"/>
      <c r="F12" s="1032"/>
      <c r="G12" s="1032"/>
      <c r="H12" s="1032"/>
      <c r="I12" s="1032"/>
      <c r="J12" s="1032"/>
      <c r="K12" s="1032"/>
      <c r="L12" s="1032"/>
      <c r="M12" s="1032"/>
      <c r="N12" s="1032"/>
      <c r="O12" s="1032"/>
      <c r="P12" s="1032"/>
      <c r="Q12" s="1032"/>
      <c r="R12" s="1032"/>
      <c r="S12" s="1032"/>
    </row>
    <row r="13" spans="1:28" s="309" customFormat="1" ht="6.75" customHeight="1">
      <c r="K13" s="675"/>
      <c r="L13" s="768"/>
      <c r="M13" s="768"/>
      <c r="N13" s="675"/>
      <c r="O13" s="675"/>
      <c r="P13" s="675"/>
      <c r="Q13" s="675"/>
      <c r="R13" s="675"/>
      <c r="S13" s="675"/>
      <c r="T13" s="675"/>
      <c r="U13" s="675"/>
      <c r="V13" s="675"/>
      <c r="W13" s="675"/>
      <c r="X13" s="675"/>
    </row>
    <row r="14" spans="1:28" ht="21" customHeight="1">
      <c r="A14" s="767"/>
      <c r="N14" s="725"/>
      <c r="Q14" s="725"/>
      <c r="R14" s="725"/>
      <c r="U14" s="725"/>
      <c r="V14" s="766" t="s">
        <v>1123</v>
      </c>
      <c r="W14" s="405"/>
      <c r="X14" s="405"/>
      <c r="AA14" s="765"/>
      <c r="AB14" s="764"/>
    </row>
    <row r="15" spans="1:28" s="748" customFormat="1" ht="29.25" customHeight="1">
      <c r="A15" s="1997" t="s">
        <v>1122</v>
      </c>
      <c r="B15" s="1997"/>
      <c r="C15" s="1997"/>
      <c r="D15" s="1997"/>
      <c r="E15" s="1997"/>
      <c r="F15" s="1997"/>
      <c r="G15" s="1997"/>
      <c r="H15" s="1997"/>
      <c r="I15" s="1997"/>
      <c r="J15" s="1997"/>
      <c r="K15" s="1997"/>
      <c r="L15" s="1997"/>
      <c r="M15" s="1997"/>
      <c r="N15" s="1997"/>
      <c r="O15" s="1997"/>
      <c r="P15" s="1997"/>
      <c r="Q15" s="1997"/>
      <c r="R15" s="1997"/>
      <c r="S15" s="1997"/>
      <c r="T15" s="1997"/>
      <c r="U15" s="1997"/>
      <c r="V15" s="1997"/>
      <c r="W15" s="309"/>
      <c r="X15" s="309"/>
      <c r="Y15" s="309"/>
      <c r="Z15" s="309"/>
      <c r="AA15" s="309"/>
    </row>
    <row r="16" spans="1:28" ht="24" customHeight="1">
      <c r="A16" s="763"/>
      <c r="B16" s="763"/>
      <c r="C16" s="763"/>
      <c r="D16" s="405"/>
      <c r="E16" s="405"/>
      <c r="F16" s="405"/>
      <c r="G16" s="405"/>
      <c r="H16" s="405"/>
      <c r="I16" s="405"/>
      <c r="J16" s="405"/>
      <c r="K16" s="405"/>
      <c r="M16" s="1998" t="s">
        <v>1121</v>
      </c>
      <c r="N16" s="1999"/>
      <c r="O16" s="2000" t="str">
        <f>'はじめに（PC）'!D4&amp;""</f>
        <v/>
      </c>
      <c r="P16" s="2001"/>
      <c r="Q16" s="2001"/>
      <c r="R16" s="2001"/>
      <c r="S16" s="2001"/>
      <c r="T16" s="2001"/>
      <c r="U16" s="2002"/>
    </row>
    <row r="17" spans="1:24" ht="9" customHeight="1">
      <c r="A17" s="763"/>
      <c r="B17" s="763"/>
      <c r="C17" s="763"/>
      <c r="D17" s="405"/>
      <c r="E17" s="405"/>
      <c r="F17" s="405"/>
      <c r="G17" s="405"/>
      <c r="H17" s="405"/>
      <c r="I17" s="405"/>
      <c r="J17" s="405"/>
      <c r="K17" s="405"/>
      <c r="M17" s="735"/>
      <c r="N17" s="735"/>
      <c r="O17" s="346"/>
      <c r="P17" s="346"/>
      <c r="Q17" s="346"/>
      <c r="R17" s="346"/>
      <c r="S17" s="346"/>
      <c r="T17" s="346"/>
      <c r="U17" s="346"/>
    </row>
    <row r="18" spans="1:24" s="748" customFormat="1" ht="25.5" customHeight="1">
      <c r="A18" s="762"/>
      <c r="B18" s="1994" t="s">
        <v>1120</v>
      </c>
      <c r="C18" s="1994"/>
      <c r="D18" s="1994"/>
      <c r="E18" s="1994"/>
      <c r="F18" s="1994"/>
      <c r="G18" s="1994"/>
      <c r="H18" s="1994"/>
      <c r="I18" s="1994"/>
      <c r="J18" s="1994"/>
      <c r="K18" s="1994"/>
      <c r="L18" s="761"/>
      <c r="M18" s="735"/>
      <c r="N18" s="760"/>
      <c r="O18" s="758"/>
      <c r="P18" s="758"/>
      <c r="Q18" s="758"/>
      <c r="R18" s="309"/>
      <c r="S18" s="309"/>
      <c r="T18" s="309"/>
      <c r="U18" s="309"/>
      <c r="V18" s="309"/>
      <c r="W18" s="309"/>
      <c r="X18" s="309"/>
    </row>
    <row r="19" spans="1:24" s="748" customFormat="1" ht="26.25" customHeight="1">
      <c r="B19" s="1966" t="s">
        <v>1119</v>
      </c>
      <c r="C19" s="1011" t="s">
        <v>1111</v>
      </c>
      <c r="D19" s="1297"/>
      <c r="E19" s="1297"/>
      <c r="F19" s="1297"/>
      <c r="G19" s="1297"/>
      <c r="H19" s="1297"/>
      <c r="I19" s="1297"/>
      <c r="J19" s="1297"/>
      <c r="K19" s="1012"/>
      <c r="L19" s="1153" t="s">
        <v>1110</v>
      </c>
      <c r="M19" s="1153"/>
      <c r="N19" s="1153"/>
      <c r="O19" s="1153"/>
      <c r="P19" s="1011" t="s">
        <v>1109</v>
      </c>
      <c r="Q19" s="1297"/>
      <c r="R19" s="1297"/>
      <c r="S19" s="1297"/>
      <c r="T19" s="1297"/>
      <c r="U19" s="1012"/>
      <c r="W19" s="702"/>
    </row>
    <row r="20" spans="1:24" s="748" customFormat="1" ht="35.25" customHeight="1">
      <c r="B20" s="1967"/>
      <c r="C20" s="759" t="s">
        <v>1108</v>
      </c>
      <c r="D20" s="1987" t="s">
        <v>1118</v>
      </c>
      <c r="E20" s="1987"/>
      <c r="F20" s="1987"/>
      <c r="G20" s="1987"/>
      <c r="H20" s="1987"/>
      <c r="I20" s="1987"/>
      <c r="J20" s="1987"/>
      <c r="K20" s="1988"/>
      <c r="L20" s="1989">
        <f>'金銭出納簿(農地維持・資源向上)'!D60</f>
        <v>0</v>
      </c>
      <c r="M20" s="1990"/>
      <c r="N20" s="1990"/>
      <c r="O20" s="1991"/>
      <c r="P20" s="1973"/>
      <c r="Q20" s="1974"/>
      <c r="R20" s="1974"/>
      <c r="S20" s="1974"/>
      <c r="T20" s="1974"/>
      <c r="U20" s="1975"/>
    </row>
    <row r="21" spans="1:24" s="748" customFormat="1" ht="35.25" customHeight="1">
      <c r="B21" s="1967"/>
      <c r="C21" s="752" t="s">
        <v>1106</v>
      </c>
      <c r="D21" s="1976" t="s">
        <v>1117</v>
      </c>
      <c r="E21" s="1976"/>
      <c r="F21" s="1976"/>
      <c r="G21" s="1976"/>
      <c r="H21" s="1976"/>
      <c r="I21" s="1976"/>
      <c r="J21" s="1976"/>
      <c r="K21" s="1977"/>
      <c r="L21" s="1948">
        <f>'金銭出納簿 (長寿命化)'!I60</f>
        <v>0</v>
      </c>
      <c r="M21" s="1949"/>
      <c r="N21" s="1949"/>
      <c r="O21" s="1950"/>
      <c r="P21" s="1943"/>
      <c r="Q21" s="1944"/>
      <c r="R21" s="1944"/>
      <c r="S21" s="1944"/>
      <c r="T21" s="1944"/>
      <c r="U21" s="1945"/>
    </row>
    <row r="22" spans="1:24" s="748" customFormat="1" ht="26.25" customHeight="1">
      <c r="B22" s="1967"/>
      <c r="C22" s="752" t="s">
        <v>1102</v>
      </c>
      <c r="D22" s="1976" t="s">
        <v>1116</v>
      </c>
      <c r="E22" s="1976"/>
      <c r="F22" s="1976"/>
      <c r="G22" s="1976"/>
      <c r="H22" s="1976"/>
      <c r="I22" s="1976"/>
      <c r="J22" s="1976"/>
      <c r="K22" s="1977"/>
      <c r="L22" s="1948">
        <f>'金銭出納簿(農地維持・資源向上)'!D61</f>
        <v>0</v>
      </c>
      <c r="M22" s="1949"/>
      <c r="N22" s="1949"/>
      <c r="O22" s="1950"/>
      <c r="P22" s="1943"/>
      <c r="Q22" s="1944"/>
      <c r="R22" s="1944"/>
      <c r="S22" s="1944"/>
      <c r="T22" s="1944"/>
      <c r="U22" s="1945"/>
    </row>
    <row r="23" spans="1:24" s="748" customFormat="1" ht="26.25" customHeight="1">
      <c r="B23" s="1967"/>
      <c r="C23" s="752" t="s">
        <v>1115</v>
      </c>
      <c r="D23" s="1976" t="s">
        <v>1114</v>
      </c>
      <c r="E23" s="1976"/>
      <c r="F23" s="1976"/>
      <c r="G23" s="1976"/>
      <c r="H23" s="1976"/>
      <c r="I23" s="1976"/>
      <c r="J23" s="1976"/>
      <c r="K23" s="1977"/>
      <c r="L23" s="1948">
        <f>'金銭出納簿 (長寿命化)'!I61</f>
        <v>0</v>
      </c>
      <c r="M23" s="1949"/>
      <c r="N23" s="1949"/>
      <c r="O23" s="1950"/>
      <c r="P23" s="1943"/>
      <c r="Q23" s="1944"/>
      <c r="R23" s="1944"/>
      <c r="S23" s="1944"/>
      <c r="T23" s="1944"/>
      <c r="U23" s="1945"/>
    </row>
    <row r="24" spans="1:24" s="748" customFormat="1" ht="26.25" customHeight="1" thickBot="1">
      <c r="B24" s="1967"/>
      <c r="C24" s="755" t="s">
        <v>1113</v>
      </c>
      <c r="D24" s="1976" t="s">
        <v>984</v>
      </c>
      <c r="E24" s="1976"/>
      <c r="F24" s="1976"/>
      <c r="G24" s="1976"/>
      <c r="H24" s="1976"/>
      <c r="I24" s="1976"/>
      <c r="J24" s="1976"/>
      <c r="K24" s="1977"/>
      <c r="L24" s="1978">
        <f>SUM('金銭出納簿(農地維持・資源向上)'!D62,'金銭出納簿 (長寿命化)'!I62)</f>
        <v>0</v>
      </c>
      <c r="M24" s="1979"/>
      <c r="N24" s="1979"/>
      <c r="O24" s="1980"/>
      <c r="P24" s="1981"/>
      <c r="Q24" s="1982"/>
      <c r="R24" s="1982"/>
      <c r="S24" s="1982"/>
      <c r="T24" s="1982"/>
      <c r="U24" s="1983"/>
    </row>
    <row r="25" spans="1:24" s="748" customFormat="1" ht="26.25" customHeight="1" thickTop="1">
      <c r="B25" s="1968"/>
      <c r="C25" s="1984" t="s">
        <v>1096</v>
      </c>
      <c r="D25" s="1985"/>
      <c r="E25" s="1985"/>
      <c r="F25" s="1985"/>
      <c r="G25" s="1985"/>
      <c r="H25" s="1985"/>
      <c r="I25" s="1985"/>
      <c r="J25" s="1985"/>
      <c r="K25" s="1986"/>
      <c r="L25" s="1962">
        <f>SUM(L20:O24)</f>
        <v>0</v>
      </c>
      <c r="M25" s="1962"/>
      <c r="N25" s="1962"/>
      <c r="O25" s="1962"/>
      <c r="P25" s="1963"/>
      <c r="Q25" s="1964"/>
      <c r="R25" s="1964"/>
      <c r="S25" s="1964"/>
      <c r="T25" s="1964"/>
      <c r="U25" s="1965"/>
    </row>
    <row r="26" spans="1:24" s="748" customFormat="1" ht="16.5" customHeight="1">
      <c r="B26" s="758"/>
      <c r="C26" s="309"/>
      <c r="D26" s="309"/>
      <c r="E26" s="309"/>
      <c r="F26" s="309"/>
      <c r="G26" s="309"/>
      <c r="H26" s="309"/>
      <c r="I26" s="309"/>
      <c r="J26" s="309"/>
      <c r="K26" s="309"/>
      <c r="L26" s="757"/>
      <c r="M26" s="757"/>
      <c r="N26" s="757"/>
      <c r="O26" s="757"/>
      <c r="P26" s="309"/>
      <c r="Q26" s="309"/>
      <c r="R26" s="309"/>
      <c r="S26" s="309"/>
      <c r="T26" s="309"/>
      <c r="U26" s="309"/>
      <c r="V26" s="309"/>
      <c r="W26" s="309"/>
      <c r="X26" s="309"/>
    </row>
    <row r="27" spans="1:24" s="748" customFormat="1" ht="28.5" customHeight="1">
      <c r="B27" s="1966" t="s">
        <v>1112</v>
      </c>
      <c r="C27" s="1011" t="s">
        <v>1111</v>
      </c>
      <c r="D27" s="1297"/>
      <c r="E27" s="1297"/>
      <c r="F27" s="1297"/>
      <c r="G27" s="1297"/>
      <c r="H27" s="1297"/>
      <c r="I27" s="1297"/>
      <c r="J27" s="1297"/>
      <c r="K27" s="1012"/>
      <c r="L27" s="1969" t="s">
        <v>1110</v>
      </c>
      <c r="M27" s="1969"/>
      <c r="N27" s="1969"/>
      <c r="O27" s="1969"/>
      <c r="P27" s="1011" t="s">
        <v>1109</v>
      </c>
      <c r="Q27" s="1297"/>
      <c r="R27" s="1297"/>
      <c r="S27" s="1297"/>
      <c r="T27" s="1297"/>
      <c r="U27" s="1012"/>
    </row>
    <row r="28" spans="1:24" s="748" customFormat="1" ht="37.5" customHeight="1">
      <c r="B28" s="1967"/>
      <c r="C28" s="756" t="s">
        <v>1108</v>
      </c>
      <c r="D28" s="1806" t="s">
        <v>1107</v>
      </c>
      <c r="E28" s="1806"/>
      <c r="F28" s="1806"/>
      <c r="G28" s="1806"/>
      <c r="H28" s="1806"/>
      <c r="I28" s="1806"/>
      <c r="J28" s="1806"/>
      <c r="K28" s="1807"/>
      <c r="L28" s="1970">
        <f>SUM(L29:O32)</f>
        <v>0</v>
      </c>
      <c r="M28" s="1971"/>
      <c r="N28" s="1971"/>
      <c r="O28" s="1972"/>
      <c r="P28" s="1973"/>
      <c r="Q28" s="1974"/>
      <c r="R28" s="1974"/>
      <c r="S28" s="1974"/>
      <c r="T28" s="1974"/>
      <c r="U28" s="1975"/>
      <c r="W28" s="702"/>
    </row>
    <row r="29" spans="1:24" s="748" customFormat="1" ht="26.25" customHeight="1">
      <c r="B29" s="1967"/>
      <c r="C29" s="754"/>
      <c r="D29" s="1946" t="s">
        <v>1104</v>
      </c>
      <c r="E29" s="1946"/>
      <c r="F29" s="1946"/>
      <c r="G29" s="1946"/>
      <c r="H29" s="1946"/>
      <c r="I29" s="1946"/>
      <c r="J29" s="1946"/>
      <c r="K29" s="1947"/>
      <c r="L29" s="1948">
        <f>'金銭出納簿(農地維持・資源向上)'!E63</f>
        <v>0</v>
      </c>
      <c r="M29" s="1949"/>
      <c r="N29" s="1949"/>
      <c r="O29" s="1950"/>
      <c r="P29" s="1943"/>
      <c r="Q29" s="1944"/>
      <c r="R29" s="1944"/>
      <c r="S29" s="1944"/>
      <c r="T29" s="1944"/>
      <c r="U29" s="1945"/>
    </row>
    <row r="30" spans="1:24" s="748" customFormat="1" ht="26.25" customHeight="1">
      <c r="B30" s="1967"/>
      <c r="C30" s="754"/>
      <c r="D30" s="1946" t="s">
        <v>980</v>
      </c>
      <c r="E30" s="1946"/>
      <c r="F30" s="1946"/>
      <c r="G30" s="1946"/>
      <c r="H30" s="1946"/>
      <c r="I30" s="1946"/>
      <c r="J30" s="1946"/>
      <c r="K30" s="1947"/>
      <c r="L30" s="1948">
        <f>'金銭出納簿(農地維持・資源向上)'!E64</f>
        <v>0</v>
      </c>
      <c r="M30" s="1949"/>
      <c r="N30" s="1949"/>
      <c r="O30" s="1950"/>
      <c r="P30" s="1943"/>
      <c r="Q30" s="1944"/>
      <c r="R30" s="1944"/>
      <c r="S30" s="1944"/>
      <c r="T30" s="1944"/>
      <c r="U30" s="1945"/>
    </row>
    <row r="31" spans="1:24" s="748" customFormat="1" ht="26.25" customHeight="1">
      <c r="B31" s="1967"/>
      <c r="C31" s="754"/>
      <c r="D31" s="1946" t="s">
        <v>978</v>
      </c>
      <c r="E31" s="1946"/>
      <c r="F31" s="1946"/>
      <c r="G31" s="1946"/>
      <c r="H31" s="1946"/>
      <c r="I31" s="1946"/>
      <c r="J31" s="1946"/>
      <c r="K31" s="1947"/>
      <c r="L31" s="1948">
        <f>'金銭出納簿(農地維持・資源向上)'!E65</f>
        <v>0</v>
      </c>
      <c r="M31" s="1949"/>
      <c r="N31" s="1949"/>
      <c r="O31" s="1950"/>
      <c r="P31" s="1943"/>
      <c r="Q31" s="1944"/>
      <c r="R31" s="1944"/>
      <c r="S31" s="1944"/>
      <c r="T31" s="1944"/>
      <c r="U31" s="1945"/>
    </row>
    <row r="32" spans="1:24" s="748" customFormat="1" ht="26.25" customHeight="1">
      <c r="B32" s="1967"/>
      <c r="C32" s="753"/>
      <c r="D32" s="1946" t="s">
        <v>1103</v>
      </c>
      <c r="E32" s="1946"/>
      <c r="F32" s="1946"/>
      <c r="G32" s="1946"/>
      <c r="H32" s="1946"/>
      <c r="I32" s="1946"/>
      <c r="J32" s="1946"/>
      <c r="K32" s="1947"/>
      <c r="L32" s="1948">
        <f>'金銭出納簿(農地維持・資源向上)'!E66</f>
        <v>0</v>
      </c>
      <c r="M32" s="1949"/>
      <c r="N32" s="1949"/>
      <c r="O32" s="1950"/>
      <c r="P32" s="1943"/>
      <c r="Q32" s="1944"/>
      <c r="R32" s="1944"/>
      <c r="S32" s="1944"/>
      <c r="T32" s="1944"/>
      <c r="U32" s="1945"/>
    </row>
    <row r="33" spans="1:24" s="748" customFormat="1" ht="29.25" customHeight="1">
      <c r="B33" s="1967"/>
      <c r="C33" s="755" t="s">
        <v>1106</v>
      </c>
      <c r="D33" s="1954" t="s">
        <v>1105</v>
      </c>
      <c r="E33" s="1954"/>
      <c r="F33" s="1954"/>
      <c r="G33" s="1954"/>
      <c r="H33" s="1954"/>
      <c r="I33" s="1954"/>
      <c r="J33" s="1954"/>
      <c r="K33" s="1955"/>
      <c r="L33" s="1956">
        <f>SUM(L34:O37)</f>
        <v>0</v>
      </c>
      <c r="M33" s="1957"/>
      <c r="N33" s="1957"/>
      <c r="O33" s="1958"/>
      <c r="P33" s="1943"/>
      <c r="Q33" s="1944"/>
      <c r="R33" s="1944"/>
      <c r="S33" s="1944"/>
      <c r="T33" s="1944"/>
      <c r="U33" s="1945"/>
    </row>
    <row r="34" spans="1:24" s="748" customFormat="1" ht="26.25" customHeight="1">
      <c r="B34" s="1967"/>
      <c r="C34" s="754"/>
      <c r="D34" s="1946" t="s">
        <v>1104</v>
      </c>
      <c r="E34" s="1946"/>
      <c r="F34" s="1946"/>
      <c r="G34" s="1946"/>
      <c r="H34" s="1946"/>
      <c r="I34" s="1946"/>
      <c r="J34" s="1946"/>
      <c r="K34" s="1947"/>
      <c r="L34" s="1948">
        <f>'金銭出納簿 (長寿命化)'!J63</f>
        <v>0</v>
      </c>
      <c r="M34" s="1949"/>
      <c r="N34" s="1949"/>
      <c r="O34" s="1950"/>
      <c r="P34" s="1943"/>
      <c r="Q34" s="1944"/>
      <c r="R34" s="1944"/>
      <c r="S34" s="1944"/>
      <c r="T34" s="1944"/>
      <c r="U34" s="1945"/>
    </row>
    <row r="35" spans="1:24" s="748" customFormat="1" ht="26.25" customHeight="1">
      <c r="B35" s="1967"/>
      <c r="C35" s="754"/>
      <c r="D35" s="1946" t="s">
        <v>980</v>
      </c>
      <c r="E35" s="1946"/>
      <c r="F35" s="1946"/>
      <c r="G35" s="1946"/>
      <c r="H35" s="1946"/>
      <c r="I35" s="1946"/>
      <c r="J35" s="1946"/>
      <c r="K35" s="1947"/>
      <c r="L35" s="1948">
        <f>'金銭出納簿 (長寿命化)'!J64</f>
        <v>0</v>
      </c>
      <c r="M35" s="1949"/>
      <c r="N35" s="1949"/>
      <c r="O35" s="1950"/>
      <c r="P35" s="1943"/>
      <c r="Q35" s="1944"/>
      <c r="R35" s="1944"/>
      <c r="S35" s="1944"/>
      <c r="T35" s="1944"/>
      <c r="U35" s="1945"/>
    </row>
    <row r="36" spans="1:24" s="748" customFormat="1" ht="26.25" customHeight="1">
      <c r="B36" s="1967"/>
      <c r="C36" s="754"/>
      <c r="D36" s="1946" t="s">
        <v>978</v>
      </c>
      <c r="E36" s="1946"/>
      <c r="F36" s="1946"/>
      <c r="G36" s="1946"/>
      <c r="H36" s="1946"/>
      <c r="I36" s="1946"/>
      <c r="J36" s="1946"/>
      <c r="K36" s="1947"/>
      <c r="L36" s="1948">
        <f>'金銭出納簿 (長寿命化)'!J65</f>
        <v>0</v>
      </c>
      <c r="M36" s="1949"/>
      <c r="N36" s="1949"/>
      <c r="O36" s="1950"/>
      <c r="P36" s="1943"/>
      <c r="Q36" s="1944"/>
      <c r="R36" s="1944"/>
      <c r="S36" s="1944"/>
      <c r="T36" s="1944"/>
      <c r="U36" s="1945"/>
    </row>
    <row r="37" spans="1:24" s="748" customFormat="1" ht="26.25" customHeight="1">
      <c r="B37" s="1967"/>
      <c r="C37" s="753"/>
      <c r="D37" s="1946" t="s">
        <v>1103</v>
      </c>
      <c r="E37" s="1946"/>
      <c r="F37" s="1946"/>
      <c r="G37" s="1946"/>
      <c r="H37" s="1946"/>
      <c r="I37" s="1946"/>
      <c r="J37" s="1946"/>
      <c r="K37" s="1947"/>
      <c r="L37" s="1948">
        <f>'金銭出納簿 (長寿命化)'!J66</f>
        <v>0</v>
      </c>
      <c r="M37" s="1949"/>
      <c r="N37" s="1949"/>
      <c r="O37" s="1950"/>
      <c r="P37" s="1943"/>
      <c r="Q37" s="1944"/>
      <c r="R37" s="1944"/>
      <c r="S37" s="1944"/>
      <c r="T37" s="1944"/>
      <c r="U37" s="1945"/>
    </row>
    <row r="38" spans="1:24" s="748" customFormat="1" ht="25.5" customHeight="1">
      <c r="B38" s="1967"/>
      <c r="C38" s="752" t="s">
        <v>1102</v>
      </c>
      <c r="D38" s="1946" t="s">
        <v>974</v>
      </c>
      <c r="E38" s="1946"/>
      <c r="F38" s="1946"/>
      <c r="G38" s="1946"/>
      <c r="H38" s="1946"/>
      <c r="I38" s="1946"/>
      <c r="J38" s="1946"/>
      <c r="K38" s="1947"/>
      <c r="L38" s="1948">
        <f>SUM('金銭出納簿(農地維持・資源向上)'!E67,'金銭出納簿 (長寿命化)'!J67)</f>
        <v>0</v>
      </c>
      <c r="M38" s="1949"/>
      <c r="N38" s="1949"/>
      <c r="O38" s="1950"/>
      <c r="P38" s="1943"/>
      <c r="Q38" s="1944"/>
      <c r="R38" s="1944"/>
      <c r="S38" s="1944"/>
      <c r="T38" s="1944"/>
      <c r="U38" s="1945"/>
    </row>
    <row r="39" spans="1:24" s="748" customFormat="1" ht="38.25" customHeight="1">
      <c r="B39" s="1967"/>
      <c r="C39" s="752" t="s">
        <v>1101</v>
      </c>
      <c r="D39" s="1946" t="s">
        <v>1100</v>
      </c>
      <c r="E39" s="1946"/>
      <c r="F39" s="1946"/>
      <c r="G39" s="1946"/>
      <c r="H39" s="1946"/>
      <c r="I39" s="1946"/>
      <c r="J39" s="1946"/>
      <c r="K39" s="1947"/>
      <c r="L39" s="1948">
        <f>'金銭出納簿(農地維持・資源向上)'!E68</f>
        <v>0</v>
      </c>
      <c r="M39" s="1949"/>
      <c r="N39" s="1949"/>
      <c r="O39" s="1950"/>
      <c r="P39" s="1951" t="s">
        <v>1097</v>
      </c>
      <c r="Q39" s="1952"/>
      <c r="R39" s="1952"/>
      <c r="S39" s="1952"/>
      <c r="T39" s="1952"/>
      <c r="U39" s="1953"/>
    </row>
    <row r="40" spans="1:24" s="748" customFormat="1" ht="35.25" customHeight="1" thickBot="1">
      <c r="B40" s="1967"/>
      <c r="C40" s="752" t="s">
        <v>1099</v>
      </c>
      <c r="D40" s="1946" t="s">
        <v>1098</v>
      </c>
      <c r="E40" s="1946"/>
      <c r="F40" s="1946"/>
      <c r="G40" s="1946"/>
      <c r="H40" s="1946"/>
      <c r="I40" s="1946"/>
      <c r="J40" s="1946"/>
      <c r="K40" s="1947"/>
      <c r="L40" s="1948">
        <f>'金銭出納簿 (長寿命化)'!J68</f>
        <v>0</v>
      </c>
      <c r="M40" s="1949"/>
      <c r="N40" s="1949"/>
      <c r="O40" s="1950"/>
      <c r="P40" s="1951" t="s">
        <v>1097</v>
      </c>
      <c r="Q40" s="1952"/>
      <c r="R40" s="1952"/>
      <c r="S40" s="1952"/>
      <c r="T40" s="1952"/>
      <c r="U40" s="1953"/>
      <c r="V40" s="309"/>
      <c r="W40" s="309"/>
      <c r="X40" s="309"/>
    </row>
    <row r="41" spans="1:24" s="748" customFormat="1" ht="27" customHeight="1" thickTop="1">
      <c r="B41" s="1968"/>
      <c r="C41" s="1959" t="s">
        <v>1096</v>
      </c>
      <c r="D41" s="1960"/>
      <c r="E41" s="1960"/>
      <c r="F41" s="1960"/>
      <c r="G41" s="1960"/>
      <c r="H41" s="1960"/>
      <c r="I41" s="1960"/>
      <c r="J41" s="1960"/>
      <c r="K41" s="1961"/>
      <c r="L41" s="1962">
        <f>SUM(L28,L33,L38:O40)</f>
        <v>0</v>
      </c>
      <c r="M41" s="1962"/>
      <c r="N41" s="1962"/>
      <c r="O41" s="1962"/>
      <c r="P41" s="1963"/>
      <c r="Q41" s="1964"/>
      <c r="R41" s="1964"/>
      <c r="S41" s="1964"/>
      <c r="T41" s="1964"/>
      <c r="U41" s="1965"/>
    </row>
    <row r="42" spans="1:24" s="748" customFormat="1" ht="9" customHeight="1">
      <c r="A42" s="751"/>
      <c r="B42" s="751"/>
      <c r="C42" s="735"/>
      <c r="D42" s="309"/>
      <c r="E42" s="309"/>
      <c r="F42" s="309"/>
      <c r="G42" s="309"/>
      <c r="H42" s="309"/>
      <c r="I42" s="309"/>
      <c r="J42" s="750"/>
      <c r="K42" s="750"/>
      <c r="L42" s="750"/>
      <c r="M42" s="750"/>
      <c r="N42" s="750"/>
      <c r="O42" s="750"/>
      <c r="P42" s="749"/>
      <c r="Q42" s="749"/>
      <c r="R42" s="749"/>
      <c r="S42" s="309"/>
      <c r="T42" s="309"/>
      <c r="U42" s="309"/>
      <c r="V42" s="309"/>
      <c r="W42" s="309"/>
      <c r="X42" s="309"/>
    </row>
    <row r="43" spans="1:24" ht="24.75" customHeight="1">
      <c r="A43" s="747" t="s">
        <v>1095</v>
      </c>
      <c r="B43" s="747"/>
      <c r="C43" s="747"/>
      <c r="D43" s="747"/>
      <c r="E43" s="747"/>
      <c r="F43" s="747"/>
      <c r="G43" s="747"/>
      <c r="H43" s="747"/>
      <c r="I43" s="747"/>
      <c r="J43" s="747"/>
      <c r="K43" s="747"/>
      <c r="L43" s="747"/>
      <c r="M43" s="747"/>
      <c r="N43" s="747"/>
      <c r="O43" s="747"/>
      <c r="P43" s="747"/>
      <c r="Q43" s="747"/>
      <c r="R43" s="747"/>
      <c r="S43" s="747"/>
      <c r="T43" s="747"/>
      <c r="U43" s="747"/>
      <c r="V43" s="747"/>
    </row>
    <row r="44" spans="1:24" ht="24" customHeight="1">
      <c r="A44" s="747"/>
      <c r="B44" s="722" t="s">
        <v>1094</v>
      </c>
      <c r="C44" s="747"/>
      <c r="D44" s="747"/>
      <c r="E44" s="747"/>
      <c r="F44" s="747"/>
      <c r="G44" s="747"/>
      <c r="H44" s="747"/>
      <c r="I44" s="747"/>
      <c r="J44" s="747"/>
      <c r="K44" s="747"/>
      <c r="L44" s="747"/>
      <c r="M44" s="747"/>
      <c r="N44" s="747"/>
      <c r="O44" s="747"/>
      <c r="P44" s="747"/>
      <c r="Q44" s="747"/>
      <c r="R44" s="747"/>
      <c r="S44" s="747"/>
      <c r="T44" s="747"/>
      <c r="U44" s="747"/>
      <c r="V44" s="747"/>
    </row>
    <row r="45" spans="1:24" s="744" customFormat="1" ht="24" customHeight="1">
      <c r="A45" s="746"/>
      <c r="B45" s="1001" t="s">
        <v>1093</v>
      </c>
      <c r="C45" s="1940"/>
      <c r="D45" s="1940"/>
      <c r="E45" s="1002"/>
      <c r="F45" s="1543" t="s">
        <v>529</v>
      </c>
      <c r="G45" s="1941"/>
      <c r="H45" s="1941"/>
      <c r="I45" s="1941"/>
      <c r="J45" s="1941"/>
      <c r="K45" s="1544"/>
      <c r="L45" s="746"/>
      <c r="M45" s="745"/>
      <c r="N45" s="740"/>
      <c r="O45" s="740"/>
      <c r="P45" s="740"/>
      <c r="Q45" s="740"/>
      <c r="R45" s="740"/>
      <c r="S45" s="740"/>
      <c r="T45" s="740"/>
      <c r="U45" s="740"/>
    </row>
    <row r="46" spans="1:24" s="739" customFormat="1" ht="30.75" customHeight="1">
      <c r="A46" s="743" t="s">
        <v>1092</v>
      </c>
      <c r="D46" s="741"/>
      <c r="E46" s="741"/>
      <c r="F46" s="742"/>
      <c r="G46" s="741"/>
      <c r="H46" s="741"/>
      <c r="I46" s="741"/>
      <c r="J46" s="741"/>
      <c r="K46" s="741"/>
      <c r="L46" s="741"/>
      <c r="M46" s="740"/>
      <c r="N46" s="740"/>
      <c r="O46" s="740"/>
      <c r="P46" s="740"/>
      <c r="Q46" s="740"/>
      <c r="R46" s="740"/>
      <c r="S46" s="740"/>
      <c r="T46" s="740"/>
      <c r="U46" s="740"/>
    </row>
    <row r="47" spans="1:24" s="309" customFormat="1" ht="24" customHeight="1">
      <c r="A47" s="738" t="s">
        <v>1091</v>
      </c>
      <c r="B47" s="737" t="s">
        <v>1022</v>
      </c>
      <c r="C47" s="736"/>
      <c r="D47" s="736"/>
      <c r="E47" s="736"/>
      <c r="F47" s="704"/>
      <c r="G47" s="704"/>
      <c r="H47" s="704"/>
      <c r="I47" s="704"/>
      <c r="J47" s="704"/>
      <c r="K47" s="704"/>
      <c r="L47" s="735"/>
      <c r="N47" s="735"/>
      <c r="O47" s="735"/>
      <c r="P47" s="735"/>
      <c r="Q47" s="735"/>
      <c r="R47" s="735"/>
      <c r="S47" s="735"/>
      <c r="T47" s="735"/>
      <c r="U47" s="735"/>
    </row>
    <row r="48" spans="1:24" ht="23.25" customHeight="1">
      <c r="A48" s="309"/>
      <c r="B48" s="1011" t="s">
        <v>1090</v>
      </c>
      <c r="C48" s="1297"/>
      <c r="D48" s="1297"/>
      <c r="E48" s="1012"/>
      <c r="F48" s="1011" t="s">
        <v>1089</v>
      </c>
      <c r="G48" s="1297"/>
      <c r="H48" s="1297"/>
      <c r="I48" s="1297"/>
      <c r="J48" s="1297"/>
      <c r="K48" s="734"/>
      <c r="L48" s="309"/>
      <c r="M48" s="309"/>
      <c r="N48" s="309"/>
      <c r="O48" s="309"/>
      <c r="P48" s="309"/>
    </row>
    <row r="49" spans="1:22" ht="23.25" customHeight="1">
      <c r="A49" s="309"/>
      <c r="B49" s="1459"/>
      <c r="C49" s="1331"/>
      <c r="D49" s="1331"/>
      <c r="E49" s="1332"/>
      <c r="F49" s="1459"/>
      <c r="G49" s="1331"/>
      <c r="H49" s="1331"/>
      <c r="I49" s="1331"/>
      <c r="J49" s="1331"/>
      <c r="K49" s="733"/>
    </row>
    <row r="50" spans="1:22" s="732" customFormat="1" ht="29.25" customHeight="1">
      <c r="A50" s="1942" t="s">
        <v>1088</v>
      </c>
      <c r="B50" s="1942"/>
      <c r="C50" s="1942"/>
      <c r="D50" s="1942"/>
      <c r="E50" s="1942"/>
      <c r="F50" s="1942"/>
      <c r="G50" s="1942"/>
      <c r="H50" s="1942"/>
      <c r="I50" s="1942"/>
      <c r="J50" s="1942"/>
      <c r="K50" s="1942"/>
      <c r="L50" s="1942"/>
      <c r="M50" s="1942"/>
      <c r="N50" s="1942"/>
      <c r="O50" s="1942"/>
      <c r="P50" s="1942"/>
      <c r="Q50" s="1942"/>
      <c r="R50" s="1942"/>
      <c r="S50" s="1942"/>
      <c r="T50" s="1942"/>
      <c r="U50" s="1942"/>
      <c r="V50" s="1942"/>
    </row>
    <row r="51" spans="1:22" s="722" customFormat="1" ht="16.5" customHeight="1">
      <c r="B51" s="722" t="s">
        <v>1087</v>
      </c>
    </row>
    <row r="52" spans="1:22" s="722" customFormat="1" ht="30" customHeight="1">
      <c r="B52" s="1006" t="s">
        <v>1086</v>
      </c>
      <c r="C52" s="1006"/>
      <c r="D52" s="1006"/>
      <c r="E52" s="1006"/>
      <c r="F52" s="1006"/>
      <c r="G52" s="1006"/>
      <c r="H52" s="1006"/>
      <c r="I52" s="1006"/>
      <c r="J52" s="1006"/>
      <c r="K52" s="1006"/>
      <c r="L52" s="1006"/>
      <c r="M52" s="1006"/>
      <c r="N52" s="1006"/>
      <c r="O52" s="1006"/>
      <c r="P52" s="1006"/>
      <c r="Q52" s="1006"/>
      <c r="R52" s="1006"/>
      <c r="S52" s="1006"/>
      <c r="T52" s="1006"/>
      <c r="U52" s="1006"/>
      <c r="V52" s="367"/>
    </row>
    <row r="53" spans="1:22" s="722" customFormat="1" ht="33.75" customHeight="1">
      <c r="B53" s="1006" t="s">
        <v>1085</v>
      </c>
      <c r="C53" s="1006"/>
      <c r="D53" s="1006"/>
      <c r="E53" s="1006"/>
      <c r="F53" s="1006"/>
      <c r="G53" s="1006"/>
      <c r="H53" s="1006"/>
      <c r="I53" s="1006"/>
      <c r="J53" s="1006"/>
      <c r="K53" s="1006"/>
      <c r="L53" s="1006"/>
      <c r="M53" s="1006"/>
      <c r="N53" s="1006"/>
      <c r="O53" s="1006"/>
      <c r="P53" s="1006"/>
      <c r="Q53" s="1006"/>
      <c r="R53" s="1006"/>
      <c r="S53" s="1006"/>
      <c r="T53" s="1006"/>
      <c r="U53" s="1006"/>
      <c r="V53" s="1006"/>
    </row>
    <row r="54" spans="1:22" s="732" customFormat="1" ht="24" customHeight="1">
      <c r="A54" s="703" t="s">
        <v>63</v>
      </c>
      <c r="B54" s="405"/>
      <c r="C54" s="405"/>
      <c r="D54" s="405"/>
      <c r="E54" s="405"/>
      <c r="F54" s="405"/>
      <c r="G54" s="405"/>
      <c r="H54" s="405"/>
      <c r="I54" s="405"/>
      <c r="J54" s="405"/>
      <c r="K54" s="405"/>
      <c r="L54" s="405"/>
      <c r="M54" s="405"/>
      <c r="N54" s="405"/>
      <c r="O54" s="405"/>
      <c r="P54" s="405"/>
      <c r="Q54" s="405"/>
      <c r="R54" s="405"/>
      <c r="S54" s="405"/>
    </row>
    <row r="55" spans="1:22" s="722" customFormat="1" ht="16.5" customHeight="1">
      <c r="B55" s="722" t="s">
        <v>1084</v>
      </c>
    </row>
    <row r="56" spans="1:22" s="309" customFormat="1" ht="36.75" customHeight="1">
      <c r="B56" s="1011" t="s">
        <v>1083</v>
      </c>
      <c r="C56" s="1297"/>
      <c r="D56" s="1297"/>
      <c r="E56" s="1012"/>
      <c r="F56" s="1011" t="s">
        <v>110</v>
      </c>
      <c r="G56" s="1297"/>
      <c r="H56" s="1297"/>
      <c r="I56" s="1297"/>
      <c r="J56" s="1297"/>
      <c r="K56" s="1297"/>
      <c r="L56" s="1297"/>
      <c r="M56" s="1012"/>
      <c r="N56" s="363" t="s">
        <v>1031</v>
      </c>
      <c r="O56" s="363" t="s">
        <v>1036</v>
      </c>
      <c r="P56" s="1104" t="s">
        <v>201</v>
      </c>
      <c r="Q56" s="1475"/>
      <c r="R56" s="1475"/>
      <c r="S56" s="1475"/>
      <c r="T56" s="1475"/>
      <c r="U56" s="1105"/>
    </row>
    <row r="57" spans="1:22" s="309" customFormat="1" ht="26.25" customHeight="1">
      <c r="B57" s="1339" t="s">
        <v>1082</v>
      </c>
      <c r="C57" s="1901" t="s">
        <v>125</v>
      </c>
      <c r="D57" s="1902"/>
      <c r="E57" s="1903"/>
      <c r="F57" s="1920" t="s">
        <v>126</v>
      </c>
      <c r="G57" s="1921"/>
      <c r="H57" s="1921"/>
      <c r="I57" s="1921"/>
      <c r="J57" s="1921"/>
      <c r="K57" s="1921"/>
      <c r="L57" s="1921"/>
      <c r="M57" s="1922"/>
      <c r="N57" s="886" t="str">
        <f>IF(COUNTIF(活動計画書!K65:V65,"○")&gt;0,"○","－")</f>
        <v>－</v>
      </c>
      <c r="O57" s="887" t="str">
        <f>IF(N57="－","－",IF(【選択肢】!P6&gt;0,"○","×"))</f>
        <v>－</v>
      </c>
      <c r="P57" s="1322"/>
      <c r="Q57" s="1323"/>
      <c r="R57" s="1323"/>
      <c r="S57" s="1323"/>
      <c r="T57" s="1323"/>
      <c r="U57" s="1324"/>
    </row>
    <row r="58" spans="1:22" s="309" customFormat="1" ht="18.75" customHeight="1">
      <c r="B58" s="1339"/>
      <c r="C58" s="1917"/>
      <c r="D58" s="1918"/>
      <c r="E58" s="1919"/>
      <c r="F58" s="1933" t="s">
        <v>127</v>
      </c>
      <c r="G58" s="1913"/>
      <c r="H58" s="1913"/>
      <c r="I58" s="1913"/>
      <c r="J58" s="1913"/>
      <c r="K58" s="1913"/>
      <c r="L58" s="1913"/>
      <c r="M58" s="1934"/>
      <c r="N58" s="1911" t="str">
        <f>IF(COUNTIF(活動計画書!K66:V66,"○")&gt;0,"○","－")</f>
        <v>－</v>
      </c>
      <c r="O58" s="1866" t="str">
        <f>IF(N58="－","－",IF(【選択肢】!P7&gt;0,"○","×"))</f>
        <v>－</v>
      </c>
      <c r="P58" s="719" t="s">
        <v>1057</v>
      </c>
      <c r="Q58" s="1810"/>
      <c r="R58" s="1811"/>
      <c r="S58" s="1811"/>
      <c r="T58" s="1811"/>
      <c r="U58" s="1812"/>
    </row>
    <row r="59" spans="1:22" s="309" customFormat="1" ht="26.25" customHeight="1">
      <c r="B59" s="1339"/>
      <c r="C59" s="1917"/>
      <c r="D59" s="1918"/>
      <c r="E59" s="1919"/>
      <c r="F59" s="1935"/>
      <c r="G59" s="1915"/>
      <c r="H59" s="1915"/>
      <c r="I59" s="1915"/>
      <c r="J59" s="1915"/>
      <c r="K59" s="1915"/>
      <c r="L59" s="1915"/>
      <c r="M59" s="1936"/>
      <c r="N59" s="1912"/>
      <c r="O59" s="1867"/>
      <c r="P59" s="718"/>
      <c r="Q59" s="1813"/>
      <c r="R59" s="1814"/>
      <c r="S59" s="1814"/>
      <c r="T59" s="1814"/>
      <c r="U59" s="1815"/>
    </row>
    <row r="60" spans="1:22" s="309" customFormat="1" ht="18.75" customHeight="1">
      <c r="B60" s="1339"/>
      <c r="C60" s="1901" t="s">
        <v>128</v>
      </c>
      <c r="D60" s="1902"/>
      <c r="E60" s="1903"/>
      <c r="F60" s="1923" t="s">
        <v>1081</v>
      </c>
      <c r="G60" s="1924"/>
      <c r="H60" s="1924"/>
      <c r="I60" s="1924"/>
      <c r="J60" s="1924"/>
      <c r="K60" s="1924"/>
      <c r="L60" s="1924"/>
      <c r="M60" s="1925"/>
      <c r="N60" s="1911" t="str">
        <f>IF(COUNTIF(活動計画書!K67:V67,"○")&gt;0,"○","－")</f>
        <v>－</v>
      </c>
      <c r="O60" s="1866" t="str">
        <f>IF(N60="－","－",IF(【選択肢】!P8&gt;0,"○","×"))</f>
        <v>－</v>
      </c>
      <c r="P60" s="719" t="s">
        <v>1057</v>
      </c>
      <c r="Q60" s="1810"/>
      <c r="R60" s="1811"/>
      <c r="S60" s="1811"/>
      <c r="T60" s="1811"/>
      <c r="U60" s="1812"/>
    </row>
    <row r="61" spans="1:22" s="309" customFormat="1" ht="26.25" customHeight="1">
      <c r="B61" s="1339"/>
      <c r="C61" s="1904"/>
      <c r="D61" s="1905"/>
      <c r="E61" s="1906"/>
      <c r="F61" s="1926"/>
      <c r="G61" s="1927"/>
      <c r="H61" s="1927"/>
      <c r="I61" s="1927"/>
      <c r="J61" s="1927"/>
      <c r="K61" s="1927"/>
      <c r="L61" s="1927"/>
      <c r="M61" s="1928"/>
      <c r="N61" s="1912"/>
      <c r="O61" s="1867"/>
      <c r="P61" s="718"/>
      <c r="Q61" s="1813"/>
      <c r="R61" s="1814"/>
      <c r="S61" s="1814"/>
      <c r="T61" s="1814"/>
      <c r="U61" s="1815"/>
    </row>
    <row r="62" spans="1:22" s="309" customFormat="1" ht="23.25" customHeight="1">
      <c r="B62" s="1339"/>
      <c r="C62" s="1937" t="s">
        <v>129</v>
      </c>
      <c r="D62" s="1841" t="s">
        <v>130</v>
      </c>
      <c r="E62" s="1842"/>
      <c r="F62" s="1913" t="s">
        <v>1080</v>
      </c>
      <c r="G62" s="1913"/>
      <c r="H62" s="1913"/>
      <c r="I62" s="1913"/>
      <c r="J62" s="1913"/>
      <c r="K62" s="1913"/>
      <c r="L62" s="1913"/>
      <c r="M62" s="1914"/>
      <c r="N62" s="1866" t="str">
        <f>IF(COUNTIF(活動計画書!K68:V68,"○")&gt;0,"○","－")</f>
        <v>－</v>
      </c>
      <c r="O62" s="1866" t="str">
        <f>IF(N62="－","－",IF(【選択肢】!P9&gt;0,"○","×"))</f>
        <v>－</v>
      </c>
      <c r="P62" s="1932"/>
      <c r="Q62" s="1811"/>
      <c r="R62" s="1811"/>
      <c r="S62" s="1811"/>
      <c r="T62" s="1811"/>
      <c r="U62" s="1812"/>
    </row>
    <row r="63" spans="1:22" s="309" customFormat="1" ht="26.25" customHeight="1">
      <c r="B63" s="1339"/>
      <c r="C63" s="1937"/>
      <c r="D63" s="1843"/>
      <c r="E63" s="1844"/>
      <c r="F63" s="1915"/>
      <c r="G63" s="1915"/>
      <c r="H63" s="1915"/>
      <c r="I63" s="1915"/>
      <c r="J63" s="1915"/>
      <c r="K63" s="1915"/>
      <c r="L63" s="1915"/>
      <c r="M63" s="1916"/>
      <c r="N63" s="1867"/>
      <c r="O63" s="1867"/>
      <c r="P63" s="1899" t="s">
        <v>1079</v>
      </c>
      <c r="Q63" s="1900"/>
      <c r="R63" s="1900"/>
      <c r="S63" s="1900"/>
      <c r="T63" s="1929">
        <v>0</v>
      </c>
      <c r="U63" s="1930"/>
    </row>
    <row r="64" spans="1:22" s="309" customFormat="1" ht="24" customHeight="1">
      <c r="B64" s="1339"/>
      <c r="C64" s="1937"/>
      <c r="D64" s="1843"/>
      <c r="E64" s="1844"/>
      <c r="F64" s="1897" t="s">
        <v>1078</v>
      </c>
      <c r="G64" s="1897"/>
      <c r="H64" s="1897"/>
      <c r="I64" s="1897"/>
      <c r="J64" s="1897"/>
      <c r="K64" s="1897"/>
      <c r="L64" s="1897"/>
      <c r="M64" s="1931"/>
      <c r="N64" s="887" t="str">
        <f>IF(COUNTIF(活動計画書!K69:V69,"○")&gt;0,"○","－")</f>
        <v>－</v>
      </c>
      <c r="O64" s="887" t="str">
        <f>IF(N64="－","－",IF(【選択肢】!P10&gt;0,"○","×"))</f>
        <v>－</v>
      </c>
      <c r="P64" s="1322"/>
      <c r="Q64" s="1323"/>
      <c r="R64" s="1323"/>
      <c r="S64" s="1323"/>
      <c r="T64" s="1323"/>
      <c r="U64" s="1324"/>
    </row>
    <row r="65" spans="1:23" s="309" customFormat="1" ht="24" customHeight="1">
      <c r="B65" s="1339"/>
      <c r="C65" s="1937"/>
      <c r="D65" s="1843"/>
      <c r="E65" s="1844"/>
      <c r="F65" s="1897" t="s">
        <v>133</v>
      </c>
      <c r="G65" s="1897"/>
      <c r="H65" s="1897"/>
      <c r="I65" s="1897"/>
      <c r="J65" s="1897"/>
      <c r="K65" s="1897"/>
      <c r="L65" s="1897"/>
      <c r="M65" s="1898"/>
      <c r="N65" s="887" t="str">
        <f>IF(COUNTIF(活動計画書!K70:V70,"○")&gt;0,"○","－")</f>
        <v>－</v>
      </c>
      <c r="O65" s="887" t="str">
        <f>IF(N65="－","－",IF(【選択肢】!P11&gt;0,"○","×"))</f>
        <v>－</v>
      </c>
      <c r="P65" s="1322"/>
      <c r="Q65" s="1323"/>
      <c r="R65" s="1323"/>
      <c r="S65" s="1323"/>
      <c r="T65" s="1323"/>
      <c r="U65" s="1324"/>
    </row>
    <row r="66" spans="1:23" s="2" customFormat="1" ht="24" customHeight="1">
      <c r="A66" s="14"/>
      <c r="B66" s="1339"/>
      <c r="C66" s="1937"/>
      <c r="D66" s="1843"/>
      <c r="E66" s="1844"/>
      <c r="F66" s="1938" t="s">
        <v>1238</v>
      </c>
      <c r="G66" s="1938"/>
      <c r="H66" s="1938"/>
      <c r="I66" s="1938"/>
      <c r="J66" s="1938"/>
      <c r="K66" s="1938"/>
      <c r="L66" s="1938"/>
      <c r="M66" s="1939"/>
      <c r="N66" s="886" t="str">
        <f>IF(COUNTIF(活動計画書!K71:V71,"○")&gt;0,"○","－")</f>
        <v>－</v>
      </c>
      <c r="O66" s="887" t="str">
        <f>IF(N66="－","－",IF(【選択肢】!P72&gt;0,"○","×"))</f>
        <v>－</v>
      </c>
      <c r="P66" s="1322"/>
      <c r="Q66" s="1323"/>
      <c r="R66" s="1323"/>
      <c r="S66" s="1323"/>
      <c r="T66" s="1323"/>
      <c r="U66" s="1324"/>
      <c r="W66" s="14"/>
    </row>
    <row r="67" spans="1:23" s="2" customFormat="1" ht="24" customHeight="1">
      <c r="A67" s="14"/>
      <c r="B67" s="1339"/>
      <c r="C67" s="1937"/>
      <c r="D67" s="1843"/>
      <c r="E67" s="1844"/>
      <c r="F67" s="1938" t="s">
        <v>1239</v>
      </c>
      <c r="G67" s="1938"/>
      <c r="H67" s="1938"/>
      <c r="I67" s="1938"/>
      <c r="J67" s="1938"/>
      <c r="K67" s="1938"/>
      <c r="L67" s="1938"/>
      <c r="M67" s="1939"/>
      <c r="N67" s="886" t="str">
        <f>IF(COUNTIF(活動計画書!K72:V72,"○")&gt;0,"○","－")</f>
        <v>－</v>
      </c>
      <c r="O67" s="887" t="str">
        <f>IF(N67="－","－",IF(【選択肢】!P73&gt;0,"○","×"))</f>
        <v>－</v>
      </c>
      <c r="P67" s="1322"/>
      <c r="Q67" s="1323"/>
      <c r="R67" s="1323"/>
      <c r="S67" s="1323"/>
      <c r="T67" s="1323"/>
      <c r="U67" s="1324"/>
      <c r="W67" s="14"/>
    </row>
    <row r="68" spans="1:23" s="2" customFormat="1" ht="24" customHeight="1">
      <c r="A68" s="14"/>
      <c r="B68" s="1339"/>
      <c r="C68" s="1937"/>
      <c r="D68" s="1845"/>
      <c r="E68" s="1846"/>
      <c r="F68" s="1938" t="s">
        <v>1240</v>
      </c>
      <c r="G68" s="1938"/>
      <c r="H68" s="1938"/>
      <c r="I68" s="1938"/>
      <c r="J68" s="1938"/>
      <c r="K68" s="1938"/>
      <c r="L68" s="1938"/>
      <c r="M68" s="1939"/>
      <c r="N68" s="886" t="str">
        <f>IF(COUNTIF(活動計画書!K73:V73,"○")&gt;0,"○","－")</f>
        <v>－</v>
      </c>
      <c r="O68" s="887" t="str">
        <f>IF(N68="－","－",IF(【選択肢】!P74&gt;0,"○","×"))</f>
        <v>－</v>
      </c>
      <c r="P68" s="1322"/>
      <c r="Q68" s="1323"/>
      <c r="R68" s="1323"/>
      <c r="S68" s="1323"/>
      <c r="T68" s="1323"/>
      <c r="U68" s="1324"/>
      <c r="W68" s="14"/>
    </row>
    <row r="69" spans="1:23" s="309" customFormat="1" ht="24" customHeight="1">
      <c r="B69" s="1339"/>
      <c r="C69" s="1937"/>
      <c r="D69" s="1841" t="s">
        <v>45</v>
      </c>
      <c r="E69" s="1842"/>
      <c r="F69" s="1897" t="s">
        <v>1077</v>
      </c>
      <c r="G69" s="1897"/>
      <c r="H69" s="1897"/>
      <c r="I69" s="1897"/>
      <c r="J69" s="1897"/>
      <c r="K69" s="1897"/>
      <c r="L69" s="1897"/>
      <c r="M69" s="1898"/>
      <c r="N69" s="887" t="str">
        <f>IF(COUNTIF(活動計画書!K74:V74,"○")&gt;0,"○","－")</f>
        <v>－</v>
      </c>
      <c r="O69" s="887" t="str">
        <f>IF(N69="－","－",IF(【選択肢】!P12&gt;0,"○","×"))</f>
        <v>－</v>
      </c>
      <c r="P69" s="1322"/>
      <c r="Q69" s="1323"/>
      <c r="R69" s="1323"/>
      <c r="S69" s="1323"/>
      <c r="T69" s="1323"/>
      <c r="U69" s="1324"/>
    </row>
    <row r="70" spans="1:23" s="309" customFormat="1" ht="24" customHeight="1">
      <c r="B70" s="1339"/>
      <c r="C70" s="1937"/>
      <c r="D70" s="1843"/>
      <c r="E70" s="1844"/>
      <c r="F70" s="1897" t="s">
        <v>1076</v>
      </c>
      <c r="G70" s="1897"/>
      <c r="H70" s="1897"/>
      <c r="I70" s="1897"/>
      <c r="J70" s="1897"/>
      <c r="K70" s="1897"/>
      <c r="L70" s="1897"/>
      <c r="M70" s="1898"/>
      <c r="N70" s="887" t="str">
        <f>IF(COUNTIF(活動計画書!K75:V75,"○")&gt;0,"○","－")</f>
        <v>－</v>
      </c>
      <c r="O70" s="887" t="str">
        <f>IF(N70="－","－",IF(【選択肢】!P13&gt;0,"○","×"))</f>
        <v>－</v>
      </c>
      <c r="P70" s="1322"/>
      <c r="Q70" s="1323"/>
      <c r="R70" s="1323"/>
      <c r="S70" s="1323"/>
      <c r="T70" s="1323"/>
      <c r="U70" s="1324"/>
    </row>
    <row r="71" spans="1:23" s="309" customFormat="1" ht="24" customHeight="1">
      <c r="B71" s="1339"/>
      <c r="C71" s="1937"/>
      <c r="D71" s="1843"/>
      <c r="E71" s="1844"/>
      <c r="F71" s="1897" t="s">
        <v>137</v>
      </c>
      <c r="G71" s="1897"/>
      <c r="H71" s="1897"/>
      <c r="I71" s="1897"/>
      <c r="J71" s="1897"/>
      <c r="K71" s="1897"/>
      <c r="L71" s="1897"/>
      <c r="M71" s="1898"/>
      <c r="N71" s="887" t="str">
        <f>IF(COUNTIF(活動計画書!K76:V76,"○")&gt;0,"○","－")</f>
        <v>－</v>
      </c>
      <c r="O71" s="887" t="str">
        <f>IF(N71="－","－",IF(【選択肢】!P14&gt;0,"○","×"))</f>
        <v>－</v>
      </c>
      <c r="P71" s="1322"/>
      <c r="Q71" s="1323"/>
      <c r="R71" s="1323"/>
      <c r="S71" s="1323"/>
      <c r="T71" s="1323"/>
      <c r="U71" s="1324"/>
    </row>
    <row r="72" spans="1:23" s="2" customFormat="1" ht="24" customHeight="1">
      <c r="A72" s="14"/>
      <c r="B72" s="1339"/>
      <c r="C72" s="1937"/>
      <c r="D72" s="1843"/>
      <c r="E72" s="1844"/>
      <c r="F72" s="1938" t="s">
        <v>1241</v>
      </c>
      <c r="G72" s="1938"/>
      <c r="H72" s="1938"/>
      <c r="I72" s="1938"/>
      <c r="J72" s="1938"/>
      <c r="K72" s="1938"/>
      <c r="L72" s="1938"/>
      <c r="M72" s="1939"/>
      <c r="N72" s="886" t="str">
        <f>IF(COUNTIF(活動計画書!K77:V77,"○")&gt;0,"○","－")</f>
        <v>－</v>
      </c>
      <c r="O72" s="887" t="str">
        <f>IF(N72="－","－",IF(【選択肢】!P75&gt;0,"○","×"))</f>
        <v>－</v>
      </c>
      <c r="P72" s="1322"/>
      <c r="Q72" s="1323"/>
      <c r="R72" s="1323"/>
      <c r="S72" s="1323"/>
      <c r="T72" s="1323"/>
      <c r="U72" s="1324"/>
      <c r="W72" s="14"/>
    </row>
    <row r="73" spans="1:23" s="2" customFormat="1" ht="24" customHeight="1">
      <c r="A73" s="14"/>
      <c r="B73" s="1339"/>
      <c r="C73" s="1937"/>
      <c r="D73" s="1843"/>
      <c r="E73" s="1844"/>
      <c r="F73" s="1938" t="s">
        <v>1242</v>
      </c>
      <c r="G73" s="1938"/>
      <c r="H73" s="1938"/>
      <c r="I73" s="1938"/>
      <c r="J73" s="1938"/>
      <c r="K73" s="1938"/>
      <c r="L73" s="1938"/>
      <c r="M73" s="1939"/>
      <c r="N73" s="886" t="str">
        <f>IF(COUNTIF(活動計画書!K78:V78,"○")&gt;0,"○","－")</f>
        <v>－</v>
      </c>
      <c r="O73" s="887" t="str">
        <f>IF(N73="－","－",IF(【選択肢】!P76&gt;0,"○","×"))</f>
        <v>－</v>
      </c>
      <c r="P73" s="1322"/>
      <c r="Q73" s="1323"/>
      <c r="R73" s="1323"/>
      <c r="S73" s="1323"/>
      <c r="T73" s="1323"/>
      <c r="U73" s="1324"/>
      <c r="W73" s="14"/>
    </row>
    <row r="74" spans="1:23" s="2" customFormat="1" ht="24" customHeight="1">
      <c r="A74" s="14"/>
      <c r="B74" s="1339"/>
      <c r="C74" s="1937"/>
      <c r="D74" s="1843"/>
      <c r="E74" s="1844"/>
      <c r="F74" s="1938" t="s">
        <v>1243</v>
      </c>
      <c r="G74" s="1938"/>
      <c r="H74" s="1938"/>
      <c r="I74" s="1938"/>
      <c r="J74" s="1938"/>
      <c r="K74" s="1938"/>
      <c r="L74" s="1938"/>
      <c r="M74" s="1939"/>
      <c r="N74" s="886" t="str">
        <f>IF(COUNTIF(活動計画書!K79:V79,"○")&gt;0,"○","－")</f>
        <v>－</v>
      </c>
      <c r="O74" s="887" t="str">
        <f>IF(N74="－","－",IF(【選択肢】!P77&gt;0,"○","×"))</f>
        <v>－</v>
      </c>
      <c r="P74" s="1322"/>
      <c r="Q74" s="1323"/>
      <c r="R74" s="1323"/>
      <c r="S74" s="1323"/>
      <c r="T74" s="1323"/>
      <c r="U74" s="1324"/>
      <c r="W74" s="14"/>
    </row>
    <row r="75" spans="1:23" s="2" customFormat="1" ht="24" customHeight="1">
      <c r="A75" s="14"/>
      <c r="B75" s="1339"/>
      <c r="C75" s="1937"/>
      <c r="D75" s="1845"/>
      <c r="E75" s="1846"/>
      <c r="F75" s="1938" t="s">
        <v>1244</v>
      </c>
      <c r="G75" s="1938"/>
      <c r="H75" s="1938"/>
      <c r="I75" s="1938"/>
      <c r="J75" s="1938"/>
      <c r="K75" s="1938"/>
      <c r="L75" s="1938"/>
      <c r="M75" s="1939"/>
      <c r="N75" s="886" t="str">
        <f>IF(COUNTIF(活動計画書!K80:V80,"○")&gt;0,"○","－")</f>
        <v>－</v>
      </c>
      <c r="O75" s="887" t="str">
        <f>IF(N75="－","－",IF(【選択肢】!P78&gt;0,"○","×"))</f>
        <v>－</v>
      </c>
      <c r="P75" s="1322"/>
      <c r="Q75" s="1323"/>
      <c r="R75" s="1323"/>
      <c r="S75" s="1323"/>
      <c r="T75" s="1323"/>
      <c r="U75" s="1324"/>
      <c r="W75" s="14"/>
    </row>
    <row r="76" spans="1:23" s="309" customFormat="1" ht="24" customHeight="1">
      <c r="B76" s="1339"/>
      <c r="C76" s="1937"/>
      <c r="D76" s="1841" t="s">
        <v>46</v>
      </c>
      <c r="E76" s="1842"/>
      <c r="F76" s="1897" t="s">
        <v>138</v>
      </c>
      <c r="G76" s="1897"/>
      <c r="H76" s="1897"/>
      <c r="I76" s="1897"/>
      <c r="J76" s="1897"/>
      <c r="K76" s="1897"/>
      <c r="L76" s="1897"/>
      <c r="M76" s="1898"/>
      <c r="N76" s="887" t="str">
        <f>IF(COUNTIF(活動計画書!K81:V81,"○")&gt;0,"○","－")</f>
        <v>－</v>
      </c>
      <c r="O76" s="887" t="str">
        <f>IF(N76="－","－",IF(【選択肢】!P15&gt;0,"○","×"))</f>
        <v>－</v>
      </c>
      <c r="P76" s="1322"/>
      <c r="Q76" s="1323"/>
      <c r="R76" s="1323"/>
      <c r="S76" s="1323"/>
      <c r="T76" s="1323"/>
      <c r="U76" s="1324"/>
    </row>
    <row r="77" spans="1:23" s="309" customFormat="1" ht="24" customHeight="1">
      <c r="B77" s="1339"/>
      <c r="C77" s="1937"/>
      <c r="D77" s="1843"/>
      <c r="E77" s="1844"/>
      <c r="F77" s="1897" t="s">
        <v>1075</v>
      </c>
      <c r="G77" s="1897"/>
      <c r="H77" s="1897"/>
      <c r="I77" s="1897"/>
      <c r="J77" s="1897"/>
      <c r="K77" s="1897"/>
      <c r="L77" s="1897"/>
      <c r="M77" s="1898"/>
      <c r="N77" s="887" t="str">
        <f>IF(COUNTIF(活動計画書!K82:V82,"○")&gt;0,"○","－")</f>
        <v>－</v>
      </c>
      <c r="O77" s="887" t="str">
        <f>IF(N77="－","－",IF(【選択肢】!P16&gt;0,"○","×"))</f>
        <v>－</v>
      </c>
      <c r="P77" s="1322"/>
      <c r="Q77" s="1323"/>
      <c r="R77" s="1323"/>
      <c r="S77" s="1323"/>
      <c r="T77" s="1323"/>
      <c r="U77" s="1324"/>
    </row>
    <row r="78" spans="1:23" s="309" customFormat="1" ht="24" customHeight="1">
      <c r="B78" s="1339"/>
      <c r="C78" s="1937"/>
      <c r="D78" s="1843"/>
      <c r="E78" s="1844"/>
      <c r="F78" s="1897" t="s">
        <v>140</v>
      </c>
      <c r="G78" s="1897"/>
      <c r="H78" s="1897"/>
      <c r="I78" s="1897"/>
      <c r="J78" s="1897"/>
      <c r="K78" s="1897"/>
      <c r="L78" s="1897"/>
      <c r="M78" s="1898"/>
      <c r="N78" s="887" t="str">
        <f>IF(COUNTIF(活動計画書!K83:V83,"○")&gt;0,"○","－")</f>
        <v>－</v>
      </c>
      <c r="O78" s="887" t="str">
        <f>IF(N78="－","－",IF(【選択肢】!P17&gt;0,"○","×"))</f>
        <v>－</v>
      </c>
      <c r="P78" s="1322"/>
      <c r="Q78" s="1323"/>
      <c r="R78" s="1323"/>
      <c r="S78" s="1323"/>
      <c r="T78" s="1323"/>
      <c r="U78" s="1324"/>
    </row>
    <row r="79" spans="1:23" s="2" customFormat="1" ht="24" customHeight="1">
      <c r="B79" s="1339"/>
      <c r="C79" s="1937"/>
      <c r="D79" s="1843"/>
      <c r="E79" s="1844"/>
      <c r="F79" s="1938" t="s">
        <v>1245</v>
      </c>
      <c r="G79" s="1938"/>
      <c r="H79" s="1938"/>
      <c r="I79" s="1938"/>
      <c r="J79" s="1938"/>
      <c r="K79" s="1938"/>
      <c r="L79" s="1938"/>
      <c r="M79" s="1939"/>
      <c r="N79" s="886" t="str">
        <f>IF(COUNTIF(活動計画書!K84:V84,"○")&gt;0,"○","－")</f>
        <v>－</v>
      </c>
      <c r="O79" s="887" t="str">
        <f>IF(N79="－","－",IF(【選択肢】!P79&gt;0,"○","×"))</f>
        <v>－</v>
      </c>
      <c r="P79" s="1322"/>
      <c r="Q79" s="1323"/>
      <c r="R79" s="1323"/>
      <c r="S79" s="1323"/>
      <c r="T79" s="1323"/>
      <c r="U79" s="1324"/>
      <c r="W79" s="14"/>
    </row>
    <row r="80" spans="1:23" s="2" customFormat="1" ht="24" customHeight="1">
      <c r="B80" s="1339"/>
      <c r="C80" s="1937"/>
      <c r="D80" s="1845"/>
      <c r="E80" s="1846"/>
      <c r="F80" s="1938" t="s">
        <v>1246</v>
      </c>
      <c r="G80" s="1938"/>
      <c r="H80" s="1938"/>
      <c r="I80" s="1938"/>
      <c r="J80" s="1938"/>
      <c r="K80" s="1938"/>
      <c r="L80" s="1938"/>
      <c r="M80" s="1939"/>
      <c r="N80" s="886" t="str">
        <f>IF(COUNTIF(活動計画書!K85:V85,"○")&gt;0,"○","－")</f>
        <v>－</v>
      </c>
      <c r="O80" s="887" t="str">
        <f>IF(N80="－","－",IF(【選択肢】!P80&gt;0,"○","×"))</f>
        <v>－</v>
      </c>
      <c r="P80" s="1322"/>
      <c r="Q80" s="1323"/>
      <c r="R80" s="1323"/>
      <c r="S80" s="1323"/>
      <c r="T80" s="1323"/>
      <c r="U80" s="1324"/>
      <c r="W80" s="14"/>
    </row>
    <row r="81" spans="1:23" s="309" customFormat="1" ht="24" customHeight="1">
      <c r="B81" s="1339"/>
      <c r="C81" s="1937"/>
      <c r="D81" s="1895" t="s">
        <v>47</v>
      </c>
      <c r="E81" s="1896"/>
      <c r="F81" s="1897" t="s">
        <v>1074</v>
      </c>
      <c r="G81" s="1897"/>
      <c r="H81" s="1897"/>
      <c r="I81" s="1897"/>
      <c r="J81" s="1897"/>
      <c r="K81" s="1897"/>
      <c r="L81" s="1897"/>
      <c r="M81" s="1898"/>
      <c r="N81" s="887" t="str">
        <f>IF(COUNTIF(活動計画書!K86:V86,"○")&gt;0,"○","－")</f>
        <v>－</v>
      </c>
      <c r="O81" s="887" t="str">
        <f>IF(N81="－","－",IF(【選択肢】!P18&gt;0,"○","×"))</f>
        <v>－</v>
      </c>
      <c r="P81" s="1322"/>
      <c r="Q81" s="1323"/>
      <c r="R81" s="1323"/>
      <c r="S81" s="1323"/>
      <c r="T81" s="1323"/>
      <c r="U81" s="1324"/>
    </row>
    <row r="82" spans="1:23" s="309" customFormat="1" ht="24" customHeight="1">
      <c r="B82" s="1339"/>
      <c r="C82" s="1937"/>
      <c r="D82" s="1895"/>
      <c r="E82" s="1896"/>
      <c r="F82" s="1897" t="s">
        <v>1073</v>
      </c>
      <c r="G82" s="1897"/>
      <c r="H82" s="1897"/>
      <c r="I82" s="1897"/>
      <c r="J82" s="1897"/>
      <c r="K82" s="1897"/>
      <c r="L82" s="1897"/>
      <c r="M82" s="1898"/>
      <c r="N82" s="887" t="str">
        <f>IF(COUNTIF(活動計画書!K87:V87,"○")&gt;0,"○","－")</f>
        <v>－</v>
      </c>
      <c r="O82" s="887" t="str">
        <f>IF(N82="－","－",IF(【選択肢】!P19&gt;0,"○","×"))</f>
        <v>－</v>
      </c>
      <c r="P82" s="1322"/>
      <c r="Q82" s="1323"/>
      <c r="R82" s="1323"/>
      <c r="S82" s="1323"/>
      <c r="T82" s="1323"/>
      <c r="U82" s="1324"/>
    </row>
    <row r="83" spans="1:23" s="309" customFormat="1" ht="24" customHeight="1">
      <c r="B83" s="1339"/>
      <c r="C83" s="1937"/>
      <c r="D83" s="1895"/>
      <c r="E83" s="1896"/>
      <c r="F83" s="1897" t="s">
        <v>1072</v>
      </c>
      <c r="G83" s="1897"/>
      <c r="H83" s="1897"/>
      <c r="I83" s="1897"/>
      <c r="J83" s="1897"/>
      <c r="K83" s="1897"/>
      <c r="L83" s="1897"/>
      <c r="M83" s="1898"/>
      <c r="N83" s="887" t="str">
        <f>IF(COUNTIF(活動計画書!K88:V88,"○")&gt;0,"○","－")</f>
        <v>－</v>
      </c>
      <c r="O83" s="887" t="str">
        <f>IF(N83="－","－",IF(【選択肢】!P20&gt;0,"○","×"))</f>
        <v>－</v>
      </c>
      <c r="P83" s="1322"/>
      <c r="Q83" s="1323"/>
      <c r="R83" s="1323"/>
      <c r="S83" s="1323"/>
      <c r="T83" s="1323"/>
      <c r="U83" s="1324"/>
    </row>
    <row r="84" spans="1:23" s="309" customFormat="1" ht="24" customHeight="1">
      <c r="B84" s="1339"/>
      <c r="C84" s="1937"/>
      <c r="D84" s="1899" t="s">
        <v>144</v>
      </c>
      <c r="E84" s="1907"/>
      <c r="F84" s="1908" t="s">
        <v>1071</v>
      </c>
      <c r="G84" s="1909"/>
      <c r="H84" s="1909"/>
      <c r="I84" s="1909"/>
      <c r="J84" s="1909"/>
      <c r="K84" s="1909"/>
      <c r="L84" s="1909"/>
      <c r="M84" s="1910"/>
      <c r="N84" s="887" t="str">
        <f>IF(COUNTIF(活動計画書!K89:V89,"○")&gt;0,"○","－")</f>
        <v>－</v>
      </c>
      <c r="O84" s="887" t="str">
        <f>IF(N84="－","－",IF(【選択肢】!P21&gt;0,"○","×"))</f>
        <v>－</v>
      </c>
      <c r="P84" s="1322"/>
      <c r="Q84" s="1323"/>
      <c r="R84" s="1323"/>
      <c r="S84" s="1323"/>
      <c r="T84" s="1323"/>
      <c r="U84" s="1324"/>
    </row>
    <row r="85" spans="1:23" s="309" customFormat="1" ht="16.5" customHeight="1">
      <c r="B85" s="731"/>
      <c r="C85" s="731"/>
      <c r="D85" s="731"/>
      <c r="E85" s="731"/>
      <c r="F85" s="730"/>
      <c r="G85" s="730"/>
      <c r="H85" s="730"/>
      <c r="I85" s="730"/>
      <c r="J85" s="730"/>
      <c r="K85" s="730"/>
      <c r="L85" s="730"/>
      <c r="M85" s="730"/>
      <c r="N85" s="707"/>
      <c r="O85" s="707"/>
      <c r="P85" s="729"/>
      <c r="Q85" s="729"/>
      <c r="R85" s="729"/>
      <c r="S85" s="729"/>
      <c r="T85" s="729"/>
      <c r="U85" s="729"/>
    </row>
    <row r="86" spans="1:23" s="309" customFormat="1" ht="17.25" customHeight="1">
      <c r="B86" s="1893" t="s">
        <v>521</v>
      </c>
      <c r="C86" s="1893"/>
      <c r="D86" s="1893" t="s">
        <v>110</v>
      </c>
      <c r="E86" s="1893"/>
      <c r="F86" s="1893"/>
      <c r="G86" s="1893"/>
      <c r="H86" s="1893"/>
      <c r="I86" s="1893"/>
      <c r="J86" s="1893"/>
      <c r="K86" s="1893"/>
      <c r="L86" s="1893"/>
      <c r="M86" s="1893"/>
      <c r="N86" s="1893" t="s">
        <v>1031</v>
      </c>
      <c r="O86" s="1893" t="s">
        <v>1036</v>
      </c>
      <c r="P86" s="365"/>
      <c r="Q86" s="1433" t="s">
        <v>201</v>
      </c>
      <c r="R86" s="1433"/>
      <c r="S86" s="1433"/>
      <c r="T86" s="1433"/>
      <c r="U86" s="1434"/>
    </row>
    <row r="87" spans="1:23" s="309" customFormat="1" ht="17.25" customHeight="1">
      <c r="B87" s="1894"/>
      <c r="C87" s="1894"/>
      <c r="D87" s="1894"/>
      <c r="E87" s="1894"/>
      <c r="F87" s="1894"/>
      <c r="G87" s="1894"/>
      <c r="H87" s="1894"/>
      <c r="I87" s="1894"/>
      <c r="J87" s="1894"/>
      <c r="K87" s="1894"/>
      <c r="L87" s="1894"/>
      <c r="M87" s="1894"/>
      <c r="N87" s="1894"/>
      <c r="O87" s="1894"/>
      <c r="P87" s="728" t="s">
        <v>1037</v>
      </c>
      <c r="Q87" s="1435"/>
      <c r="R87" s="1435"/>
      <c r="S87" s="1435"/>
      <c r="T87" s="1435"/>
      <c r="U87" s="1311"/>
    </row>
    <row r="88" spans="1:23" s="725" customFormat="1" ht="25.5" customHeight="1">
      <c r="B88" s="1883" t="s">
        <v>147</v>
      </c>
      <c r="C88" s="1884"/>
      <c r="D88" s="1887" t="s">
        <v>1070</v>
      </c>
      <c r="E88" s="1888"/>
      <c r="F88" s="1888"/>
      <c r="G88" s="1888"/>
      <c r="H88" s="1888"/>
      <c r="I88" s="1888"/>
      <c r="J88" s="1888"/>
      <c r="K88" s="1888"/>
      <c r="L88" s="1888"/>
      <c r="M88" s="1889"/>
      <c r="N88" s="888" t="str">
        <f>IF(活動計画書!B106="○","○","－")</f>
        <v>－</v>
      </c>
      <c r="O88" s="889" t="str">
        <f>IF(N88="－","－",IF(【選択肢】!P22&gt;0,"○","×"))</f>
        <v>－</v>
      </c>
      <c r="P88" s="727"/>
      <c r="Q88" s="1881"/>
      <c r="R88" s="1881"/>
      <c r="S88" s="1881"/>
      <c r="T88" s="1881"/>
      <c r="U88" s="1882"/>
      <c r="W88" s="726"/>
    </row>
    <row r="89" spans="1:23" s="725" customFormat="1" ht="25.5" customHeight="1">
      <c r="B89" s="1883"/>
      <c r="C89" s="1884"/>
      <c r="D89" s="1890" t="s">
        <v>1069</v>
      </c>
      <c r="E89" s="1891"/>
      <c r="F89" s="1891"/>
      <c r="G89" s="1891"/>
      <c r="H89" s="1891"/>
      <c r="I89" s="1891"/>
      <c r="J89" s="1891"/>
      <c r="K89" s="1891"/>
      <c r="L89" s="1891"/>
      <c r="M89" s="1892"/>
      <c r="N89" s="890" t="str">
        <f>IF(活動計画書!B107="○","○","－")</f>
        <v>－</v>
      </c>
      <c r="O89" s="889" t="str">
        <f>IF(N89="－","－",IF(【選択肢】!P23&gt;0,"○","×"))</f>
        <v>－</v>
      </c>
      <c r="P89" s="723"/>
      <c r="Q89" s="1881"/>
      <c r="R89" s="1881"/>
      <c r="S89" s="1881"/>
      <c r="T89" s="1881"/>
      <c r="U89" s="1882"/>
      <c r="W89" s="726"/>
    </row>
    <row r="90" spans="1:23" s="725" customFormat="1" ht="25.5" customHeight="1">
      <c r="B90" s="1883"/>
      <c r="C90" s="1884"/>
      <c r="D90" s="1890" t="s">
        <v>1068</v>
      </c>
      <c r="E90" s="1891"/>
      <c r="F90" s="1891"/>
      <c r="G90" s="1891"/>
      <c r="H90" s="1891"/>
      <c r="I90" s="1891"/>
      <c r="J90" s="1891"/>
      <c r="K90" s="1891"/>
      <c r="L90" s="1891"/>
      <c r="M90" s="1892"/>
      <c r="N90" s="890" t="str">
        <f>IF(活動計画書!B108="○","○","－")</f>
        <v>－</v>
      </c>
      <c r="O90" s="889" t="str">
        <f>IF(N90="－","－",IF(【選択肢】!P24&gt;0,"○","×"))</f>
        <v>－</v>
      </c>
      <c r="P90" s="723"/>
      <c r="Q90" s="1881"/>
      <c r="R90" s="1881"/>
      <c r="S90" s="1881"/>
      <c r="T90" s="1881"/>
      <c r="U90" s="1882"/>
      <c r="W90" s="726"/>
    </row>
    <row r="91" spans="1:23" s="725" customFormat="1" ht="25.5" customHeight="1">
      <c r="B91" s="1883"/>
      <c r="C91" s="1884"/>
      <c r="D91" s="1890" t="s">
        <v>1067</v>
      </c>
      <c r="E91" s="1891"/>
      <c r="F91" s="1891"/>
      <c r="G91" s="1891"/>
      <c r="H91" s="1891"/>
      <c r="I91" s="1891"/>
      <c r="J91" s="1891"/>
      <c r="K91" s="1891"/>
      <c r="L91" s="1891"/>
      <c r="M91" s="1892"/>
      <c r="N91" s="890" t="str">
        <f>IF(活動計画書!B109="○","○","－")</f>
        <v>－</v>
      </c>
      <c r="O91" s="889" t="str">
        <f>IF(N91="－","－",IF(【選択肢】!P25&gt;0,"○","×"))</f>
        <v>－</v>
      </c>
      <c r="P91" s="723"/>
      <c r="Q91" s="1881"/>
      <c r="R91" s="1881"/>
      <c r="S91" s="1881"/>
      <c r="T91" s="1881"/>
      <c r="U91" s="1882"/>
      <c r="W91" s="726"/>
    </row>
    <row r="92" spans="1:23" s="309" customFormat="1" ht="25.5" customHeight="1">
      <c r="B92" s="1883"/>
      <c r="C92" s="1884"/>
      <c r="D92" s="1890" t="s">
        <v>1066</v>
      </c>
      <c r="E92" s="1891"/>
      <c r="F92" s="1891"/>
      <c r="G92" s="1891"/>
      <c r="H92" s="1891"/>
      <c r="I92" s="1891"/>
      <c r="J92" s="1891"/>
      <c r="K92" s="1891"/>
      <c r="L92" s="1891"/>
      <c r="M92" s="1892"/>
      <c r="N92" s="890" t="str">
        <f>IF(活動計画書!M106="○","○","－")</f>
        <v>－</v>
      </c>
      <c r="O92" s="889" t="str">
        <f>IF(N92="－","－",IF(【選択肢】!P26&gt;0,"○","×"))</f>
        <v>－</v>
      </c>
      <c r="P92" s="723"/>
      <c r="Q92" s="1881"/>
      <c r="R92" s="1881"/>
      <c r="S92" s="1881"/>
      <c r="T92" s="1881"/>
      <c r="U92" s="1882"/>
    </row>
    <row r="93" spans="1:23" ht="25.5" customHeight="1">
      <c r="A93" s="724"/>
      <c r="B93" s="1883"/>
      <c r="C93" s="1884"/>
      <c r="D93" s="1890" t="s">
        <v>1065</v>
      </c>
      <c r="E93" s="1891"/>
      <c r="F93" s="1891"/>
      <c r="G93" s="1891"/>
      <c r="H93" s="1891"/>
      <c r="I93" s="1891"/>
      <c r="J93" s="1891"/>
      <c r="K93" s="1891"/>
      <c r="L93" s="1891"/>
      <c r="M93" s="1892"/>
      <c r="N93" s="890" t="str">
        <f>IF(活動計画書!M107="○","○","－")</f>
        <v>－</v>
      </c>
      <c r="O93" s="889" t="str">
        <f>IF(N93="－","－",IF(【選択肢】!P27&gt;0,"○","×"))</f>
        <v>－</v>
      </c>
      <c r="P93" s="723"/>
      <c r="Q93" s="1881"/>
      <c r="R93" s="1881"/>
      <c r="S93" s="1881"/>
      <c r="T93" s="1881"/>
      <c r="U93" s="1882"/>
    </row>
    <row r="94" spans="1:23" ht="25.5" customHeight="1">
      <c r="B94" s="1885"/>
      <c r="C94" s="1886"/>
      <c r="D94" s="1875" t="s">
        <v>1064</v>
      </c>
      <c r="E94" s="1876"/>
      <c r="F94" s="1877"/>
      <c r="G94" s="1878">
        <f>活動計画書!Q108</f>
        <v>0</v>
      </c>
      <c r="H94" s="1879"/>
      <c r="I94" s="1879"/>
      <c r="J94" s="1879"/>
      <c r="K94" s="1879"/>
      <c r="L94" s="1879"/>
      <c r="M94" s="1880"/>
      <c r="N94" s="890" t="str">
        <f>IF(活動計画書!M108="○","○","－")</f>
        <v>－</v>
      </c>
      <c r="O94" s="889" t="str">
        <f>IF(N94="－","－",IF(【選択肢】!P28&gt;0,"○","×"))</f>
        <v>－</v>
      </c>
      <c r="P94" s="723"/>
      <c r="Q94" s="1881"/>
      <c r="R94" s="1881"/>
      <c r="S94" s="1881"/>
      <c r="T94" s="1881"/>
      <c r="U94" s="1882"/>
    </row>
    <row r="95" spans="1:23" s="702" customFormat="1" ht="30" customHeight="1">
      <c r="A95" s="703" t="s">
        <v>482</v>
      </c>
      <c r="B95" s="337"/>
      <c r="C95" s="337"/>
      <c r="D95" s="337"/>
      <c r="E95" s="337"/>
      <c r="F95" s="337"/>
      <c r="G95" s="337"/>
      <c r="H95" s="337"/>
      <c r="I95" s="337"/>
      <c r="J95" s="337"/>
      <c r="K95" s="337"/>
      <c r="L95" s="337"/>
      <c r="M95" s="337"/>
      <c r="N95" s="337"/>
      <c r="O95" s="337"/>
      <c r="P95" s="337"/>
      <c r="Q95" s="337"/>
      <c r="R95" s="337"/>
      <c r="S95" s="337"/>
    </row>
    <row r="96" spans="1:23" s="722" customFormat="1" ht="16.5" customHeight="1">
      <c r="B96" s="722" t="s">
        <v>1063</v>
      </c>
    </row>
    <row r="97" spans="2:21" s="309" customFormat="1" ht="36" customHeight="1">
      <c r="B97" s="1153" t="s">
        <v>521</v>
      </c>
      <c r="C97" s="1153"/>
      <c r="D97" s="1153"/>
      <c r="E97" s="1011" t="s">
        <v>110</v>
      </c>
      <c r="F97" s="1297"/>
      <c r="G97" s="1297"/>
      <c r="H97" s="1297"/>
      <c r="I97" s="1297"/>
      <c r="J97" s="1297"/>
      <c r="K97" s="1297"/>
      <c r="L97" s="1297"/>
      <c r="M97" s="1012"/>
      <c r="N97" s="363" t="s">
        <v>1031</v>
      </c>
      <c r="O97" s="363" t="s">
        <v>1036</v>
      </c>
      <c r="P97" s="1104" t="s">
        <v>201</v>
      </c>
      <c r="Q97" s="1475"/>
      <c r="R97" s="1475"/>
      <c r="S97" s="1475"/>
      <c r="T97" s="1475"/>
      <c r="U97" s="1105"/>
    </row>
    <row r="98" spans="2:21" s="309" customFormat="1" ht="24.75" customHeight="1">
      <c r="B98" s="1840" t="s">
        <v>174</v>
      </c>
      <c r="C98" s="1869" t="s">
        <v>175</v>
      </c>
      <c r="D98" s="1870"/>
      <c r="E98" s="1857" t="s">
        <v>1062</v>
      </c>
      <c r="F98" s="1858"/>
      <c r="G98" s="1858"/>
      <c r="H98" s="1858"/>
      <c r="I98" s="1858"/>
      <c r="J98" s="1858"/>
      <c r="K98" s="1858"/>
      <c r="L98" s="1858"/>
      <c r="M98" s="1859"/>
      <c r="N98" s="889" t="str">
        <f>IF(COUNTIF(活動計画書!K115:W115,"○")&gt;0,"○","－")</f>
        <v>－</v>
      </c>
      <c r="O98" s="887" t="str">
        <f>IF(N98="－","－",IF(【選択肢】!P29&gt;0,"○","×"))</f>
        <v>－</v>
      </c>
      <c r="P98" s="1322"/>
      <c r="Q98" s="1323"/>
      <c r="R98" s="1323"/>
      <c r="S98" s="1323"/>
      <c r="T98" s="1323"/>
      <c r="U98" s="1324"/>
    </row>
    <row r="99" spans="2:21" s="309" customFormat="1" ht="24.75" customHeight="1">
      <c r="B99" s="1868"/>
      <c r="C99" s="1871"/>
      <c r="D99" s="1872"/>
      <c r="E99" s="1857" t="s">
        <v>1061</v>
      </c>
      <c r="F99" s="1858"/>
      <c r="G99" s="1858"/>
      <c r="H99" s="1858"/>
      <c r="I99" s="1858"/>
      <c r="J99" s="1858"/>
      <c r="K99" s="1858"/>
      <c r="L99" s="1858"/>
      <c r="M99" s="1859"/>
      <c r="N99" s="887" t="str">
        <f>IF(COUNTIF(活動計画書!K116:W116,"○")&gt;0,"○","－")</f>
        <v>－</v>
      </c>
      <c r="O99" s="887" t="str">
        <f>IF(N99="－","－",IF(【選択肢】!P30&gt;0,"○","×"))</f>
        <v>－</v>
      </c>
      <c r="P99" s="1322"/>
      <c r="Q99" s="1323"/>
      <c r="R99" s="1323"/>
      <c r="S99" s="1323"/>
      <c r="T99" s="1323"/>
      <c r="U99" s="1324"/>
    </row>
    <row r="100" spans="2:21" s="309" customFormat="1" ht="24.75" customHeight="1">
      <c r="B100" s="1868"/>
      <c r="C100" s="1871"/>
      <c r="D100" s="1872"/>
      <c r="E100" s="1857" t="s">
        <v>1060</v>
      </c>
      <c r="F100" s="1858"/>
      <c r="G100" s="1858"/>
      <c r="H100" s="1858"/>
      <c r="I100" s="1858"/>
      <c r="J100" s="1858"/>
      <c r="K100" s="1858"/>
      <c r="L100" s="1858"/>
      <c r="M100" s="1859"/>
      <c r="N100" s="887" t="str">
        <f>IF(COUNTIF(活動計画書!K117:W117,"○")&gt;0,"○","－")</f>
        <v>－</v>
      </c>
      <c r="O100" s="887" t="str">
        <f>IF(N100="－","－",IF(【選択肢】!P31&gt;0,"○","×"))</f>
        <v>－</v>
      </c>
      <c r="P100" s="1322"/>
      <c r="Q100" s="1323"/>
      <c r="R100" s="1323"/>
      <c r="S100" s="1323"/>
      <c r="T100" s="1323"/>
      <c r="U100" s="1324"/>
    </row>
    <row r="101" spans="2:21" s="309" customFormat="1" ht="24.75" customHeight="1">
      <c r="B101" s="1868"/>
      <c r="C101" s="1871"/>
      <c r="D101" s="1872"/>
      <c r="E101" s="1857" t="s">
        <v>1059</v>
      </c>
      <c r="F101" s="1858"/>
      <c r="G101" s="1858"/>
      <c r="H101" s="1858"/>
      <c r="I101" s="1858"/>
      <c r="J101" s="1858"/>
      <c r="K101" s="1858"/>
      <c r="L101" s="1858"/>
      <c r="M101" s="1859"/>
      <c r="N101" s="887" t="str">
        <f>IF(COUNTIF(活動計画書!K118:W118,"○")&gt;0,"○","－")</f>
        <v>－</v>
      </c>
      <c r="O101" s="887" t="str">
        <f>IF(N101="－","－",IF(【選択肢】!P32&gt;0,"○","×"))</f>
        <v>－</v>
      </c>
      <c r="P101" s="1322"/>
      <c r="Q101" s="1323"/>
      <c r="R101" s="1323"/>
      <c r="S101" s="1323"/>
      <c r="T101" s="1323"/>
      <c r="U101" s="1324"/>
    </row>
    <row r="102" spans="2:21" s="309" customFormat="1" ht="18.75" customHeight="1">
      <c r="B102" s="1868"/>
      <c r="C102" s="1871"/>
      <c r="D102" s="1872"/>
      <c r="E102" s="1860" t="s">
        <v>180</v>
      </c>
      <c r="F102" s="1861"/>
      <c r="G102" s="1861"/>
      <c r="H102" s="1861"/>
      <c r="I102" s="1861"/>
      <c r="J102" s="1861"/>
      <c r="K102" s="1861"/>
      <c r="L102" s="1861"/>
      <c r="M102" s="1862"/>
      <c r="N102" s="1866" t="str">
        <f>IF(COUNTIF(活動計画書!K119:W119,"○")&gt;0,"○","－")</f>
        <v>－</v>
      </c>
      <c r="O102" s="1866" t="str">
        <f>IF(N102="－","－",IF(【選択肢】!P33&gt;0,"○","×"))</f>
        <v>－</v>
      </c>
      <c r="P102" s="721" t="s">
        <v>1057</v>
      </c>
      <c r="Q102" s="1810"/>
      <c r="R102" s="1811"/>
      <c r="S102" s="1811"/>
      <c r="T102" s="1811"/>
      <c r="U102" s="1812"/>
    </row>
    <row r="103" spans="2:21" s="309" customFormat="1" ht="26.25" customHeight="1">
      <c r="B103" s="1868"/>
      <c r="C103" s="1871"/>
      <c r="D103" s="1872"/>
      <c r="E103" s="1863"/>
      <c r="F103" s="1864"/>
      <c r="G103" s="1864"/>
      <c r="H103" s="1864"/>
      <c r="I103" s="1864"/>
      <c r="J103" s="1864"/>
      <c r="K103" s="1864"/>
      <c r="L103" s="1864"/>
      <c r="M103" s="1865"/>
      <c r="N103" s="1867"/>
      <c r="O103" s="1867"/>
      <c r="P103" s="720"/>
      <c r="Q103" s="1813"/>
      <c r="R103" s="1814"/>
      <c r="S103" s="1814"/>
      <c r="T103" s="1814"/>
      <c r="U103" s="1815"/>
    </row>
    <row r="104" spans="2:21" s="309" customFormat="1" ht="18.75" customHeight="1">
      <c r="B104" s="1868"/>
      <c r="C104" s="1869" t="s">
        <v>128</v>
      </c>
      <c r="D104" s="1870"/>
      <c r="E104" s="1860" t="s">
        <v>1058</v>
      </c>
      <c r="F104" s="1861"/>
      <c r="G104" s="1861"/>
      <c r="H104" s="1861"/>
      <c r="I104" s="1861"/>
      <c r="J104" s="1861"/>
      <c r="K104" s="1861"/>
      <c r="L104" s="1861"/>
      <c r="M104" s="1862"/>
      <c r="N104" s="1866" t="str">
        <f>IF(COUNTIF(活動計画書!K120:W120,"○")&gt;0,"○","－")</f>
        <v>－</v>
      </c>
      <c r="O104" s="1866" t="str">
        <f>IF(N104="－","－",IF(【選択肢】!P34&gt;0,"○","×"))</f>
        <v>－</v>
      </c>
      <c r="P104" s="719" t="s">
        <v>1057</v>
      </c>
      <c r="Q104" s="1810"/>
      <c r="R104" s="1811"/>
      <c r="S104" s="1811"/>
      <c r="T104" s="1811"/>
      <c r="U104" s="1812"/>
    </row>
    <row r="105" spans="2:21" s="309" customFormat="1" ht="26.25" customHeight="1">
      <c r="B105" s="1868"/>
      <c r="C105" s="1873"/>
      <c r="D105" s="1874"/>
      <c r="E105" s="1863"/>
      <c r="F105" s="1864"/>
      <c r="G105" s="1864"/>
      <c r="H105" s="1864"/>
      <c r="I105" s="1864"/>
      <c r="J105" s="1864"/>
      <c r="K105" s="1864"/>
      <c r="L105" s="1864"/>
      <c r="M105" s="1865"/>
      <c r="N105" s="1867"/>
      <c r="O105" s="1867"/>
      <c r="P105" s="718"/>
      <c r="Q105" s="1813"/>
      <c r="R105" s="1814"/>
      <c r="S105" s="1814"/>
      <c r="T105" s="1814"/>
      <c r="U105" s="1815"/>
    </row>
    <row r="106" spans="2:21" s="309" customFormat="1" ht="35.25" customHeight="1">
      <c r="B106" s="1868"/>
      <c r="C106" s="1841" t="s">
        <v>129</v>
      </c>
      <c r="D106" s="1842"/>
      <c r="E106" s="1857" t="s">
        <v>1056</v>
      </c>
      <c r="F106" s="1858"/>
      <c r="G106" s="1858"/>
      <c r="H106" s="1858"/>
      <c r="I106" s="1858"/>
      <c r="J106" s="1858"/>
      <c r="K106" s="1858"/>
      <c r="L106" s="1858"/>
      <c r="M106" s="1859"/>
      <c r="N106" s="878" t="str">
        <f>IF(COUNTIF(活動計画書!K121:W121,"○")&gt;0,"○","－")</f>
        <v>－</v>
      </c>
      <c r="O106" s="887" t="str">
        <f>IF(N106="－","－",IF(【選択肢】!P35&gt;0,"○","×"))</f>
        <v>－</v>
      </c>
      <c r="P106" s="1322"/>
      <c r="Q106" s="1323"/>
      <c r="R106" s="1323"/>
      <c r="S106" s="1323"/>
      <c r="T106" s="1323"/>
      <c r="U106" s="1324"/>
    </row>
    <row r="107" spans="2:21" s="309" customFormat="1" ht="35.25" customHeight="1">
      <c r="B107" s="1868"/>
      <c r="C107" s="1843"/>
      <c r="D107" s="1844"/>
      <c r="E107" s="1857" t="s">
        <v>1055</v>
      </c>
      <c r="F107" s="1858"/>
      <c r="G107" s="1858"/>
      <c r="H107" s="1858"/>
      <c r="I107" s="1858"/>
      <c r="J107" s="1858"/>
      <c r="K107" s="1858"/>
      <c r="L107" s="1858"/>
      <c r="M107" s="1859"/>
      <c r="N107" s="1000" t="str">
        <f>IF(COUNTIF(活動計画書!K122:W122,"○")&gt;0,"○","－")</f>
        <v>－</v>
      </c>
      <c r="O107" s="887" t="str">
        <f>IF(N107="－","－",IF(【選択肢】!P36&gt;0,"○","×"))</f>
        <v>－</v>
      </c>
      <c r="P107" s="1322"/>
      <c r="Q107" s="1323"/>
      <c r="R107" s="1323"/>
      <c r="S107" s="1323"/>
      <c r="T107" s="1323"/>
      <c r="U107" s="1324"/>
    </row>
    <row r="108" spans="2:21" s="309" customFormat="1" ht="35.25" customHeight="1">
      <c r="B108" s="1868"/>
      <c r="C108" s="1843"/>
      <c r="D108" s="1844"/>
      <c r="E108" s="1857" t="s">
        <v>1054</v>
      </c>
      <c r="F108" s="1858"/>
      <c r="G108" s="1858"/>
      <c r="H108" s="1858"/>
      <c r="I108" s="1858"/>
      <c r="J108" s="1858"/>
      <c r="K108" s="1858"/>
      <c r="L108" s="1858"/>
      <c r="M108" s="1859"/>
      <c r="N108" s="1000" t="str">
        <f>IF(COUNTIF(活動計画書!K123:W123,"○")&gt;0,"○","－")</f>
        <v>－</v>
      </c>
      <c r="O108" s="887" t="str">
        <f>IF(N108="－","－",IF(【選択肢】!P37&gt;0,"○","×"))</f>
        <v>－</v>
      </c>
      <c r="P108" s="1322"/>
      <c r="Q108" s="1323"/>
      <c r="R108" s="1323"/>
      <c r="S108" s="1323"/>
      <c r="T108" s="1323"/>
      <c r="U108" s="1324"/>
    </row>
    <row r="109" spans="2:21" s="309" customFormat="1" ht="35.25" customHeight="1">
      <c r="B109" s="1868"/>
      <c r="C109" s="1845"/>
      <c r="D109" s="1846"/>
      <c r="E109" s="1857" t="s">
        <v>1053</v>
      </c>
      <c r="F109" s="1858"/>
      <c r="G109" s="1858"/>
      <c r="H109" s="1858"/>
      <c r="I109" s="1858"/>
      <c r="J109" s="1858"/>
      <c r="K109" s="1858"/>
      <c r="L109" s="1858"/>
      <c r="M109" s="1859"/>
      <c r="N109" s="1000" t="str">
        <f>IF(COUNTIF(活動計画書!K124:W124,"○")&gt;0,"○","－")</f>
        <v>－</v>
      </c>
      <c r="O109" s="887" t="str">
        <f>IF(N109="－","－",IF(【選択肢】!P38&gt;0,"○","×"))</f>
        <v>－</v>
      </c>
      <c r="P109" s="1322"/>
      <c r="Q109" s="1323"/>
      <c r="R109" s="1323"/>
      <c r="S109" s="1323"/>
      <c r="T109" s="1323"/>
      <c r="U109" s="1324"/>
    </row>
    <row r="110" spans="2:21" s="309" customFormat="1" ht="26.25" customHeight="1">
      <c r="B110" s="1838" t="s">
        <v>188</v>
      </c>
      <c r="C110" s="1841" t="s">
        <v>189</v>
      </c>
      <c r="D110" s="1842"/>
      <c r="E110" s="1569" t="s">
        <v>190</v>
      </c>
      <c r="F110" s="1570"/>
      <c r="G110" s="1570"/>
      <c r="H110" s="1570"/>
      <c r="I110" s="1570"/>
      <c r="J110" s="1570"/>
      <c r="K110" s="1570"/>
      <c r="L110" s="1570"/>
      <c r="M110" s="1571"/>
      <c r="N110" s="891" t="str">
        <f>IF(COUNTIF(活動計画書!K125:V125,"○")&gt;0,"○","－")</f>
        <v>－</v>
      </c>
      <c r="O110" s="887" t="str">
        <f>IF(N110="－","－",IF(【選択肢】!P39&gt;0,"○","×"))</f>
        <v>－</v>
      </c>
      <c r="P110" s="1322"/>
      <c r="Q110" s="1323"/>
      <c r="R110" s="1323"/>
      <c r="S110" s="1323"/>
      <c r="T110" s="1323"/>
      <c r="U110" s="1324"/>
    </row>
    <row r="111" spans="2:21" s="309" customFormat="1" ht="26.25" customHeight="1">
      <c r="B111" s="1839"/>
      <c r="C111" s="1843"/>
      <c r="D111" s="1844"/>
      <c r="E111" s="1569" t="s">
        <v>1052</v>
      </c>
      <c r="F111" s="1570"/>
      <c r="G111" s="1570"/>
      <c r="H111" s="1570"/>
      <c r="I111" s="1570"/>
      <c r="J111" s="1570"/>
      <c r="K111" s="1570"/>
      <c r="L111" s="1570"/>
      <c r="M111" s="1571"/>
      <c r="N111" s="891" t="str">
        <f>IF(COUNTIF(活動計画書!K126:V126,"○")&gt;0,"○","－")</f>
        <v>－</v>
      </c>
      <c r="O111" s="887" t="str">
        <f>IF(N111="－","－",IF(【選択肢】!P40&gt;0,"○","×"))</f>
        <v>－</v>
      </c>
      <c r="P111" s="1322"/>
      <c r="Q111" s="1323"/>
      <c r="R111" s="1323"/>
      <c r="S111" s="1323"/>
      <c r="T111" s="1323"/>
      <c r="U111" s="1324"/>
    </row>
    <row r="112" spans="2:21" s="309" customFormat="1" ht="26.25" customHeight="1">
      <c r="B112" s="1839"/>
      <c r="C112" s="1843"/>
      <c r="D112" s="1844"/>
      <c r="E112" s="1569" t="s">
        <v>192</v>
      </c>
      <c r="F112" s="1570"/>
      <c r="G112" s="1570"/>
      <c r="H112" s="1570"/>
      <c r="I112" s="1570"/>
      <c r="J112" s="1570"/>
      <c r="K112" s="1570"/>
      <c r="L112" s="1570"/>
      <c r="M112" s="1571"/>
      <c r="N112" s="891" t="str">
        <f>IF(COUNTIF(活動計画書!K127:V127,"○")&gt;0,"○","－")</f>
        <v>－</v>
      </c>
      <c r="O112" s="887" t="str">
        <f>IF(N112="－","－",IF(【選択肢】!P41&gt;0,"○","×"))</f>
        <v>－</v>
      </c>
      <c r="P112" s="1322"/>
      <c r="Q112" s="1323"/>
      <c r="R112" s="1323"/>
      <c r="S112" s="1323"/>
      <c r="T112" s="1323"/>
      <c r="U112" s="1324"/>
    </row>
    <row r="113" spans="1:25" s="309" customFormat="1" ht="32.25" customHeight="1">
      <c r="B113" s="1839"/>
      <c r="C113" s="1843"/>
      <c r="D113" s="1844"/>
      <c r="E113" s="1569" t="s">
        <v>193</v>
      </c>
      <c r="F113" s="1570"/>
      <c r="G113" s="1570"/>
      <c r="H113" s="1570"/>
      <c r="I113" s="1570"/>
      <c r="J113" s="1570"/>
      <c r="K113" s="1570"/>
      <c r="L113" s="1570"/>
      <c r="M113" s="1571"/>
      <c r="N113" s="891" t="str">
        <f>IF(COUNTIF(活動計画書!K128:V128,"○")&gt;0,"○","－")</f>
        <v>－</v>
      </c>
      <c r="O113" s="887" t="str">
        <f>IF(N113="－","－",IF(【選択肢】!P42&gt;0,"○","×"))</f>
        <v>－</v>
      </c>
      <c r="P113" s="1322"/>
      <c r="Q113" s="1323"/>
      <c r="R113" s="1323"/>
      <c r="S113" s="1323"/>
      <c r="T113" s="1323"/>
      <c r="U113" s="1324"/>
    </row>
    <row r="114" spans="1:25" s="309" customFormat="1" ht="26.25" customHeight="1">
      <c r="B114" s="1839"/>
      <c r="C114" s="1845"/>
      <c r="D114" s="1846"/>
      <c r="E114" s="1569" t="s">
        <v>194</v>
      </c>
      <c r="F114" s="1570"/>
      <c r="G114" s="1570"/>
      <c r="H114" s="1570"/>
      <c r="I114" s="1570"/>
      <c r="J114" s="1570"/>
      <c r="K114" s="1570"/>
      <c r="L114" s="1570"/>
      <c r="M114" s="1571"/>
      <c r="N114" s="891" t="str">
        <f>IF(COUNTIF(活動計画書!K129:V129,"○")&gt;0,"○","－")</f>
        <v>－</v>
      </c>
      <c r="O114" s="887" t="str">
        <f>IF(N114="－","－",IF(【選択肢】!P43&gt;0,"○","×"))</f>
        <v>－</v>
      </c>
      <c r="P114" s="1322"/>
      <c r="Q114" s="1323"/>
      <c r="R114" s="1323"/>
      <c r="S114" s="1323"/>
      <c r="T114" s="1323"/>
      <c r="U114" s="1324"/>
    </row>
    <row r="115" spans="1:25" s="309" customFormat="1" ht="35.25" customHeight="1">
      <c r="B115" s="1839"/>
      <c r="C115" s="1841" t="s">
        <v>195</v>
      </c>
      <c r="D115" s="1842"/>
      <c r="E115" s="1847"/>
      <c r="F115" s="1848"/>
      <c r="G115" s="1848"/>
      <c r="H115" s="1848"/>
      <c r="I115" s="1848"/>
      <c r="J115" s="1848"/>
      <c r="K115" s="1848"/>
      <c r="L115" s="1848"/>
      <c r="M115" s="1849"/>
      <c r="N115" s="887" t="str">
        <f>IF(E115&gt;0,"○","")</f>
        <v/>
      </c>
      <c r="O115" s="887" t="str">
        <f>IFERROR(IF(VLOOKUP(E115,【選択肢】!$O$6:$P$84,2,FALSE)&gt;0,"○","×"),"")</f>
        <v/>
      </c>
      <c r="P115" s="1322"/>
      <c r="Q115" s="1323"/>
      <c r="R115" s="1323"/>
      <c r="S115" s="1323"/>
      <c r="T115" s="1323"/>
      <c r="U115" s="1324"/>
    </row>
    <row r="116" spans="1:25" s="309" customFormat="1" ht="35.25" customHeight="1">
      <c r="B116" s="1839"/>
      <c r="C116" s="1843"/>
      <c r="D116" s="1844"/>
      <c r="E116" s="1847"/>
      <c r="F116" s="1848"/>
      <c r="G116" s="1848"/>
      <c r="H116" s="1848"/>
      <c r="I116" s="1848"/>
      <c r="J116" s="1848"/>
      <c r="K116" s="1848"/>
      <c r="L116" s="1848"/>
      <c r="M116" s="1849"/>
      <c r="N116" s="887" t="str">
        <f>IF(E116&gt;0,"○","")</f>
        <v/>
      </c>
      <c r="O116" s="887" t="str">
        <f>IFERROR(IF(VLOOKUP(E116,【選択肢】!$O$6:$P$84,2,FALSE)&gt;0,"○","×"),"")</f>
        <v/>
      </c>
      <c r="P116" s="1322"/>
      <c r="Q116" s="1323"/>
      <c r="R116" s="1323"/>
      <c r="S116" s="1323"/>
      <c r="T116" s="1323"/>
      <c r="U116" s="1324"/>
    </row>
    <row r="117" spans="1:25" s="309" customFormat="1" ht="35.25" customHeight="1">
      <c r="B117" s="1839"/>
      <c r="C117" s="1843"/>
      <c r="D117" s="1844"/>
      <c r="E117" s="1847"/>
      <c r="F117" s="1848"/>
      <c r="G117" s="1848"/>
      <c r="H117" s="1848"/>
      <c r="I117" s="1848"/>
      <c r="J117" s="1848"/>
      <c r="K117" s="1848"/>
      <c r="L117" s="1848"/>
      <c r="M117" s="1849"/>
      <c r="N117" s="887" t="str">
        <f>IF(E117&gt;0,"○","")</f>
        <v/>
      </c>
      <c r="O117" s="887" t="str">
        <f>IFERROR(IF(VLOOKUP(E117,【選択肢】!$O$6:$P$84,2,FALSE)&gt;0,"○","×"),"")</f>
        <v/>
      </c>
      <c r="P117" s="1322"/>
      <c r="Q117" s="1323"/>
      <c r="R117" s="1323"/>
      <c r="S117" s="1323"/>
      <c r="T117" s="1323"/>
      <c r="U117" s="1324"/>
    </row>
    <row r="118" spans="1:25" s="309" customFormat="1" ht="35.25" customHeight="1">
      <c r="B118" s="1839"/>
      <c r="C118" s="1843"/>
      <c r="D118" s="1844"/>
      <c r="E118" s="1847"/>
      <c r="F118" s="1848"/>
      <c r="G118" s="1848"/>
      <c r="H118" s="1848"/>
      <c r="I118" s="1848"/>
      <c r="J118" s="1848"/>
      <c r="K118" s="1848"/>
      <c r="L118" s="1848"/>
      <c r="M118" s="1849"/>
      <c r="N118" s="887" t="str">
        <f>IF(E118&gt;0,"○","")</f>
        <v/>
      </c>
      <c r="O118" s="887" t="str">
        <f>IFERROR(IF(VLOOKUP(E118,【選択肢】!$O$6:$P$84,2,FALSE)&gt;0,"○","×"),"")</f>
        <v/>
      </c>
      <c r="P118" s="1322"/>
      <c r="Q118" s="1323"/>
      <c r="R118" s="1323"/>
      <c r="S118" s="1323"/>
      <c r="T118" s="1323"/>
      <c r="U118" s="1324"/>
    </row>
    <row r="119" spans="1:25" s="309" customFormat="1" ht="35.25" customHeight="1">
      <c r="B119" s="1839"/>
      <c r="C119" s="1843"/>
      <c r="D119" s="1844"/>
      <c r="E119" s="1847">
        <f>活動計画書!E136</f>
        <v>0</v>
      </c>
      <c r="F119" s="1848"/>
      <c r="G119" s="1848"/>
      <c r="H119" s="1848"/>
      <c r="I119" s="1848"/>
      <c r="J119" s="1848"/>
      <c r="K119" s="1848"/>
      <c r="L119" s="1848"/>
      <c r="M119" s="1849"/>
      <c r="N119" s="887" t="str">
        <f>IF(E119&gt;0,"○","")</f>
        <v/>
      </c>
      <c r="O119" s="887" t="str">
        <f>IFERROR(IF(VLOOKUP(E119,【選択肢】!$O$6:$P$84,2,FALSE)&gt;0,"○","×"),"")</f>
        <v/>
      </c>
      <c r="P119" s="1322"/>
      <c r="Q119" s="1323"/>
      <c r="R119" s="1323"/>
      <c r="S119" s="1323"/>
      <c r="T119" s="1323"/>
      <c r="U119" s="1324"/>
      <c r="Y119" s="309" t="s">
        <v>160</v>
      </c>
    </row>
    <row r="120" spans="1:25" s="309" customFormat="1" ht="21" customHeight="1">
      <c r="B120" s="1839"/>
      <c r="C120" s="1845"/>
      <c r="D120" s="1846"/>
      <c r="E120" s="1850" t="s">
        <v>1024</v>
      </c>
      <c r="F120" s="1851"/>
      <c r="G120" s="1851"/>
      <c r="H120" s="1851"/>
      <c r="I120" s="1851"/>
      <c r="J120" s="1851"/>
      <c r="K120" s="1851"/>
      <c r="L120" s="1851"/>
      <c r="M120" s="1851"/>
      <c r="N120" s="1851"/>
      <c r="O120" s="1851"/>
      <c r="P120" s="1851"/>
      <c r="Q120" s="1851"/>
      <c r="R120" s="1851"/>
      <c r="S120" s="1851"/>
      <c r="T120" s="1851"/>
      <c r="U120" s="1852"/>
    </row>
    <row r="121" spans="1:25" s="309" customFormat="1" ht="26.25" customHeight="1">
      <c r="B121" s="1840"/>
      <c r="C121" s="1853" t="s">
        <v>198</v>
      </c>
      <c r="D121" s="1853"/>
      <c r="E121" s="1820" t="s">
        <v>1051</v>
      </c>
      <c r="F121" s="1821"/>
      <c r="G121" s="1821"/>
      <c r="H121" s="1821"/>
      <c r="I121" s="1821"/>
      <c r="J121" s="1821"/>
      <c r="K121" s="1821"/>
      <c r="L121" s="1821"/>
      <c r="M121" s="1822"/>
      <c r="N121" s="887" t="str">
        <f>IF(COUNTIF(活動計画書!K138:W138,"○")&gt;0,"○","－")</f>
        <v>－</v>
      </c>
      <c r="O121" s="887" t="str">
        <f>IF(N121="－","－",IF(【選択肢】!P56&gt;0,"○","×"))</f>
        <v>－</v>
      </c>
      <c r="P121" s="1854"/>
      <c r="Q121" s="1855"/>
      <c r="R121" s="1855"/>
      <c r="S121" s="1855"/>
      <c r="T121" s="1855"/>
      <c r="U121" s="1856"/>
    </row>
    <row r="122" spans="1:25" s="309" customFormat="1" ht="16.5" customHeight="1">
      <c r="B122" s="717"/>
      <c r="C122" s="717"/>
      <c r="D122" s="717"/>
      <c r="E122" s="717"/>
      <c r="F122" s="716"/>
      <c r="G122" s="716"/>
      <c r="H122" s="716"/>
      <c r="I122" s="716"/>
      <c r="J122" s="716"/>
      <c r="K122" s="716"/>
      <c r="L122" s="716"/>
      <c r="M122" s="716"/>
      <c r="N122" s="714"/>
      <c r="O122" s="714"/>
      <c r="P122" s="715"/>
      <c r="Q122" s="715"/>
      <c r="R122" s="715"/>
      <c r="S122" s="715"/>
      <c r="T122" s="715"/>
      <c r="U122" s="715"/>
    </row>
    <row r="123" spans="1:25" s="309" customFormat="1" ht="36" customHeight="1">
      <c r="B123" s="1153" t="s">
        <v>521</v>
      </c>
      <c r="C123" s="1153"/>
      <c r="D123" s="1153"/>
      <c r="E123" s="1011" t="s">
        <v>110</v>
      </c>
      <c r="F123" s="1297"/>
      <c r="G123" s="1297"/>
      <c r="H123" s="1297"/>
      <c r="I123" s="1297"/>
      <c r="J123" s="1297"/>
      <c r="K123" s="1297"/>
      <c r="L123" s="1297"/>
      <c r="M123" s="1012"/>
      <c r="N123" s="363" t="s">
        <v>1031</v>
      </c>
      <c r="O123" s="363" t="s">
        <v>1036</v>
      </c>
      <c r="P123" s="1104" t="s">
        <v>201</v>
      </c>
      <c r="Q123" s="1475"/>
      <c r="R123" s="1475"/>
      <c r="S123" s="1475"/>
      <c r="T123" s="1475"/>
      <c r="U123" s="1105"/>
    </row>
    <row r="124" spans="1:25" ht="26.25" customHeight="1">
      <c r="A124" s="309"/>
      <c r="B124" s="1823" t="s">
        <v>1050</v>
      </c>
      <c r="C124" s="1824"/>
      <c r="D124" s="1825"/>
      <c r="E124" s="1820" t="s">
        <v>1049</v>
      </c>
      <c r="F124" s="1821"/>
      <c r="G124" s="1821"/>
      <c r="H124" s="1821"/>
      <c r="I124" s="1821"/>
      <c r="J124" s="1821"/>
      <c r="K124" s="1821"/>
      <c r="L124" s="1821"/>
      <c r="M124" s="1822"/>
      <c r="N124" s="887" t="str">
        <f>IF(COUNTIF(活動計画書!$D$142:$I$147,報告書!E124)&gt;0,"○","－")</f>
        <v>－</v>
      </c>
      <c r="O124" s="887" t="s">
        <v>1247</v>
      </c>
      <c r="P124" s="1322"/>
      <c r="Q124" s="1323"/>
      <c r="R124" s="1323"/>
      <c r="S124" s="1323"/>
      <c r="T124" s="1323"/>
      <c r="U124" s="1324"/>
    </row>
    <row r="125" spans="1:25" s="309" customFormat="1" ht="33.6" customHeight="1">
      <c r="B125" s="1826"/>
      <c r="C125" s="1827"/>
      <c r="D125" s="1828"/>
      <c r="E125" s="1832" t="s">
        <v>1048</v>
      </c>
      <c r="F125" s="1833"/>
      <c r="G125" s="1833"/>
      <c r="H125" s="1833"/>
      <c r="I125" s="1833"/>
      <c r="J125" s="1833"/>
      <c r="K125" s="1833"/>
      <c r="L125" s="1833"/>
      <c r="M125" s="1834"/>
      <c r="N125" s="887" t="str">
        <f>IF(COUNTIF(活動計画書!$D$142:$I$147,報告書!E125)&gt;0,"○","－")</f>
        <v>－</v>
      </c>
      <c r="O125" s="887" t="str">
        <f>IF(N125="－","－",IF(【選択肢】!P58&gt;0,"○","×"))</f>
        <v>－</v>
      </c>
      <c r="P125" s="1322"/>
      <c r="Q125" s="1323"/>
      <c r="R125" s="1323"/>
      <c r="S125" s="1323"/>
      <c r="T125" s="1323"/>
      <c r="U125" s="1324"/>
    </row>
    <row r="126" spans="1:25" s="309" customFormat="1" ht="26.25" customHeight="1">
      <c r="B126" s="1826"/>
      <c r="C126" s="1827"/>
      <c r="D126" s="1828"/>
      <c r="E126" s="1820" t="s">
        <v>1047</v>
      </c>
      <c r="F126" s="1821"/>
      <c r="G126" s="1821"/>
      <c r="H126" s="1821"/>
      <c r="I126" s="1821"/>
      <c r="J126" s="1821"/>
      <c r="K126" s="1821"/>
      <c r="L126" s="1821"/>
      <c r="M126" s="1822"/>
      <c r="N126" s="887" t="str">
        <f>IF(COUNTIF(活動計画書!$D$142:$I$147,報告書!E126)&gt;0,"○","－")</f>
        <v>－</v>
      </c>
      <c r="O126" s="887" t="str">
        <f>IF(N126="－","－",IF(【選択肢】!P59&gt;0,"○","×"))</f>
        <v>－</v>
      </c>
      <c r="P126" s="1322"/>
      <c r="Q126" s="1323"/>
      <c r="R126" s="1323"/>
      <c r="S126" s="1323"/>
      <c r="T126" s="1323"/>
      <c r="U126" s="1324"/>
    </row>
    <row r="127" spans="1:25" s="309" customFormat="1" ht="26.25" customHeight="1">
      <c r="B127" s="1826"/>
      <c r="C127" s="1827"/>
      <c r="D127" s="1828"/>
      <c r="E127" s="1820" t="s">
        <v>1046</v>
      </c>
      <c r="F127" s="1821"/>
      <c r="G127" s="1821"/>
      <c r="H127" s="1821"/>
      <c r="I127" s="1821"/>
      <c r="J127" s="1821"/>
      <c r="K127" s="1821"/>
      <c r="L127" s="1821"/>
      <c r="M127" s="1822"/>
      <c r="N127" s="887" t="str">
        <f>IF(COUNTIF(活動計画書!$D$142:$I$147,報告書!E127)&gt;0,"○","－")</f>
        <v>－</v>
      </c>
      <c r="O127" s="887" t="str">
        <f>IF(N127="－","－",IF(【選択肢】!P60&gt;0,"○","×"))</f>
        <v>－</v>
      </c>
      <c r="P127" s="1322"/>
      <c r="Q127" s="1323"/>
      <c r="R127" s="1323"/>
      <c r="S127" s="1323"/>
      <c r="T127" s="1323"/>
      <c r="U127" s="1324"/>
    </row>
    <row r="128" spans="1:25" s="309" customFormat="1" ht="26.25" customHeight="1">
      <c r="B128" s="1826"/>
      <c r="C128" s="1827"/>
      <c r="D128" s="1828"/>
      <c r="E128" s="1820" t="s">
        <v>1045</v>
      </c>
      <c r="F128" s="1821"/>
      <c r="G128" s="1821"/>
      <c r="H128" s="1821"/>
      <c r="I128" s="1821"/>
      <c r="J128" s="1821"/>
      <c r="K128" s="1821"/>
      <c r="L128" s="1821"/>
      <c r="M128" s="1822"/>
      <c r="N128" s="887" t="str">
        <f>IF(COUNTIF(活動計画書!$D$142:$I$147,報告書!E128)&gt;0,"○","－")</f>
        <v>－</v>
      </c>
      <c r="O128" s="887" t="str">
        <f>IF(N128="－","－",IF(【選択肢】!P61&gt;0,"○","×"))</f>
        <v>－</v>
      </c>
      <c r="P128" s="1322"/>
      <c r="Q128" s="1323"/>
      <c r="R128" s="1323"/>
      <c r="S128" s="1323"/>
      <c r="T128" s="1323"/>
      <c r="U128" s="1324"/>
    </row>
    <row r="129" spans="1:31" s="309" customFormat="1" ht="26.25" customHeight="1">
      <c r="B129" s="1826"/>
      <c r="C129" s="1827"/>
      <c r="D129" s="1828"/>
      <c r="E129" s="1832" t="s">
        <v>1044</v>
      </c>
      <c r="F129" s="1833"/>
      <c r="G129" s="1833"/>
      <c r="H129" s="1833"/>
      <c r="I129" s="1833"/>
      <c r="J129" s="1833"/>
      <c r="K129" s="1833"/>
      <c r="L129" s="1833"/>
      <c r="M129" s="1834"/>
      <c r="N129" s="887" t="str">
        <f>IF(COUNTIF(活動計画書!$D$142:$I$147,報告書!E129)&gt;0,"○","－")</f>
        <v>－</v>
      </c>
      <c r="O129" s="887" t="str">
        <f>IF(N129="－","－",IF(【選択肢】!P62&gt;0,"○","×"))</f>
        <v>－</v>
      </c>
      <c r="P129" s="1322"/>
      <c r="Q129" s="1323"/>
      <c r="R129" s="1323"/>
      <c r="S129" s="1323"/>
      <c r="T129" s="1323"/>
      <c r="U129" s="1324"/>
    </row>
    <row r="130" spans="1:31" s="309" customFormat="1" ht="33.6" customHeight="1">
      <c r="B130" s="1826"/>
      <c r="C130" s="1827"/>
      <c r="D130" s="1828"/>
      <c r="E130" s="1820" t="s">
        <v>1043</v>
      </c>
      <c r="F130" s="1821"/>
      <c r="G130" s="1821"/>
      <c r="H130" s="1821"/>
      <c r="I130" s="1821"/>
      <c r="J130" s="1821"/>
      <c r="K130" s="1821"/>
      <c r="L130" s="1821"/>
      <c r="M130" s="1822"/>
      <c r="N130" s="887" t="str">
        <f>IF(COUNTIF(活動計画書!$D$142:$I$147,報告書!E130)&gt;0,"○","－")</f>
        <v>－</v>
      </c>
      <c r="O130" s="887" t="str">
        <f>IF(N130="－","－",IF(【選択肢】!P63&gt;0,"○","×"))</f>
        <v>－</v>
      </c>
      <c r="P130" s="1322"/>
      <c r="Q130" s="1323"/>
      <c r="R130" s="1323"/>
      <c r="S130" s="1323"/>
      <c r="T130" s="1323"/>
      <c r="U130" s="1324"/>
    </row>
    <row r="131" spans="1:31" s="309" customFormat="1" ht="26.25" customHeight="1">
      <c r="B131" s="1826"/>
      <c r="C131" s="1827"/>
      <c r="D131" s="1828"/>
      <c r="E131" s="1820" t="s">
        <v>1042</v>
      </c>
      <c r="F131" s="1821"/>
      <c r="G131" s="1821"/>
      <c r="H131" s="1821"/>
      <c r="I131" s="1821"/>
      <c r="J131" s="1821"/>
      <c r="K131" s="1821"/>
      <c r="L131" s="1821"/>
      <c r="M131" s="1822"/>
      <c r="N131" s="887" t="str">
        <f>IF(COUNTIF(活動計画書!$D$142:$I$147,報告書!E131)&gt;0,"○","－")</f>
        <v>－</v>
      </c>
      <c r="O131" s="887" t="str">
        <f>IF(N131="－","－",IF(【選択肢】!P64&gt;0,"○","×"))</f>
        <v>－</v>
      </c>
      <c r="P131" s="1322"/>
      <c r="Q131" s="1323"/>
      <c r="R131" s="1323"/>
      <c r="S131" s="1323"/>
      <c r="T131" s="1323"/>
      <c r="U131" s="1324"/>
    </row>
    <row r="132" spans="1:31" s="309" customFormat="1" ht="26.25" customHeight="1">
      <c r="B132" s="1829"/>
      <c r="C132" s="1830"/>
      <c r="D132" s="1831"/>
      <c r="E132" s="1835" t="s">
        <v>1041</v>
      </c>
      <c r="F132" s="1836"/>
      <c r="G132" s="1836"/>
      <c r="H132" s="1836"/>
      <c r="I132" s="1836"/>
      <c r="J132" s="1836"/>
      <c r="K132" s="1836"/>
      <c r="L132" s="1836"/>
      <c r="M132" s="1837"/>
      <c r="N132" s="887" t="str">
        <f>IF(COUNTIF(活動計画書!$D$142:$I$147,報告書!E132)&gt;0,"○","－")</f>
        <v>－</v>
      </c>
      <c r="O132" s="887" t="str">
        <f>IF(N132="－","－",IF(【選択肢】!P65&gt;0,"○","×"))</f>
        <v>－</v>
      </c>
      <c r="P132" s="1322"/>
      <c r="Q132" s="1323"/>
      <c r="R132" s="1323"/>
      <c r="S132" s="1323"/>
      <c r="T132" s="1323"/>
      <c r="U132" s="1324"/>
    </row>
    <row r="133" spans="1:31" s="309" customFormat="1" ht="16.5" customHeight="1">
      <c r="B133" s="710"/>
      <c r="C133" s="709"/>
      <c r="D133" s="709"/>
      <c r="E133" s="708"/>
      <c r="F133" s="708"/>
      <c r="G133" s="708"/>
      <c r="H133" s="708"/>
      <c r="I133" s="708"/>
      <c r="J133" s="708"/>
      <c r="K133" s="708"/>
      <c r="L133" s="708"/>
      <c r="M133" s="708"/>
      <c r="N133" s="707"/>
      <c r="O133" s="707"/>
      <c r="P133" s="706"/>
      <c r="Q133" s="706"/>
      <c r="R133" s="706"/>
      <c r="S133" s="706"/>
      <c r="T133" s="706"/>
      <c r="U133" s="705"/>
    </row>
    <row r="134" spans="1:31" s="309" customFormat="1" ht="16.5" customHeight="1">
      <c r="B134" s="1801" t="s">
        <v>1040</v>
      </c>
      <c r="C134" s="1801"/>
      <c r="D134" s="1801"/>
      <c r="E134" s="1801"/>
      <c r="F134" s="1801"/>
      <c r="G134" s="1801"/>
      <c r="H134" s="1801"/>
      <c r="I134" s="1801"/>
      <c r="J134" s="1801"/>
      <c r="K134" s="1801"/>
      <c r="L134" s="1801"/>
      <c r="M134" s="1801"/>
      <c r="N134" s="1801"/>
      <c r="O134" s="714"/>
      <c r="P134" s="713"/>
      <c r="Q134" s="713"/>
      <c r="R134" s="713"/>
      <c r="S134" s="713"/>
      <c r="T134" s="713"/>
      <c r="U134" s="705"/>
    </row>
    <row r="135" spans="1:31" s="309" customFormat="1" ht="22.5" customHeight="1">
      <c r="B135" s="1011" t="s">
        <v>622</v>
      </c>
      <c r="C135" s="1297"/>
      <c r="D135" s="1297"/>
      <c r="E135" s="1297"/>
      <c r="F135" s="1297"/>
      <c r="G135" s="1297"/>
      <c r="H135" s="1297"/>
      <c r="I135" s="1297"/>
      <c r="J135" s="1297"/>
      <c r="K135" s="1297"/>
      <c r="L135" s="1297"/>
      <c r="M135" s="1012"/>
      <c r="N135" s="363" t="s">
        <v>1031</v>
      </c>
      <c r="O135" s="363" t="s">
        <v>1036</v>
      </c>
      <c r="P135" s="1476" t="s">
        <v>1039</v>
      </c>
      <c r="Q135" s="1477"/>
      <c r="R135" s="1477"/>
      <c r="S135" s="1477"/>
      <c r="T135" s="1477"/>
      <c r="U135" s="1478"/>
    </row>
    <row r="136" spans="1:31" s="309" customFormat="1" ht="15.75" customHeight="1">
      <c r="B136" s="1802" t="s">
        <v>1038</v>
      </c>
      <c r="C136" s="1803"/>
      <c r="D136" s="1803"/>
      <c r="E136" s="1803"/>
      <c r="F136" s="1803"/>
      <c r="G136" s="1803"/>
      <c r="H136" s="1803"/>
      <c r="I136" s="1803"/>
      <c r="J136" s="1803"/>
      <c r="K136" s="1803"/>
      <c r="L136" s="1803"/>
      <c r="M136" s="1804"/>
      <c r="N136" s="1808"/>
      <c r="O136" s="1808"/>
      <c r="P136" s="712" t="s">
        <v>1037</v>
      </c>
      <c r="Q136" s="1810"/>
      <c r="R136" s="1811"/>
      <c r="S136" s="1811"/>
      <c r="T136" s="1811"/>
      <c r="U136" s="1812"/>
    </row>
    <row r="137" spans="1:31" s="309" customFormat="1" ht="30" customHeight="1">
      <c r="B137" s="1805"/>
      <c r="C137" s="1806"/>
      <c r="D137" s="1806"/>
      <c r="E137" s="1806"/>
      <c r="F137" s="1806"/>
      <c r="G137" s="1806"/>
      <c r="H137" s="1806"/>
      <c r="I137" s="1806"/>
      <c r="J137" s="1806"/>
      <c r="K137" s="1806"/>
      <c r="L137" s="1806"/>
      <c r="M137" s="1807"/>
      <c r="N137" s="1809"/>
      <c r="O137" s="1809"/>
      <c r="P137" s="711"/>
      <c r="Q137" s="1813"/>
      <c r="R137" s="1814"/>
      <c r="S137" s="1814"/>
      <c r="T137" s="1814"/>
      <c r="U137" s="1815"/>
      <c r="Z137" s="704"/>
      <c r="AA137" s="704"/>
      <c r="AB137" s="704"/>
      <c r="AC137" s="704"/>
      <c r="AD137" s="704"/>
      <c r="AE137" s="704"/>
    </row>
    <row r="138" spans="1:31" s="309" customFormat="1" ht="16.5" customHeight="1">
      <c r="B138" s="710"/>
      <c r="C138" s="709"/>
      <c r="D138" s="709"/>
      <c r="E138" s="708"/>
      <c r="F138" s="708"/>
      <c r="G138" s="708"/>
      <c r="H138" s="708"/>
      <c r="I138" s="708"/>
      <c r="J138" s="708"/>
      <c r="K138" s="708"/>
      <c r="L138" s="708"/>
      <c r="M138" s="708"/>
      <c r="N138" s="707"/>
      <c r="O138" s="707"/>
      <c r="P138" s="706"/>
      <c r="Q138" s="706"/>
      <c r="R138" s="706"/>
      <c r="S138" s="706"/>
      <c r="T138" s="706"/>
      <c r="U138" s="705"/>
    </row>
    <row r="139" spans="1:31" s="309" customFormat="1" ht="22.5" customHeight="1">
      <c r="B139" s="1011" t="s">
        <v>622</v>
      </c>
      <c r="C139" s="1297"/>
      <c r="D139" s="1297"/>
      <c r="E139" s="1297"/>
      <c r="F139" s="1297"/>
      <c r="G139" s="1297"/>
      <c r="H139" s="1297"/>
      <c r="I139" s="1297"/>
      <c r="J139" s="1297"/>
      <c r="K139" s="1297"/>
      <c r="L139" s="1297"/>
      <c r="M139" s="1012"/>
      <c r="N139" s="363" t="s">
        <v>1031</v>
      </c>
      <c r="O139" s="363" t="s">
        <v>1036</v>
      </c>
      <c r="P139" s="1817" t="s">
        <v>1035</v>
      </c>
      <c r="Q139" s="1818"/>
      <c r="R139" s="1819"/>
      <c r="S139" s="1477" t="s">
        <v>1034</v>
      </c>
      <c r="T139" s="1477"/>
      <c r="U139" s="1478"/>
    </row>
    <row r="140" spans="1:31" s="309" customFormat="1" ht="15.75" customHeight="1">
      <c r="B140" s="1802" t="s">
        <v>1033</v>
      </c>
      <c r="C140" s="1803"/>
      <c r="D140" s="1803"/>
      <c r="E140" s="1803"/>
      <c r="F140" s="1803"/>
      <c r="G140" s="1803"/>
      <c r="H140" s="1803"/>
      <c r="I140" s="1803"/>
      <c r="J140" s="1803"/>
      <c r="K140" s="1803"/>
      <c r="L140" s="1803"/>
      <c r="M140" s="1804"/>
      <c r="N140" s="1808"/>
      <c r="O140" s="1808"/>
      <c r="P140" s="1776"/>
      <c r="Q140" s="1777"/>
      <c r="R140" s="1780" t="s">
        <v>1032</v>
      </c>
      <c r="S140" s="1776"/>
      <c r="T140" s="1777"/>
      <c r="U140" s="1780" t="s">
        <v>1032</v>
      </c>
    </row>
    <row r="141" spans="1:31" s="309" customFormat="1" ht="30" customHeight="1">
      <c r="B141" s="1805"/>
      <c r="C141" s="1806"/>
      <c r="D141" s="1806"/>
      <c r="E141" s="1806"/>
      <c r="F141" s="1806"/>
      <c r="G141" s="1806"/>
      <c r="H141" s="1806"/>
      <c r="I141" s="1806"/>
      <c r="J141" s="1806"/>
      <c r="K141" s="1806"/>
      <c r="L141" s="1806"/>
      <c r="M141" s="1807"/>
      <c r="N141" s="1809"/>
      <c r="O141" s="1809"/>
      <c r="P141" s="1778"/>
      <c r="Q141" s="1779"/>
      <c r="R141" s="1781"/>
      <c r="S141" s="1778"/>
      <c r="T141" s="1779"/>
      <c r="U141" s="1781"/>
      <c r="Z141" s="704"/>
      <c r="AA141" s="704"/>
      <c r="AB141" s="704"/>
      <c r="AC141" s="704"/>
      <c r="AD141" s="704"/>
      <c r="AE141" s="704"/>
    </row>
    <row r="142" spans="1:31" s="702" customFormat="1" ht="31.5" customHeight="1">
      <c r="A142" s="703" t="s">
        <v>483</v>
      </c>
      <c r="B142" s="337"/>
      <c r="C142" s="337"/>
      <c r="D142" s="337"/>
      <c r="E142" s="337"/>
      <c r="F142" s="337"/>
      <c r="G142" s="337"/>
      <c r="H142" s="337"/>
      <c r="I142" s="309"/>
      <c r="J142" s="337"/>
      <c r="K142" s="337"/>
      <c r="L142" s="337"/>
      <c r="M142" s="337"/>
      <c r="N142" s="337"/>
      <c r="O142" s="337"/>
      <c r="P142" s="337"/>
      <c r="Q142" s="337"/>
      <c r="R142" s="337"/>
      <c r="S142" s="337"/>
    </row>
    <row r="143" spans="1:31" s="702" customFormat="1" ht="26.25" customHeight="1">
      <c r="A143" s="703"/>
      <c r="B143" s="1816" t="s">
        <v>1031</v>
      </c>
      <c r="C143" s="1816"/>
      <c r="D143" s="1816"/>
      <c r="E143" s="1816"/>
      <c r="F143" s="1816"/>
      <c r="G143" s="1816"/>
      <c r="H143" s="1816"/>
      <c r="I143" s="1816"/>
      <c r="J143" s="1816"/>
      <c r="K143" s="1816"/>
      <c r="L143" s="1816"/>
      <c r="M143" s="1816"/>
      <c r="N143" s="1784" t="s">
        <v>1030</v>
      </c>
      <c r="O143" s="1785"/>
      <c r="P143" s="1785"/>
      <c r="Q143" s="1785"/>
      <c r="R143" s="1785"/>
      <c r="S143" s="1785"/>
      <c r="T143" s="1785"/>
      <c r="U143" s="1786"/>
    </row>
    <row r="144" spans="1:31" s="309" customFormat="1" ht="30.75" customHeight="1">
      <c r="B144" s="1794" t="s">
        <v>212</v>
      </c>
      <c r="C144" s="1795"/>
      <c r="D144" s="1283" t="s">
        <v>110</v>
      </c>
      <c r="E144" s="1284"/>
      <c r="F144" s="1098"/>
      <c r="G144" s="1794" t="s">
        <v>213</v>
      </c>
      <c r="H144" s="1798"/>
      <c r="I144" s="1798"/>
      <c r="J144" s="1798"/>
      <c r="K144" s="1795"/>
      <c r="L144" s="1800" t="s">
        <v>210</v>
      </c>
      <c r="M144" s="1800"/>
      <c r="N144" s="1784" t="s">
        <v>1029</v>
      </c>
      <c r="O144" s="1785"/>
      <c r="P144" s="1785"/>
      <c r="Q144" s="1785"/>
      <c r="R144" s="1785"/>
      <c r="S144" s="1786"/>
      <c r="T144" s="1787" t="s">
        <v>1028</v>
      </c>
      <c r="U144" s="1788"/>
    </row>
    <row r="145" spans="2:25" s="309" customFormat="1" ht="22.5" customHeight="1">
      <c r="B145" s="1796"/>
      <c r="C145" s="1797"/>
      <c r="D145" s="1285"/>
      <c r="E145" s="1286"/>
      <c r="F145" s="1099"/>
      <c r="G145" s="1796"/>
      <c r="H145" s="1799"/>
      <c r="I145" s="1799"/>
      <c r="J145" s="1799"/>
      <c r="K145" s="1797"/>
      <c r="L145" s="1791" t="s">
        <v>1027</v>
      </c>
      <c r="M145" s="1791"/>
      <c r="N145" s="1792" t="s">
        <v>1026</v>
      </c>
      <c r="O145" s="1793"/>
      <c r="P145" s="1792" t="s">
        <v>1025</v>
      </c>
      <c r="Q145" s="1793"/>
      <c r="R145" s="1792" t="s">
        <v>75</v>
      </c>
      <c r="S145" s="1793"/>
      <c r="T145" s="1789"/>
      <c r="U145" s="1790"/>
    </row>
    <row r="146" spans="2:25" s="309" customFormat="1" ht="34.5" customHeight="1">
      <c r="B146" s="1771">
        <f>活動計画書!B161</f>
        <v>0</v>
      </c>
      <c r="C146" s="1771"/>
      <c r="D146" s="1783">
        <f>活動計画書!D161</f>
        <v>0</v>
      </c>
      <c r="E146" s="1783"/>
      <c r="F146" s="1783"/>
      <c r="G146" s="1773">
        <f>活動計画書!H161</f>
        <v>0</v>
      </c>
      <c r="H146" s="1774"/>
      <c r="I146" s="1774"/>
      <c r="J146" s="1774"/>
      <c r="K146" s="1775"/>
      <c r="L146" s="892" t="str">
        <f>IF(活動計画書!N161="","",活動計画書!N161)</f>
        <v/>
      </c>
      <c r="M146" s="893">
        <f>活動計画書!P161</f>
        <v>0</v>
      </c>
      <c r="N146" s="700"/>
      <c r="O146" s="699"/>
      <c r="P146" s="701"/>
      <c r="Q146" s="699">
        <f>M146</f>
        <v>0</v>
      </c>
      <c r="R146" s="698" t="str">
        <f>IF(L146="","",N146+P146)</f>
        <v/>
      </c>
      <c r="S146" s="699">
        <f>M146</f>
        <v>0</v>
      </c>
      <c r="T146" s="1459"/>
      <c r="U146" s="1332"/>
      <c r="Y146" s="688"/>
    </row>
    <row r="147" spans="2:25" s="309" customFormat="1" ht="34.5" customHeight="1">
      <c r="B147" s="1771">
        <f>活動計画書!B162</f>
        <v>0</v>
      </c>
      <c r="C147" s="1771"/>
      <c r="D147" s="1783">
        <f>活動計画書!D162</f>
        <v>0</v>
      </c>
      <c r="E147" s="1783"/>
      <c r="F147" s="1783"/>
      <c r="G147" s="1773">
        <f>活動計画書!H162</f>
        <v>0</v>
      </c>
      <c r="H147" s="1774"/>
      <c r="I147" s="1774"/>
      <c r="J147" s="1774"/>
      <c r="K147" s="1775"/>
      <c r="L147" s="892" t="str">
        <f>IF(活動計画書!N162="","",活動計画書!N162)</f>
        <v/>
      </c>
      <c r="M147" s="893">
        <f>活動計画書!P162</f>
        <v>0</v>
      </c>
      <c r="N147" s="700"/>
      <c r="O147" s="699"/>
      <c r="P147" s="700"/>
      <c r="Q147" s="699">
        <f t="shared" ref="Q147:Q155" si="0">M147</f>
        <v>0</v>
      </c>
      <c r="R147" s="698" t="str">
        <f>IF(L147="","",N147+P147)</f>
        <v/>
      </c>
      <c r="S147" s="697">
        <f t="shared" ref="S147:S155" si="1">M147</f>
        <v>0</v>
      </c>
      <c r="T147" s="1459"/>
      <c r="U147" s="1332"/>
      <c r="Y147" s="688"/>
    </row>
    <row r="148" spans="2:25" s="309" customFormat="1" ht="34.5" customHeight="1">
      <c r="B148" s="1771">
        <f>活動計画書!B163</f>
        <v>0</v>
      </c>
      <c r="C148" s="1771"/>
      <c r="D148" s="1783">
        <f>活動計画書!D163</f>
        <v>0</v>
      </c>
      <c r="E148" s="1783"/>
      <c r="F148" s="1783"/>
      <c r="G148" s="1773">
        <f>活動計画書!H163</f>
        <v>0</v>
      </c>
      <c r="H148" s="1774"/>
      <c r="I148" s="1774"/>
      <c r="J148" s="1774"/>
      <c r="K148" s="1775"/>
      <c r="L148" s="892" t="str">
        <f>IF(活動計画書!N163="","",活動計画書!N163)</f>
        <v/>
      </c>
      <c r="M148" s="893">
        <f>活動計画書!P163</f>
        <v>0</v>
      </c>
      <c r="N148" s="700"/>
      <c r="O148" s="699"/>
      <c r="P148" s="700"/>
      <c r="Q148" s="699">
        <f t="shared" si="0"/>
        <v>0</v>
      </c>
      <c r="R148" s="698" t="str">
        <f>IF(L148="","",N148+P148)</f>
        <v/>
      </c>
      <c r="S148" s="697">
        <f t="shared" si="1"/>
        <v>0</v>
      </c>
      <c r="T148" s="1459"/>
      <c r="U148" s="1332"/>
      <c r="Y148" s="688"/>
    </row>
    <row r="149" spans="2:25" s="309" customFormat="1" ht="34.5" customHeight="1">
      <c r="B149" s="1771">
        <f>活動計画書!B164</f>
        <v>0</v>
      </c>
      <c r="C149" s="1771"/>
      <c r="D149" s="1783">
        <f>活動計画書!D164</f>
        <v>0</v>
      </c>
      <c r="E149" s="1783"/>
      <c r="F149" s="1783"/>
      <c r="G149" s="1773">
        <f>活動計画書!H164</f>
        <v>0</v>
      </c>
      <c r="H149" s="1774"/>
      <c r="I149" s="1774"/>
      <c r="J149" s="1774"/>
      <c r="K149" s="1775"/>
      <c r="L149" s="892" t="str">
        <f>IF(活動計画書!N164="","",活動計画書!N164)</f>
        <v/>
      </c>
      <c r="M149" s="893">
        <f>活動計画書!P164</f>
        <v>0</v>
      </c>
      <c r="N149" s="700"/>
      <c r="O149" s="699"/>
      <c r="P149" s="700"/>
      <c r="Q149" s="699">
        <f t="shared" si="0"/>
        <v>0</v>
      </c>
      <c r="R149" s="698" t="str">
        <f>IF(L149="","",N149+P149)</f>
        <v/>
      </c>
      <c r="S149" s="697">
        <f t="shared" si="1"/>
        <v>0</v>
      </c>
      <c r="T149" s="1459"/>
      <c r="U149" s="1332"/>
      <c r="Y149" s="688"/>
    </row>
    <row r="150" spans="2:25" s="309" customFormat="1" ht="34.5" customHeight="1">
      <c r="B150" s="1771">
        <f>活動計画書!B165</f>
        <v>0</v>
      </c>
      <c r="C150" s="1771"/>
      <c r="D150" s="1772">
        <f>活動計画書!D165</f>
        <v>0</v>
      </c>
      <c r="E150" s="1772"/>
      <c r="F150" s="1772"/>
      <c r="G150" s="1773">
        <f>活動計画書!H165</f>
        <v>0</v>
      </c>
      <c r="H150" s="1774"/>
      <c r="I150" s="1774"/>
      <c r="J150" s="1774"/>
      <c r="K150" s="1775"/>
      <c r="L150" s="892" t="str">
        <f>IF(活動計画書!N165="","",活動計画書!N165)</f>
        <v/>
      </c>
      <c r="M150" s="893">
        <f>活動計画書!P165</f>
        <v>0</v>
      </c>
      <c r="N150" s="700"/>
      <c r="O150" s="699">
        <f t="shared" ref="O150:O155" si="2">M150</f>
        <v>0</v>
      </c>
      <c r="P150" s="700"/>
      <c r="Q150" s="699">
        <f t="shared" si="0"/>
        <v>0</v>
      </c>
      <c r="R150" s="698" t="str">
        <f t="shared" ref="R150:R155" si="3">IF(L150="","",N150+P150)</f>
        <v/>
      </c>
      <c r="S150" s="697">
        <f t="shared" si="1"/>
        <v>0</v>
      </c>
      <c r="T150" s="1459"/>
      <c r="U150" s="1332"/>
      <c r="Y150" s="688">
        <f>D150</f>
        <v>0</v>
      </c>
    </row>
    <row r="151" spans="2:25" s="309" customFormat="1" ht="34.5" customHeight="1">
      <c r="B151" s="1771">
        <f>活動計画書!B166</f>
        <v>0</v>
      </c>
      <c r="C151" s="1771"/>
      <c r="D151" s="1772">
        <f>活動計画書!D166</f>
        <v>0</v>
      </c>
      <c r="E151" s="1772"/>
      <c r="F151" s="1772"/>
      <c r="G151" s="1773">
        <f>活動計画書!H166</f>
        <v>0</v>
      </c>
      <c r="H151" s="1774"/>
      <c r="I151" s="1774"/>
      <c r="J151" s="1774"/>
      <c r="K151" s="1775"/>
      <c r="L151" s="892" t="str">
        <f>IF(活動計画書!N166="","",活動計画書!N166)</f>
        <v/>
      </c>
      <c r="M151" s="893">
        <f>活動計画書!P166</f>
        <v>0</v>
      </c>
      <c r="N151" s="700"/>
      <c r="O151" s="699">
        <f t="shared" si="2"/>
        <v>0</v>
      </c>
      <c r="P151" s="700"/>
      <c r="Q151" s="699">
        <f t="shared" si="0"/>
        <v>0</v>
      </c>
      <c r="R151" s="698" t="str">
        <f t="shared" si="3"/>
        <v/>
      </c>
      <c r="S151" s="697">
        <f t="shared" si="1"/>
        <v>0</v>
      </c>
      <c r="T151" s="1459"/>
      <c r="U151" s="1332"/>
      <c r="Y151" s="688">
        <f>D151</f>
        <v>0</v>
      </c>
    </row>
    <row r="152" spans="2:25" s="309" customFormat="1" ht="34.5" customHeight="1">
      <c r="B152" s="1771">
        <f>活動計画書!B167</f>
        <v>0</v>
      </c>
      <c r="C152" s="1771"/>
      <c r="D152" s="1772">
        <f>活動計画書!D167</f>
        <v>0</v>
      </c>
      <c r="E152" s="1772"/>
      <c r="F152" s="1772"/>
      <c r="G152" s="1773">
        <f>活動計画書!H167</f>
        <v>0</v>
      </c>
      <c r="H152" s="1774"/>
      <c r="I152" s="1774"/>
      <c r="J152" s="1774"/>
      <c r="K152" s="1775"/>
      <c r="L152" s="892" t="str">
        <f>IF(活動計画書!N167="","",活動計画書!N167)</f>
        <v/>
      </c>
      <c r="M152" s="893">
        <f>活動計画書!P167</f>
        <v>0</v>
      </c>
      <c r="N152" s="700"/>
      <c r="O152" s="699">
        <f t="shared" si="2"/>
        <v>0</v>
      </c>
      <c r="P152" s="700"/>
      <c r="Q152" s="699">
        <f t="shared" si="0"/>
        <v>0</v>
      </c>
      <c r="R152" s="698" t="str">
        <f t="shared" si="3"/>
        <v/>
      </c>
      <c r="S152" s="697">
        <f t="shared" si="1"/>
        <v>0</v>
      </c>
      <c r="T152" s="1459"/>
      <c r="U152" s="1332"/>
      <c r="Y152" s="688"/>
    </row>
    <row r="153" spans="2:25" s="309" customFormat="1" ht="34.5" customHeight="1">
      <c r="B153" s="1771">
        <f>活動計画書!B168</f>
        <v>0</v>
      </c>
      <c r="C153" s="1771"/>
      <c r="D153" s="1772">
        <f>活動計画書!D168</f>
        <v>0</v>
      </c>
      <c r="E153" s="1772"/>
      <c r="F153" s="1772"/>
      <c r="G153" s="1773">
        <f>活動計画書!H168</f>
        <v>0</v>
      </c>
      <c r="H153" s="1774"/>
      <c r="I153" s="1774"/>
      <c r="J153" s="1774"/>
      <c r="K153" s="1775"/>
      <c r="L153" s="892" t="str">
        <f>IF(活動計画書!N168="","",活動計画書!N168)</f>
        <v/>
      </c>
      <c r="M153" s="893">
        <f>活動計画書!P168</f>
        <v>0</v>
      </c>
      <c r="N153" s="700"/>
      <c r="O153" s="699">
        <f t="shared" si="2"/>
        <v>0</v>
      </c>
      <c r="P153" s="700"/>
      <c r="Q153" s="699">
        <f t="shared" si="0"/>
        <v>0</v>
      </c>
      <c r="R153" s="698" t="str">
        <f t="shared" si="3"/>
        <v/>
      </c>
      <c r="S153" s="697">
        <f t="shared" si="1"/>
        <v>0</v>
      </c>
      <c r="T153" s="1459"/>
      <c r="U153" s="1332"/>
      <c r="Y153" s="688"/>
    </row>
    <row r="154" spans="2:25" s="309" customFormat="1" ht="34.5" customHeight="1">
      <c r="B154" s="1771">
        <f>活動計画書!B169</f>
        <v>0</v>
      </c>
      <c r="C154" s="1771"/>
      <c r="D154" s="1772">
        <f>活動計画書!D169</f>
        <v>0</v>
      </c>
      <c r="E154" s="1772"/>
      <c r="F154" s="1772"/>
      <c r="G154" s="1773">
        <f>活動計画書!H169</f>
        <v>0</v>
      </c>
      <c r="H154" s="1774"/>
      <c r="I154" s="1774"/>
      <c r="J154" s="1774"/>
      <c r="K154" s="1775"/>
      <c r="L154" s="892" t="str">
        <f>IF(活動計画書!N169="","",活動計画書!N169)</f>
        <v/>
      </c>
      <c r="M154" s="893">
        <f>活動計画書!P169</f>
        <v>0</v>
      </c>
      <c r="N154" s="700"/>
      <c r="O154" s="699">
        <f t="shared" si="2"/>
        <v>0</v>
      </c>
      <c r="P154" s="700"/>
      <c r="Q154" s="699">
        <f t="shared" si="0"/>
        <v>0</v>
      </c>
      <c r="R154" s="698" t="str">
        <f t="shared" si="3"/>
        <v/>
      </c>
      <c r="S154" s="699">
        <f t="shared" si="1"/>
        <v>0</v>
      </c>
      <c r="T154" s="1459"/>
      <c r="U154" s="1332"/>
      <c r="Y154" s="688"/>
    </row>
    <row r="155" spans="2:25" s="309" customFormat="1" ht="34.5" customHeight="1">
      <c r="B155" s="1771">
        <f>活動計画書!B170</f>
        <v>0</v>
      </c>
      <c r="C155" s="1771"/>
      <c r="D155" s="1772">
        <f>活動計画書!D170</f>
        <v>0</v>
      </c>
      <c r="E155" s="1772"/>
      <c r="F155" s="1772"/>
      <c r="G155" s="1773">
        <f>活動計画書!H170</f>
        <v>0</v>
      </c>
      <c r="H155" s="1774"/>
      <c r="I155" s="1774"/>
      <c r="J155" s="1774"/>
      <c r="K155" s="1775"/>
      <c r="L155" s="892" t="str">
        <f>IF(活動計画書!N170="","",活動計画書!N170)</f>
        <v/>
      </c>
      <c r="M155" s="893">
        <f>活動計画書!P170</f>
        <v>0</v>
      </c>
      <c r="N155" s="700"/>
      <c r="O155" s="699">
        <f t="shared" si="2"/>
        <v>0</v>
      </c>
      <c r="P155" s="700"/>
      <c r="Q155" s="699">
        <f t="shared" si="0"/>
        <v>0</v>
      </c>
      <c r="R155" s="698" t="str">
        <f t="shared" si="3"/>
        <v/>
      </c>
      <c r="S155" s="699">
        <f t="shared" si="1"/>
        <v>0</v>
      </c>
      <c r="T155" s="1459"/>
      <c r="U155" s="1332"/>
      <c r="Y155" s="688"/>
    </row>
    <row r="156" spans="2:25" s="309" customFormat="1" ht="34.5" customHeight="1">
      <c r="B156" s="1771">
        <f>活動計画書!B171</f>
        <v>0</v>
      </c>
      <c r="C156" s="1771"/>
      <c r="D156" s="1772">
        <f>活動計画書!D171</f>
        <v>0</v>
      </c>
      <c r="E156" s="1772"/>
      <c r="F156" s="1772"/>
      <c r="G156" s="1773">
        <f>活動計画書!H171</f>
        <v>0</v>
      </c>
      <c r="H156" s="1774"/>
      <c r="I156" s="1774"/>
      <c r="J156" s="1774"/>
      <c r="K156" s="1775"/>
      <c r="L156" s="892" t="str">
        <f>IF(活動計画書!N171="","",活動計画書!N171)</f>
        <v/>
      </c>
      <c r="M156" s="893">
        <f>活動計画書!P171</f>
        <v>0</v>
      </c>
      <c r="N156" s="700"/>
      <c r="O156" s="699">
        <f>M156</f>
        <v>0</v>
      </c>
      <c r="P156" s="700"/>
      <c r="Q156" s="699">
        <f>M156</f>
        <v>0</v>
      </c>
      <c r="R156" s="698" t="str">
        <f>IF(L156="","",N156+P156)</f>
        <v/>
      </c>
      <c r="S156" s="697">
        <f>M156</f>
        <v>0</v>
      </c>
      <c r="T156" s="1459"/>
      <c r="U156" s="1332"/>
      <c r="Y156" s="688"/>
    </row>
    <row r="157" spans="2:25" ht="21" customHeight="1">
      <c r="B157" s="1782"/>
      <c r="C157" s="1782"/>
      <c r="D157" s="696" t="s">
        <v>1024</v>
      </c>
      <c r="E157" s="696"/>
      <c r="F157" s="696"/>
      <c r="G157" s="695"/>
      <c r="H157" s="695"/>
      <c r="I157" s="695"/>
      <c r="J157" s="695"/>
      <c r="K157" s="695"/>
      <c r="L157" s="694"/>
      <c r="M157" s="693"/>
      <c r="N157" s="692"/>
      <c r="O157" s="691"/>
      <c r="P157" s="692"/>
      <c r="Q157" s="691"/>
      <c r="R157" s="692"/>
      <c r="S157" s="691"/>
      <c r="T157" s="690"/>
      <c r="U157" s="690"/>
      <c r="Y157" s="688"/>
    </row>
    <row r="158" spans="2:25" ht="21" customHeight="1">
      <c r="B158" s="309" t="s">
        <v>1023</v>
      </c>
      <c r="D158" s="689"/>
      <c r="E158" s="689"/>
      <c r="F158" s="689"/>
      <c r="G158" s="689"/>
      <c r="H158" s="689"/>
      <c r="I158" s="689"/>
      <c r="J158" s="689"/>
      <c r="K158" s="689"/>
      <c r="L158" s="689"/>
      <c r="M158" s="689"/>
      <c r="Y158" s="688"/>
    </row>
    <row r="159" spans="2:25" ht="8.25" customHeight="1"/>
    <row r="160" spans="2:25" s="309" customFormat="1" ht="20.25" customHeight="1">
      <c r="B160" s="687" t="s">
        <v>1022</v>
      </c>
      <c r="C160" s="120"/>
      <c r="D160" s="120"/>
      <c r="E160" s="120"/>
      <c r="F160" s="120"/>
      <c r="G160" s="686"/>
      <c r="H160" s="686"/>
      <c r="I160" s="685"/>
      <c r="J160" s="685"/>
      <c r="K160" s="685"/>
      <c r="L160" s="685"/>
      <c r="M160" s="684"/>
      <c r="N160" s="684"/>
      <c r="O160" s="684"/>
      <c r="P160" s="684"/>
      <c r="Q160" s="684"/>
      <c r="R160" s="684"/>
      <c r="S160" s="684"/>
      <c r="T160" s="684"/>
      <c r="U160" s="683"/>
    </row>
    <row r="161" spans="2:24" s="309" customFormat="1" ht="18.75" customHeight="1">
      <c r="B161" s="682" t="s">
        <v>1021</v>
      </c>
      <c r="C161" s="337"/>
      <c r="D161" s="337"/>
      <c r="E161" s="337"/>
      <c r="F161" s="337"/>
      <c r="G161" s="337"/>
      <c r="H161" s="337"/>
      <c r="I161" s="337"/>
      <c r="J161" s="337"/>
      <c r="K161" s="337"/>
      <c r="L161" s="1769"/>
      <c r="M161" s="1770"/>
      <c r="N161" s="675"/>
      <c r="O161" s="675"/>
      <c r="P161" s="675"/>
      <c r="Q161" s="675"/>
      <c r="R161" s="675"/>
      <c r="S161" s="675"/>
      <c r="T161" s="675"/>
      <c r="U161" s="680"/>
      <c r="V161" s="675"/>
      <c r="W161" s="675"/>
      <c r="X161" s="675"/>
    </row>
    <row r="162" spans="2:24" s="309" customFormat="1" ht="7.5" customHeight="1">
      <c r="B162" s="682"/>
      <c r="C162" s="337"/>
      <c r="D162" s="337"/>
      <c r="E162" s="337"/>
      <c r="F162" s="337"/>
      <c r="G162" s="337"/>
      <c r="H162" s="337"/>
      <c r="I162" s="337"/>
      <c r="J162" s="337"/>
      <c r="K162" s="337"/>
      <c r="L162" s="681"/>
      <c r="M162" s="681"/>
      <c r="N162" s="675"/>
      <c r="O162" s="675"/>
      <c r="P162" s="675"/>
      <c r="Q162" s="675"/>
      <c r="R162" s="675"/>
      <c r="S162" s="675"/>
      <c r="T162" s="675"/>
      <c r="U162" s="680"/>
      <c r="V162" s="675"/>
      <c r="W162" s="675"/>
      <c r="X162" s="675"/>
    </row>
    <row r="163" spans="2:24" s="309" customFormat="1" ht="20.25" customHeight="1">
      <c r="B163" s="679" t="s">
        <v>1020</v>
      </c>
      <c r="C163" s="678"/>
      <c r="D163" s="678"/>
      <c r="E163" s="678"/>
      <c r="F163" s="678"/>
      <c r="G163" s="678"/>
      <c r="H163" s="678"/>
      <c r="I163" s="678"/>
      <c r="J163" s="678"/>
      <c r="K163" s="678"/>
      <c r="L163" s="1769"/>
      <c r="M163" s="1770"/>
      <c r="N163" s="677"/>
      <c r="O163" s="677"/>
      <c r="P163" s="677"/>
      <c r="Q163" s="677"/>
      <c r="R163" s="677"/>
      <c r="S163" s="677"/>
      <c r="T163" s="677"/>
      <c r="U163" s="676"/>
      <c r="V163" s="675"/>
      <c r="W163" s="675"/>
      <c r="X163" s="675"/>
    </row>
  </sheetData>
  <dataConsolidate/>
  <mergeCells count="333">
    <mergeCell ref="F75:M75"/>
    <mergeCell ref="P75:U75"/>
    <mergeCell ref="D69:E75"/>
    <mergeCell ref="F79:M79"/>
    <mergeCell ref="P79:U79"/>
    <mergeCell ref="P77:U77"/>
    <mergeCell ref="F78:M78"/>
    <mergeCell ref="P78:U78"/>
    <mergeCell ref="F69:M69"/>
    <mergeCell ref="P69:U69"/>
    <mergeCell ref="P6:T6"/>
    <mergeCell ref="P7:T7"/>
    <mergeCell ref="B18:K18"/>
    <mergeCell ref="Q3:T3"/>
    <mergeCell ref="C4:D4"/>
    <mergeCell ref="B12:S12"/>
    <mergeCell ref="A15:V15"/>
    <mergeCell ref="M16:N16"/>
    <mergeCell ref="O16:U16"/>
    <mergeCell ref="B19:B25"/>
    <mergeCell ref="C19:K19"/>
    <mergeCell ref="L19:O19"/>
    <mergeCell ref="P19:U19"/>
    <mergeCell ref="D20:K20"/>
    <mergeCell ref="L20:O20"/>
    <mergeCell ref="P20:U20"/>
    <mergeCell ref="D21:K21"/>
    <mergeCell ref="L21:O21"/>
    <mergeCell ref="P21:U21"/>
    <mergeCell ref="P29:U29"/>
    <mergeCell ref="D22:K22"/>
    <mergeCell ref="L22:O22"/>
    <mergeCell ref="P22:U22"/>
    <mergeCell ref="D23:K23"/>
    <mergeCell ref="L23:O23"/>
    <mergeCell ref="P23:U23"/>
    <mergeCell ref="D24:K24"/>
    <mergeCell ref="L24:O24"/>
    <mergeCell ref="P24:U24"/>
    <mergeCell ref="C25:K25"/>
    <mergeCell ref="L25:O25"/>
    <mergeCell ref="P25:U25"/>
    <mergeCell ref="C41:K41"/>
    <mergeCell ref="L41:O41"/>
    <mergeCell ref="P41:U41"/>
    <mergeCell ref="B27:B41"/>
    <mergeCell ref="C27:K27"/>
    <mergeCell ref="L27:O27"/>
    <mergeCell ref="P27:U27"/>
    <mergeCell ref="D28:K28"/>
    <mergeCell ref="L28:O28"/>
    <mergeCell ref="P28:U28"/>
    <mergeCell ref="D29:K29"/>
    <mergeCell ref="L29:O29"/>
    <mergeCell ref="D37:K37"/>
    <mergeCell ref="L37:O37"/>
    <mergeCell ref="P37:U37"/>
    <mergeCell ref="D30:K30"/>
    <mergeCell ref="L30:O30"/>
    <mergeCell ref="P30:U30"/>
    <mergeCell ref="D31:K31"/>
    <mergeCell ref="L31:O31"/>
    <mergeCell ref="P31:U31"/>
    <mergeCell ref="D32:K32"/>
    <mergeCell ref="L32:O32"/>
    <mergeCell ref="D36:K36"/>
    <mergeCell ref="P32:U32"/>
    <mergeCell ref="D38:K38"/>
    <mergeCell ref="L38:O38"/>
    <mergeCell ref="P38:U38"/>
    <mergeCell ref="D39:K39"/>
    <mergeCell ref="L39:O39"/>
    <mergeCell ref="P39:U39"/>
    <mergeCell ref="D40:K40"/>
    <mergeCell ref="L40:O40"/>
    <mergeCell ref="P40:U40"/>
    <mergeCell ref="P35:U35"/>
    <mergeCell ref="L36:O36"/>
    <mergeCell ref="P36:U36"/>
    <mergeCell ref="D33:K33"/>
    <mergeCell ref="L33:O33"/>
    <mergeCell ref="P33:U33"/>
    <mergeCell ref="D34:K34"/>
    <mergeCell ref="L34:O34"/>
    <mergeCell ref="P34:U34"/>
    <mergeCell ref="D35:K35"/>
    <mergeCell ref="L35:O35"/>
    <mergeCell ref="B45:E45"/>
    <mergeCell ref="F45:K45"/>
    <mergeCell ref="B48:E48"/>
    <mergeCell ref="F48:J48"/>
    <mergeCell ref="B49:E49"/>
    <mergeCell ref="F49:J49"/>
    <mergeCell ref="A50:V50"/>
    <mergeCell ref="B52:U52"/>
    <mergeCell ref="B53:V53"/>
    <mergeCell ref="B56:E56"/>
    <mergeCell ref="F56:M56"/>
    <mergeCell ref="P56:U56"/>
    <mergeCell ref="C62:C84"/>
    <mergeCell ref="P81:U81"/>
    <mergeCell ref="F82:M82"/>
    <mergeCell ref="P82:U82"/>
    <mergeCell ref="F83:M83"/>
    <mergeCell ref="F66:M66"/>
    <mergeCell ref="P66:U66"/>
    <mergeCell ref="F67:M67"/>
    <mergeCell ref="P67:U67"/>
    <mergeCell ref="F68:M68"/>
    <mergeCell ref="P68:U68"/>
    <mergeCell ref="D62:E68"/>
    <mergeCell ref="F72:M72"/>
    <mergeCell ref="P72:U72"/>
    <mergeCell ref="F80:M80"/>
    <mergeCell ref="P80:U80"/>
    <mergeCell ref="D76:E80"/>
    <mergeCell ref="F73:M73"/>
    <mergeCell ref="P73:U73"/>
    <mergeCell ref="F74:M74"/>
    <mergeCell ref="P74:U74"/>
    <mergeCell ref="B86:C87"/>
    <mergeCell ref="O58:O59"/>
    <mergeCell ref="Q58:U59"/>
    <mergeCell ref="F76:M76"/>
    <mergeCell ref="P76:U76"/>
    <mergeCell ref="F77:M77"/>
    <mergeCell ref="N60:N61"/>
    <mergeCell ref="O60:O61"/>
    <mergeCell ref="Q60:U61"/>
    <mergeCell ref="N58:N59"/>
    <mergeCell ref="F62:M63"/>
    <mergeCell ref="N62:N63"/>
    <mergeCell ref="O62:O63"/>
    <mergeCell ref="F65:M65"/>
    <mergeCell ref="C57:E59"/>
    <mergeCell ref="F57:M57"/>
    <mergeCell ref="F60:M61"/>
    <mergeCell ref="T63:U63"/>
    <mergeCell ref="F64:M64"/>
    <mergeCell ref="P64:U64"/>
    <mergeCell ref="P62:U62"/>
    <mergeCell ref="P65:U65"/>
    <mergeCell ref="P57:U57"/>
    <mergeCell ref="F58:M59"/>
    <mergeCell ref="Q93:U93"/>
    <mergeCell ref="D84:E84"/>
    <mergeCell ref="F84:M84"/>
    <mergeCell ref="P84:U84"/>
    <mergeCell ref="D90:M90"/>
    <mergeCell ref="Q90:U90"/>
    <mergeCell ref="D91:M91"/>
    <mergeCell ref="Q91:U91"/>
    <mergeCell ref="P83:U83"/>
    <mergeCell ref="D94:F94"/>
    <mergeCell ref="G94:M94"/>
    <mergeCell ref="Q94:U94"/>
    <mergeCell ref="B88:C94"/>
    <mergeCell ref="D88:M88"/>
    <mergeCell ref="Q88:U88"/>
    <mergeCell ref="D89:M89"/>
    <mergeCell ref="Q89:U89"/>
    <mergeCell ref="B57:B84"/>
    <mergeCell ref="D86:M87"/>
    <mergeCell ref="N86:N87"/>
    <mergeCell ref="O86:O87"/>
    <mergeCell ref="Q86:U87"/>
    <mergeCell ref="D81:E83"/>
    <mergeCell ref="F81:M81"/>
    <mergeCell ref="F70:M70"/>
    <mergeCell ref="P70:U70"/>
    <mergeCell ref="F71:M71"/>
    <mergeCell ref="P71:U71"/>
    <mergeCell ref="D92:M92"/>
    <mergeCell ref="P63:S63"/>
    <mergeCell ref="C60:E61"/>
    <mergeCell ref="Q92:U92"/>
    <mergeCell ref="D93:M93"/>
    <mergeCell ref="P100:U100"/>
    <mergeCell ref="E101:M101"/>
    <mergeCell ref="P101:U101"/>
    <mergeCell ref="E102:M103"/>
    <mergeCell ref="N102:N103"/>
    <mergeCell ref="O102:O103"/>
    <mergeCell ref="Q102:U103"/>
    <mergeCell ref="B97:D97"/>
    <mergeCell ref="E97:M97"/>
    <mergeCell ref="P97:U97"/>
    <mergeCell ref="B98:B109"/>
    <mergeCell ref="C98:D103"/>
    <mergeCell ref="E98:M98"/>
    <mergeCell ref="P98:U98"/>
    <mergeCell ref="E99:M99"/>
    <mergeCell ref="P99:U99"/>
    <mergeCell ref="E100:M100"/>
    <mergeCell ref="C104:D105"/>
    <mergeCell ref="E104:M105"/>
    <mergeCell ref="N104:N105"/>
    <mergeCell ref="O104:O105"/>
    <mergeCell ref="Q104:U105"/>
    <mergeCell ref="C106:D109"/>
    <mergeCell ref="E106:M106"/>
    <mergeCell ref="P106:U106"/>
    <mergeCell ref="E107:M107"/>
    <mergeCell ref="P107:U107"/>
    <mergeCell ref="E108:M108"/>
    <mergeCell ref="P108:U108"/>
    <mergeCell ref="P123:U123"/>
    <mergeCell ref="C115:D120"/>
    <mergeCell ref="E115:M115"/>
    <mergeCell ref="E109:M109"/>
    <mergeCell ref="P109:U109"/>
    <mergeCell ref="E110:M110"/>
    <mergeCell ref="P110:U110"/>
    <mergeCell ref="E111:M111"/>
    <mergeCell ref="P111:U111"/>
    <mergeCell ref="E112:M112"/>
    <mergeCell ref="P112:U112"/>
    <mergeCell ref="E113:M113"/>
    <mergeCell ref="P113:U113"/>
    <mergeCell ref="E114:M114"/>
    <mergeCell ref="P114:U114"/>
    <mergeCell ref="E119:M119"/>
    <mergeCell ref="B110:B121"/>
    <mergeCell ref="C110:D114"/>
    <mergeCell ref="P128:U128"/>
    <mergeCell ref="E129:M129"/>
    <mergeCell ref="P129:U129"/>
    <mergeCell ref="P126:U126"/>
    <mergeCell ref="E127:M127"/>
    <mergeCell ref="P127:U127"/>
    <mergeCell ref="E128:M128"/>
    <mergeCell ref="P115:U115"/>
    <mergeCell ref="E116:M116"/>
    <mergeCell ref="P116:U116"/>
    <mergeCell ref="E117:M117"/>
    <mergeCell ref="P117:U117"/>
    <mergeCell ref="E118:M118"/>
    <mergeCell ref="P118:U118"/>
    <mergeCell ref="P119:U119"/>
    <mergeCell ref="E120:U120"/>
    <mergeCell ref="C121:D121"/>
    <mergeCell ref="E121:M121"/>
    <mergeCell ref="P121:U121"/>
    <mergeCell ref="B123:D123"/>
    <mergeCell ref="E123:M123"/>
    <mergeCell ref="E130:M130"/>
    <mergeCell ref="P130:U130"/>
    <mergeCell ref="E131:M131"/>
    <mergeCell ref="P131:U131"/>
    <mergeCell ref="B124:D132"/>
    <mergeCell ref="E124:M124"/>
    <mergeCell ref="P124:U124"/>
    <mergeCell ref="E125:M125"/>
    <mergeCell ref="P125:U125"/>
    <mergeCell ref="E126:M126"/>
    <mergeCell ref="E132:M132"/>
    <mergeCell ref="P132:U132"/>
    <mergeCell ref="B134:N134"/>
    <mergeCell ref="B135:M135"/>
    <mergeCell ref="P135:U135"/>
    <mergeCell ref="B136:M137"/>
    <mergeCell ref="N136:N137"/>
    <mergeCell ref="O136:O137"/>
    <mergeCell ref="Q136:U137"/>
    <mergeCell ref="B143:M143"/>
    <mergeCell ref="N143:U143"/>
    <mergeCell ref="B139:M139"/>
    <mergeCell ref="B140:M141"/>
    <mergeCell ref="N140:N141"/>
    <mergeCell ref="O140:O141"/>
    <mergeCell ref="P139:R139"/>
    <mergeCell ref="S139:U139"/>
    <mergeCell ref="N144:S144"/>
    <mergeCell ref="T144:U145"/>
    <mergeCell ref="L145:M145"/>
    <mergeCell ref="N145:O145"/>
    <mergeCell ref="B146:C146"/>
    <mergeCell ref="D146:F146"/>
    <mergeCell ref="G146:K146"/>
    <mergeCell ref="T146:U146"/>
    <mergeCell ref="B144:C145"/>
    <mergeCell ref="D144:F145"/>
    <mergeCell ref="G144:K145"/>
    <mergeCell ref="L144:M144"/>
    <mergeCell ref="P145:Q145"/>
    <mergeCell ref="R145:S145"/>
    <mergeCell ref="B152:C152"/>
    <mergeCell ref="D152:F152"/>
    <mergeCell ref="G152:K152"/>
    <mergeCell ref="T152:U152"/>
    <mergeCell ref="B153:C153"/>
    <mergeCell ref="D153:F153"/>
    <mergeCell ref="B149:C149"/>
    <mergeCell ref="D149:F149"/>
    <mergeCell ref="G149:K149"/>
    <mergeCell ref="T149:U149"/>
    <mergeCell ref="T150:U150"/>
    <mergeCell ref="B147:C147"/>
    <mergeCell ref="D147:F147"/>
    <mergeCell ref="G147:K147"/>
    <mergeCell ref="T147:U147"/>
    <mergeCell ref="B148:C148"/>
    <mergeCell ref="D148:F148"/>
    <mergeCell ref="B151:C151"/>
    <mergeCell ref="D151:F151"/>
    <mergeCell ref="G151:K151"/>
    <mergeCell ref="T151:U151"/>
    <mergeCell ref="G148:K148"/>
    <mergeCell ref="T148:U148"/>
    <mergeCell ref="L163:M163"/>
    <mergeCell ref="B155:C155"/>
    <mergeCell ref="D155:F155"/>
    <mergeCell ref="G155:K155"/>
    <mergeCell ref="P140:Q141"/>
    <mergeCell ref="R140:R141"/>
    <mergeCell ref="S140:T141"/>
    <mergeCell ref="U140:U141"/>
    <mergeCell ref="G153:K153"/>
    <mergeCell ref="T153:U153"/>
    <mergeCell ref="T155:U155"/>
    <mergeCell ref="B156:C156"/>
    <mergeCell ref="D156:F156"/>
    <mergeCell ref="G156:K156"/>
    <mergeCell ref="T156:U156"/>
    <mergeCell ref="B157:C157"/>
    <mergeCell ref="L161:M161"/>
    <mergeCell ref="B154:C154"/>
    <mergeCell ref="D154:F154"/>
    <mergeCell ref="G154:K154"/>
    <mergeCell ref="T154:U154"/>
    <mergeCell ref="B150:C150"/>
    <mergeCell ref="D150:F150"/>
    <mergeCell ref="G150:K150"/>
  </mergeCells>
  <phoneticPr fontId="4"/>
  <conditionalFormatting sqref="O16:U16">
    <cfRule type="expression" dxfId="0" priority="1">
      <formula>#REF!=""</formula>
    </cfRule>
  </conditionalFormatting>
  <dataValidations count="7">
    <dataValidation type="list" allowBlank="1" showInputMessage="1" showErrorMessage="1" sqref="L161:M161 L163:M163">
      <formula1>"○,　"</formula1>
    </dataValidation>
    <dataValidation type="list" allowBlank="1" showInputMessage="1" showErrorMessage="1" sqref="T146:U156 B49:J49">
      <formula1>B.○か空白</formula1>
    </dataValidation>
    <dataValidation type="list" allowBlank="1" showInputMessage="1" showErrorMessage="1" sqref="O136:O137 O140:O141 N121:O121 O98:O119 O88:O94 O124:O132 WMA66:WMA68 WVW66:WVW68 JK66:JK68 TG66:TG68 ADC66:ADC68 AMY66:AMY68 AWU66:AWU68 BGQ66:BGQ68 BQM66:BQM68 CAI66:CAI68 CKE66:CKE68 CUA66:CUA68 DDW66:DDW68 DNS66:DNS68 DXO66:DXO68 EHK66:EHK68 ERG66:ERG68 FBC66:FBC68 FKY66:FKY68 FUU66:FUU68 GEQ66:GEQ68 GOM66:GOM68 GYI66:GYI68 HIE66:HIE68 HSA66:HSA68 IBW66:IBW68 ILS66:ILS68 IVO66:IVO68 JFK66:JFK68 JPG66:JPG68 JZC66:JZC68 KIY66:KIY68 KSU66:KSU68 LCQ66:LCQ68 LMM66:LMM68 LWI66:LWI68 MGE66:MGE68 MQA66:MQA68 MZW66:MZW68 NJS66:NJS68 NTO66:NTO68 ODK66:ODK68 ONG66:ONG68 OXC66:OXC68 PGY66:PGY68 PQU66:PQU68 QAQ66:QAQ68 QKM66:QKM68 QUI66:QUI68 REE66:REE68 ROA66:ROA68 RXW66:RXW68 SHS66:SHS68 SRO66:SRO68 TBK66:TBK68 TLG66:TLG68 TVC66:TVC68 UEY66:UEY68 UOU66:UOU68 UYQ66:UYQ68 VIM66:VIM68 VSI66:VSI68 WCE66:WCE68 WMA72:WMA75 WVW72:WVW75 JK72:JK75 TG72:TG75 ADC72:ADC75 AMY72:AMY75 AWU72:AWU75 BGQ72:BGQ75 BQM72:BQM75 CAI72:CAI75 CKE72:CKE75 CUA72:CUA75 DDW72:DDW75 DNS72:DNS75 DXO72:DXO75 EHK72:EHK75 ERG72:ERG75 FBC72:FBC75 FKY72:FKY75 FUU72:FUU75 GEQ72:GEQ75 GOM72:GOM75 GYI72:GYI75 HIE72:HIE75 HSA72:HSA75 IBW72:IBW75 ILS72:ILS75 IVO72:IVO75 JFK72:JFK75 JPG72:JPG75 JZC72:JZC75 KIY72:KIY75 KSU72:KSU75 LCQ72:LCQ75 LMM72:LMM75 LWI72:LWI75 MGE72:MGE75 MQA72:MQA75 MZW72:MZW75 NJS72:NJS75 NTO72:NTO75 ODK72:ODK75 ONG72:ONG75 OXC72:OXC75 PGY72:PGY75 PQU72:PQU75 QAQ72:QAQ75 QKM72:QKM75 QUI72:QUI75 REE72:REE75 ROA72:ROA75 RXW72:RXW75 SHS72:SHS75 SRO72:SRO75 TBK72:TBK75 TLG72:TLG75 TVC72:TVC75 UEY72:UEY75 UOU72:UOU75 UYQ72:UYQ75 VIM72:VIM75 VSI72:VSI75 WCE72:WCE75 WVW79:WVW80 JK79:JK80 TG79:TG80 ADC79:ADC80 AMY79:AMY80 AWU79:AWU80 BGQ79:BGQ80 BQM79:BQM80 CAI79:CAI80 CKE79:CKE80 CUA79:CUA80 DDW79:DDW80 DNS79:DNS80 DXO79:DXO80 EHK79:EHK80 ERG79:ERG80 FBC79:FBC80 FKY79:FKY80 FUU79:FUU80 GEQ79:GEQ80 GOM79:GOM80 GYI79:GYI80 HIE79:HIE80 HSA79:HSA80 IBW79:IBW80 ILS79:ILS80 IVO79:IVO80 JFK79:JFK80 JPG79:JPG80 JZC79:JZC80 KIY79:KIY80 KSU79:KSU80 LCQ79:LCQ80 LMM79:LMM80 LWI79:LWI80 MGE79:MGE80 MQA79:MQA80 MZW79:MZW80 NJS79:NJS80 NTO79:NTO80 ODK79:ODK80 ONG79:ONG80 OXC79:OXC80 PGY79:PGY80 PQU79:PQU80 QAQ79:QAQ80 QKM79:QKM80 QUI79:QUI80 REE79:REE80 ROA79:ROA80 RXW79:RXW80 SHS79:SHS80 SRO79:SRO80 TBK79:TBK80 TLG79:TLG80 TVC79:TVC80 UEY79:UEY80 UOU79:UOU80 UYQ79:UYQ80 VIM79:VIM80 VSI79:VSI80 WCE79:WCE80 WMA79:WMA80 O57:O84">
      <formula1>Ｃ2.実施欄</formula1>
    </dataValidation>
    <dataValidation type="list" allowBlank="1" showInputMessage="1" showErrorMessage="1" sqref="N140:N141 N136:N137 N88:N94 N57:N84 N98:N119 WLZ66:WLZ68 WVV66:WVV68 JJ66:JJ68 TF66:TF68 ADB66:ADB68 AMX66:AMX68 AWT66:AWT68 BGP66:BGP68 BQL66:BQL68 CAH66:CAH68 CKD66:CKD68 CTZ66:CTZ68 DDV66:DDV68 DNR66:DNR68 DXN66:DXN68 EHJ66:EHJ68 ERF66:ERF68 FBB66:FBB68 FKX66:FKX68 FUT66:FUT68 GEP66:GEP68 GOL66:GOL68 GYH66:GYH68 HID66:HID68 HRZ66:HRZ68 IBV66:IBV68 ILR66:ILR68 IVN66:IVN68 JFJ66:JFJ68 JPF66:JPF68 JZB66:JZB68 KIX66:KIX68 KST66:KST68 LCP66:LCP68 LML66:LML68 LWH66:LWH68 MGD66:MGD68 MPZ66:MPZ68 MZV66:MZV68 NJR66:NJR68 NTN66:NTN68 ODJ66:ODJ68 ONF66:ONF68 OXB66:OXB68 PGX66:PGX68 PQT66:PQT68 QAP66:QAP68 QKL66:QKL68 QUH66:QUH68 RED66:RED68 RNZ66:RNZ68 RXV66:RXV68 SHR66:SHR68 SRN66:SRN68 TBJ66:TBJ68 TLF66:TLF68 TVB66:TVB68 UEX66:UEX68 UOT66:UOT68 UYP66:UYP68 VIL66:VIL68 VSH66:VSH68 WCD66:WCD68 WLZ72:WLZ75 WVV72:WVV75 JJ72:JJ75 TF72:TF75 ADB72:ADB75 AMX72:AMX75 AWT72:AWT75 BGP72:BGP75 BQL72:BQL75 CAH72:CAH75 CKD72:CKD75 CTZ72:CTZ75 DDV72:DDV75 DNR72:DNR75 DXN72:DXN75 EHJ72:EHJ75 ERF72:ERF75 FBB72:FBB75 FKX72:FKX75 FUT72:FUT75 GEP72:GEP75 GOL72:GOL75 GYH72:GYH75 HID72:HID75 HRZ72:HRZ75 IBV72:IBV75 ILR72:ILR75 IVN72:IVN75 JFJ72:JFJ75 JPF72:JPF75 JZB72:JZB75 KIX72:KIX75 KST72:KST75 LCP72:LCP75 LML72:LML75 LWH72:LWH75 MGD72:MGD75 MPZ72:MPZ75 MZV72:MZV75 NJR72:NJR75 NTN72:NTN75 ODJ72:ODJ75 ONF72:ONF75 OXB72:OXB75 PGX72:PGX75 PQT72:PQT75 QAP72:QAP75 QKL72:QKL75 QUH72:QUH75 RED72:RED75 RNZ72:RNZ75 RXV72:RXV75 SHR72:SHR75 SRN72:SRN75 TBJ72:TBJ75 TLF72:TLF75 TVB72:TVB75 UEX72:UEX75 UOT72:UOT75 UYP72:UYP75 VIL72:VIL75 VSH72:VSH75 WCD72:WCD75 WVV79:WVV80 JJ79:JJ80 TF79:TF80 ADB79:ADB80 AMX79:AMX80 AWT79:AWT80 BGP79:BGP80 BQL79:BQL80 CAH79:CAH80 CKD79:CKD80 CTZ79:CTZ80 DDV79:DDV80 DNR79:DNR80 DXN79:DXN80 EHJ79:EHJ80 ERF79:ERF80 FBB79:FBB80 FKX79:FKX80 FUT79:FUT80 GEP79:GEP80 GOL79:GOL80 GYH79:GYH80 HID79:HID80 HRZ79:HRZ80 IBV79:IBV80 ILR79:ILR80 IVN79:IVN80 JFJ79:JFJ80 JPF79:JPF80 JZB79:JZB80 KIX79:KIX80 KST79:KST80 LCP79:LCP80 LML79:LML80 LWH79:LWH80 MGD79:MGD80 MPZ79:MPZ80 MZV79:MZV80 NJR79:NJR80 NTN79:NTN80 ODJ79:ODJ80 ONF79:ONF80 OXB79:OXB80 PGX79:PGX80 PQT79:PQT80 QAP79:QAP80 QKL79:QKL80 QUH79:QUH80 RED79:RED80 RNZ79:RNZ80 RXV79:RXV80 SHR79:SHR80 SRN79:SRN80 TBJ79:TBJ80 TLF79:TLF80 TVB79:TVB80 UEX79:UEX80 UOT79:UOT80 UYP79:UYP80 VIL79:VIL80 VSH79:VSH80 WCD79:WCD80 WLZ79:WLZ80 N124:N132">
      <formula1>Ｃ1.計画欄</formula1>
    </dataValidation>
    <dataValidation type="list" allowBlank="1" showInputMessage="1" showErrorMessage="1" sqref="B146:C156">
      <formula1>F.施設</formula1>
    </dataValidation>
    <dataValidation type="list" allowBlank="1" showInputMessage="1" sqref="D146:F156">
      <formula1>M.長寿命化</formula1>
    </dataValidation>
    <dataValidation type="list" allowBlank="1" showInputMessage="1" showErrorMessage="1" sqref="O146:O156 M146:M156 Q146:Q156 S146:S156">
      <formula1>G.単位</formula1>
    </dataValidation>
  </dataValidations>
  <printOptions horizontalCentered="1"/>
  <pageMargins left="0.59055118110236227" right="0.31496062992125984" top="0.59055118110236227" bottom="0.39370078740157483" header="0.51181102362204722" footer="0.51181102362204722"/>
  <pageSetup paperSize="9" scale="98" fitToWidth="0" fitToHeight="0" orientation="portrait" cellComments="asDisplayed" r:id="rId1"/>
  <headerFooter alignWithMargins="0"/>
  <rowBreaks count="5" manualBreakCount="5">
    <brk id="13" max="16383" man="1"/>
    <brk id="42" max="16383" man="1"/>
    <brk id="85" max="16383" man="1"/>
    <brk id="114" max="21" man="1"/>
    <brk id="141" max="21"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51"/>
  <sheetViews>
    <sheetView showGridLines="0" view="pageBreakPreview" zoomScaleNormal="55" zoomScaleSheetLayoutView="100" workbookViewId="0">
      <selection sqref="A1:B1"/>
    </sheetView>
  </sheetViews>
  <sheetFormatPr defaultColWidth="9" defaultRowHeight="19.5"/>
  <cols>
    <col min="1" max="1" width="2.125" style="769" customWidth="1"/>
    <col min="2" max="2" width="14.625" style="769" customWidth="1"/>
    <col min="3" max="3" width="35" style="769" customWidth="1"/>
    <col min="4" max="4" width="14.625" style="769" customWidth="1"/>
    <col min="5" max="5" width="4.5" style="769" customWidth="1"/>
    <col min="6" max="6" width="19.75" style="769" customWidth="1"/>
    <col min="7" max="7" width="2.125" style="769" customWidth="1"/>
    <col min="8" max="16384" width="9" style="769"/>
  </cols>
  <sheetData>
    <row r="1" spans="2:6">
      <c r="B1" s="769" t="s">
        <v>1141</v>
      </c>
    </row>
    <row r="3" spans="2:6" ht="28.5">
      <c r="B3" s="2003" t="s">
        <v>1140</v>
      </c>
      <c r="C3" s="2003"/>
      <c r="D3" s="2003"/>
      <c r="E3" s="2003"/>
      <c r="F3" s="2003"/>
    </row>
    <row r="4" spans="2:6">
      <c r="B4" s="2004" t="s">
        <v>1142</v>
      </c>
      <c r="C4" s="2004"/>
      <c r="D4" s="2004"/>
      <c r="E4" s="2004"/>
      <c r="F4" s="2004"/>
    </row>
    <row r="5" spans="2:6">
      <c r="B5" s="782"/>
      <c r="C5" s="782"/>
      <c r="D5" s="782"/>
      <c r="E5" s="782"/>
      <c r="F5" s="782"/>
    </row>
    <row r="6" spans="2:6">
      <c r="B6" s="784" t="s">
        <v>1138</v>
      </c>
    </row>
    <row r="7" spans="2:6">
      <c r="B7" s="784" t="s">
        <v>1137</v>
      </c>
    </row>
    <row r="9" spans="2:6" s="782" customFormat="1">
      <c r="B9" s="783" t="s">
        <v>1136</v>
      </c>
      <c r="C9" s="783" t="s">
        <v>1135</v>
      </c>
      <c r="D9" s="2007" t="s">
        <v>1134</v>
      </c>
      <c r="E9" s="2007"/>
      <c r="F9" s="783" t="s">
        <v>1133</v>
      </c>
    </row>
    <row r="10" spans="2:6" s="771" customFormat="1" ht="39.950000000000003" customHeight="1">
      <c r="B10" s="894"/>
      <c r="C10" s="778"/>
      <c r="D10" s="895"/>
      <c r="E10" s="779"/>
      <c r="F10" s="778"/>
    </row>
    <row r="11" spans="2:6" s="771" customFormat="1" ht="39.950000000000003" customHeight="1">
      <c r="B11" s="778"/>
      <c r="C11" s="781"/>
      <c r="D11" s="780"/>
      <c r="E11" s="779" t="s">
        <v>1131</v>
      </c>
      <c r="F11" s="778"/>
    </row>
    <row r="12" spans="2:6" s="771" customFormat="1" ht="39.950000000000003" customHeight="1">
      <c r="B12" s="778"/>
      <c r="C12" s="781"/>
      <c r="D12" s="780"/>
      <c r="E12" s="779" t="s">
        <v>1131</v>
      </c>
      <c r="F12" s="778"/>
    </row>
    <row r="13" spans="2:6" s="771" customFormat="1" ht="39.950000000000003" customHeight="1">
      <c r="B13" s="778"/>
      <c r="C13" s="781"/>
      <c r="D13" s="780"/>
      <c r="E13" s="779" t="s">
        <v>1131</v>
      </c>
      <c r="F13" s="778"/>
    </row>
    <row r="14" spans="2:6" s="771" customFormat="1" ht="39.950000000000003" customHeight="1">
      <c r="B14" s="778"/>
      <c r="C14" s="781"/>
      <c r="D14" s="780"/>
      <c r="E14" s="779" t="s">
        <v>1131</v>
      </c>
      <c r="F14" s="778"/>
    </row>
    <row r="15" spans="2:6" s="771" customFormat="1" ht="39.950000000000003" customHeight="1">
      <c r="B15" s="778"/>
      <c r="C15" s="781"/>
      <c r="D15" s="780"/>
      <c r="E15" s="779" t="s">
        <v>1131</v>
      </c>
      <c r="F15" s="778"/>
    </row>
    <row r="16" spans="2:6" s="771" customFormat="1" ht="39.950000000000003" customHeight="1">
      <c r="B16" s="778"/>
      <c r="C16" s="781"/>
      <c r="D16" s="780"/>
      <c r="E16" s="779" t="s">
        <v>1131</v>
      </c>
      <c r="F16" s="778"/>
    </row>
    <row r="17" spans="2:6" s="771" customFormat="1" ht="39.950000000000003" customHeight="1">
      <c r="B17" s="778"/>
      <c r="C17" s="781"/>
      <c r="D17" s="780"/>
      <c r="E17" s="779" t="s">
        <v>1131</v>
      </c>
      <c r="F17" s="778"/>
    </row>
    <row r="18" spans="2:6" s="771" customFormat="1" ht="39.950000000000003" customHeight="1">
      <c r="B18" s="778"/>
      <c r="C18" s="781"/>
      <c r="D18" s="780"/>
      <c r="E18" s="779" t="s">
        <v>1131</v>
      </c>
      <c r="F18" s="778"/>
    </row>
    <row r="19" spans="2:6" s="771" customFormat="1" ht="39.950000000000003" customHeight="1">
      <c r="B19" s="778"/>
      <c r="C19" s="781"/>
      <c r="D19" s="780"/>
      <c r="E19" s="779" t="s">
        <v>1131</v>
      </c>
      <c r="F19" s="778"/>
    </row>
    <row r="20" spans="2:6" s="771" customFormat="1" ht="39.950000000000003" customHeight="1" thickBot="1">
      <c r="B20" s="774"/>
      <c r="C20" s="777"/>
      <c r="D20" s="776"/>
      <c r="E20" s="775" t="s">
        <v>1131</v>
      </c>
      <c r="F20" s="774"/>
    </row>
    <row r="21" spans="2:6" s="771" customFormat="1" ht="39.950000000000003" customHeight="1" thickTop="1">
      <c r="B21" s="2008" t="s">
        <v>1132</v>
      </c>
      <c r="C21" s="2008"/>
      <c r="D21" s="773" t="str">
        <f>IF(SUM(D10:D20)=0,"",SUM(D10:D20))</f>
        <v/>
      </c>
      <c r="E21" s="772" t="s">
        <v>1131</v>
      </c>
      <c r="F21" s="772"/>
    </row>
    <row r="22" spans="2:6" s="770" customFormat="1"/>
    <row r="23" spans="2:6" s="770" customFormat="1">
      <c r="B23" s="770" t="s">
        <v>1130</v>
      </c>
    </row>
    <row r="24" spans="2:6" s="770" customFormat="1">
      <c r="B24" s="2006" t="s">
        <v>1129</v>
      </c>
      <c r="C24" s="2006"/>
      <c r="D24" s="2006" t="s">
        <v>1128</v>
      </c>
      <c r="E24" s="2006"/>
      <c r="F24" s="2006"/>
    </row>
    <row r="25" spans="2:6" s="770" customFormat="1" ht="48.75" customHeight="1">
      <c r="B25" s="2005" t="s">
        <v>1127</v>
      </c>
      <c r="C25" s="2005"/>
      <c r="D25" s="2005"/>
      <c r="E25" s="2005"/>
      <c r="F25" s="2005"/>
    </row>
    <row r="26" spans="2:6" s="770" customFormat="1"/>
    <row r="27" spans="2:6">
      <c r="B27" s="769" t="s">
        <v>1141</v>
      </c>
    </row>
    <row r="29" spans="2:6" ht="28.5">
      <c r="B29" s="2003" t="s">
        <v>1140</v>
      </c>
      <c r="C29" s="2003"/>
      <c r="D29" s="2003"/>
      <c r="E29" s="2003"/>
      <c r="F29" s="2003"/>
    </row>
    <row r="30" spans="2:6">
      <c r="B30" s="2004" t="s">
        <v>1139</v>
      </c>
      <c r="C30" s="2004"/>
      <c r="D30" s="2004"/>
      <c r="E30" s="2004"/>
      <c r="F30" s="2004"/>
    </row>
    <row r="31" spans="2:6">
      <c r="B31" s="782"/>
      <c r="C31" s="782"/>
      <c r="D31" s="782"/>
      <c r="E31" s="782"/>
      <c r="F31" s="782"/>
    </row>
    <row r="32" spans="2:6">
      <c r="B32" s="784" t="s">
        <v>1138</v>
      </c>
    </row>
    <row r="33" spans="2:6">
      <c r="B33" s="784" t="s">
        <v>1137</v>
      </c>
    </row>
    <row r="35" spans="2:6" s="782" customFormat="1">
      <c r="B35" s="783" t="s">
        <v>1136</v>
      </c>
      <c r="C35" s="783" t="s">
        <v>1135</v>
      </c>
      <c r="D35" s="2007" t="s">
        <v>1134</v>
      </c>
      <c r="E35" s="2007"/>
      <c r="F35" s="783" t="s">
        <v>1133</v>
      </c>
    </row>
    <row r="36" spans="2:6" s="771" customFormat="1" ht="39.950000000000003" customHeight="1">
      <c r="B36" s="778"/>
      <c r="C36" s="781"/>
      <c r="D36" s="780"/>
      <c r="E36" s="779" t="s">
        <v>1131</v>
      </c>
      <c r="F36" s="781"/>
    </row>
    <row r="37" spans="2:6" s="771" customFormat="1" ht="39.950000000000003" customHeight="1">
      <c r="B37" s="778"/>
      <c r="C37" s="781"/>
      <c r="D37" s="780"/>
      <c r="E37" s="779" t="s">
        <v>1131</v>
      </c>
      <c r="F37" s="778"/>
    </row>
    <row r="38" spans="2:6" s="771" customFormat="1" ht="39.950000000000003" customHeight="1">
      <c r="B38" s="778"/>
      <c r="C38" s="781"/>
      <c r="D38" s="780"/>
      <c r="E38" s="779" t="s">
        <v>1131</v>
      </c>
      <c r="F38" s="778"/>
    </row>
    <row r="39" spans="2:6" s="771" customFormat="1" ht="39.950000000000003" customHeight="1">
      <c r="B39" s="778"/>
      <c r="C39" s="781"/>
      <c r="D39" s="780"/>
      <c r="E39" s="779" t="s">
        <v>1131</v>
      </c>
      <c r="F39" s="778"/>
    </row>
    <row r="40" spans="2:6" s="771" customFormat="1" ht="39.950000000000003" customHeight="1">
      <c r="B40" s="778"/>
      <c r="C40" s="781"/>
      <c r="D40" s="780"/>
      <c r="E40" s="779" t="s">
        <v>1131</v>
      </c>
      <c r="F40" s="778"/>
    </row>
    <row r="41" spans="2:6" s="771" customFormat="1" ht="39.950000000000003" customHeight="1">
      <c r="B41" s="778"/>
      <c r="C41" s="781"/>
      <c r="D41" s="780"/>
      <c r="E41" s="779" t="s">
        <v>1131</v>
      </c>
      <c r="F41" s="778"/>
    </row>
    <row r="42" spans="2:6" s="771" customFormat="1" ht="39.950000000000003" customHeight="1">
      <c r="B42" s="778"/>
      <c r="C42" s="781"/>
      <c r="D42" s="780"/>
      <c r="E42" s="779" t="s">
        <v>1131</v>
      </c>
      <c r="F42" s="778"/>
    </row>
    <row r="43" spans="2:6" s="771" customFormat="1" ht="39.950000000000003" customHeight="1">
      <c r="B43" s="778"/>
      <c r="C43" s="781"/>
      <c r="D43" s="780"/>
      <c r="E43" s="779" t="s">
        <v>1131</v>
      </c>
      <c r="F43" s="778"/>
    </row>
    <row r="44" spans="2:6" s="771" customFormat="1" ht="39.950000000000003" customHeight="1">
      <c r="B44" s="778"/>
      <c r="C44" s="781"/>
      <c r="D44" s="780"/>
      <c r="E44" s="779" t="s">
        <v>1131</v>
      </c>
      <c r="F44" s="778"/>
    </row>
    <row r="45" spans="2:6" s="771" customFormat="1" ht="39.950000000000003" customHeight="1">
      <c r="B45" s="778"/>
      <c r="C45" s="781"/>
      <c r="D45" s="780"/>
      <c r="E45" s="779" t="s">
        <v>1131</v>
      </c>
      <c r="F45" s="778"/>
    </row>
    <row r="46" spans="2:6" s="771" customFormat="1" ht="39.950000000000003" customHeight="1" thickBot="1">
      <c r="B46" s="774"/>
      <c r="C46" s="777"/>
      <c r="D46" s="776"/>
      <c r="E46" s="775" t="s">
        <v>1131</v>
      </c>
      <c r="F46" s="774"/>
    </row>
    <row r="47" spans="2:6" s="771" customFormat="1" ht="39.950000000000003" customHeight="1" thickTop="1">
      <c r="B47" s="2008" t="s">
        <v>1132</v>
      </c>
      <c r="C47" s="2008"/>
      <c r="D47" s="773" t="str">
        <f>IF(SUM(D36:D46)=0,"",SUM(D36:D46))</f>
        <v/>
      </c>
      <c r="E47" s="772" t="s">
        <v>1131</v>
      </c>
      <c r="F47" s="772"/>
    </row>
    <row r="48" spans="2:6" s="770" customFormat="1"/>
    <row r="49" spans="2:6" s="770" customFormat="1">
      <c r="B49" s="770" t="s">
        <v>1130</v>
      </c>
    </row>
    <row r="50" spans="2:6" s="770" customFormat="1">
      <c r="B50" s="2006" t="s">
        <v>1129</v>
      </c>
      <c r="C50" s="2006"/>
      <c r="D50" s="2006" t="s">
        <v>1128</v>
      </c>
      <c r="E50" s="2006"/>
      <c r="F50" s="2006"/>
    </row>
    <row r="51" spans="2:6" s="770" customFormat="1" ht="48.75" customHeight="1">
      <c r="B51" s="2005" t="s">
        <v>1127</v>
      </c>
      <c r="C51" s="2005"/>
      <c r="D51" s="2005"/>
      <c r="E51" s="2005"/>
      <c r="F51" s="2005"/>
    </row>
  </sheetData>
  <mergeCells count="16">
    <mergeCell ref="B50:C50"/>
    <mergeCell ref="D50:F50"/>
    <mergeCell ref="B51:C51"/>
    <mergeCell ref="D51:F51"/>
    <mergeCell ref="B29:F29"/>
    <mergeCell ref="B30:F30"/>
    <mergeCell ref="D35:E35"/>
    <mergeCell ref="B47:C47"/>
    <mergeCell ref="B3:F3"/>
    <mergeCell ref="B4:F4"/>
    <mergeCell ref="B25:C25"/>
    <mergeCell ref="D24:F24"/>
    <mergeCell ref="D25:F25"/>
    <mergeCell ref="B24:C24"/>
    <mergeCell ref="D9:E9"/>
    <mergeCell ref="B21:C21"/>
  </mergeCells>
  <phoneticPr fontId="4"/>
  <pageMargins left="0.7" right="0.7" top="0.75" bottom="0.75" header="0.3" footer="0.3"/>
  <pageSetup paperSize="9" scale="96" orientation="portrait" r:id="rId1"/>
  <rowBreaks count="1" manualBreakCount="1">
    <brk id="26" max="1638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FF"/>
  </sheetPr>
  <dimension ref="A1:D104"/>
  <sheetViews>
    <sheetView view="pageBreakPreview" topLeftCell="A88" zoomScale="85" zoomScaleNormal="100" zoomScaleSheetLayoutView="85" workbookViewId="0">
      <selection activeCell="F85" sqref="F85"/>
    </sheetView>
  </sheetViews>
  <sheetFormatPr defaultColWidth="9" defaultRowHeight="18.75"/>
  <cols>
    <col min="1" max="1" width="10.5" style="785" customWidth="1"/>
    <col min="2" max="2" width="15.25" style="785" customWidth="1"/>
    <col min="3" max="3" width="54.25" style="786" customWidth="1"/>
    <col min="4" max="16384" width="9" style="785"/>
  </cols>
  <sheetData>
    <row r="1" spans="1:4" ht="21.75" customHeight="1">
      <c r="A1" s="2011" t="s">
        <v>1167</v>
      </c>
      <c r="B1" s="2011"/>
      <c r="C1" s="2011"/>
      <c r="D1" s="2011"/>
    </row>
    <row r="2" spans="1:4" ht="15.75" customHeight="1">
      <c r="A2" s="796"/>
      <c r="C2" s="804"/>
      <c r="D2" s="798" t="s">
        <v>1143</v>
      </c>
    </row>
    <row r="3" spans="1:4" ht="15.75" customHeight="1">
      <c r="A3" s="797"/>
      <c r="C3" s="788" t="s">
        <v>307</v>
      </c>
      <c r="D3" s="816">
        <v>200</v>
      </c>
    </row>
    <row r="4" spans="1:4" ht="15.75" customHeight="1">
      <c r="A4" s="797"/>
      <c r="C4" s="788" t="s">
        <v>970</v>
      </c>
      <c r="D4" s="816">
        <v>300</v>
      </c>
    </row>
    <row r="5" spans="1:4" ht="24" customHeight="1">
      <c r="A5" s="797" t="s">
        <v>969</v>
      </c>
      <c r="B5" s="796"/>
      <c r="C5" s="795"/>
      <c r="D5" s="794"/>
    </row>
    <row r="6" spans="1:4" ht="6.75" customHeight="1">
      <c r="A6" s="797"/>
      <c r="B6" s="796"/>
      <c r="C6" s="795"/>
      <c r="D6" s="794"/>
    </row>
    <row r="7" spans="1:4" ht="21" customHeight="1">
      <c r="A7" s="801" t="s">
        <v>1166</v>
      </c>
      <c r="B7" s="796"/>
      <c r="C7" s="795"/>
      <c r="D7" s="794"/>
    </row>
    <row r="8" spans="1:4" ht="15.75" customHeight="1">
      <c r="A8" s="2012" t="s">
        <v>1148</v>
      </c>
      <c r="B8" s="2013"/>
      <c r="C8" s="792" t="s">
        <v>111</v>
      </c>
      <c r="D8" s="787" t="s">
        <v>1143</v>
      </c>
    </row>
    <row r="9" spans="1:4" ht="15.75" customHeight="1">
      <c r="A9" s="2015" t="s">
        <v>333</v>
      </c>
      <c r="B9" s="791" t="s">
        <v>965</v>
      </c>
      <c r="C9" s="791" t="s">
        <v>334</v>
      </c>
      <c r="D9" s="787">
        <v>1</v>
      </c>
    </row>
    <row r="10" spans="1:4" ht="15.75" customHeight="1">
      <c r="A10" s="2017"/>
      <c r="B10" s="791" t="s">
        <v>189</v>
      </c>
      <c r="C10" s="791" t="s">
        <v>892</v>
      </c>
      <c r="D10" s="787">
        <v>2</v>
      </c>
    </row>
    <row r="11" spans="1:4" ht="15.75" customHeight="1">
      <c r="A11" s="2009" t="s">
        <v>128</v>
      </c>
      <c r="B11" s="2010"/>
      <c r="C11" s="815" t="s">
        <v>1165</v>
      </c>
      <c r="D11" s="787">
        <v>3</v>
      </c>
    </row>
    <row r="12" spans="1:4" ht="15.75" customHeight="1">
      <c r="A12" s="2014" t="s">
        <v>195</v>
      </c>
      <c r="B12" s="2018" t="s">
        <v>960</v>
      </c>
      <c r="C12" s="791" t="s">
        <v>1164</v>
      </c>
      <c r="D12" s="787">
        <v>4</v>
      </c>
    </row>
    <row r="13" spans="1:4" ht="15.75" customHeight="1">
      <c r="A13" s="2014"/>
      <c r="B13" s="2019"/>
      <c r="C13" s="789" t="s">
        <v>1163</v>
      </c>
      <c r="D13" s="787">
        <v>5</v>
      </c>
    </row>
    <row r="14" spans="1:4" ht="15.75" customHeight="1">
      <c r="A14" s="2014"/>
      <c r="B14" s="2019"/>
      <c r="C14" s="807" t="s">
        <v>1162</v>
      </c>
      <c r="D14" s="787">
        <v>6</v>
      </c>
    </row>
    <row r="15" spans="1:4" ht="15.75" customHeight="1">
      <c r="A15" s="2014"/>
      <c r="B15" s="2019"/>
      <c r="C15" s="931" t="s">
        <v>1211</v>
      </c>
      <c r="D15" s="930">
        <v>100</v>
      </c>
    </row>
    <row r="16" spans="1:4" ht="15.75" customHeight="1">
      <c r="A16" s="2014"/>
      <c r="B16" s="2019"/>
      <c r="C16" s="931" t="s">
        <v>1212</v>
      </c>
      <c r="D16" s="930">
        <v>101</v>
      </c>
    </row>
    <row r="17" spans="1:4" ht="15.75" customHeight="1">
      <c r="A17" s="2014"/>
      <c r="B17" s="2020"/>
      <c r="C17" s="931" t="s">
        <v>1213</v>
      </c>
      <c r="D17" s="930">
        <v>102</v>
      </c>
    </row>
    <row r="18" spans="1:4" ht="15.75" customHeight="1">
      <c r="A18" s="2014"/>
      <c r="B18" s="2018" t="s">
        <v>951</v>
      </c>
      <c r="C18" s="791" t="s">
        <v>950</v>
      </c>
      <c r="D18" s="787">
        <v>7</v>
      </c>
    </row>
    <row r="19" spans="1:4" ht="15.75" customHeight="1">
      <c r="A19" s="2014"/>
      <c r="B19" s="2019"/>
      <c r="C19" s="791" t="s">
        <v>947</v>
      </c>
      <c r="D19" s="787">
        <v>8</v>
      </c>
    </row>
    <row r="20" spans="1:4" ht="15.75" customHeight="1">
      <c r="A20" s="2014"/>
      <c r="B20" s="2019"/>
      <c r="C20" s="791" t="s">
        <v>1161</v>
      </c>
      <c r="D20" s="787">
        <v>9</v>
      </c>
    </row>
    <row r="21" spans="1:4" ht="15.75" customHeight="1">
      <c r="A21" s="2014"/>
      <c r="B21" s="2019"/>
      <c r="C21" s="929" t="s">
        <v>1211</v>
      </c>
      <c r="D21" s="930">
        <v>103</v>
      </c>
    </row>
    <row r="22" spans="1:4" ht="15.75" customHeight="1">
      <c r="A22" s="2014"/>
      <c r="B22" s="2019"/>
      <c r="C22" s="929" t="s">
        <v>1212</v>
      </c>
      <c r="D22" s="930">
        <v>104</v>
      </c>
    </row>
    <row r="23" spans="1:4" ht="15.75" customHeight="1">
      <c r="A23" s="2014"/>
      <c r="B23" s="2019"/>
      <c r="C23" s="929" t="s">
        <v>1214</v>
      </c>
      <c r="D23" s="930">
        <v>105</v>
      </c>
    </row>
    <row r="24" spans="1:4" ht="15.75" customHeight="1">
      <c r="A24" s="2014"/>
      <c r="B24" s="2020"/>
      <c r="C24" s="929" t="s">
        <v>1215</v>
      </c>
      <c r="D24" s="930">
        <v>106</v>
      </c>
    </row>
    <row r="25" spans="1:4" ht="15.75" customHeight="1">
      <c r="A25" s="2014"/>
      <c r="B25" s="2018" t="s">
        <v>941</v>
      </c>
      <c r="C25" s="807" t="s">
        <v>940</v>
      </c>
      <c r="D25" s="787">
        <v>10</v>
      </c>
    </row>
    <row r="26" spans="1:4" ht="15.75" customHeight="1">
      <c r="A26" s="2014"/>
      <c r="B26" s="2019"/>
      <c r="C26" s="807" t="s">
        <v>938</v>
      </c>
      <c r="D26" s="787">
        <v>11</v>
      </c>
    </row>
    <row r="27" spans="1:4" ht="15.75" customHeight="1">
      <c r="A27" s="2014"/>
      <c r="B27" s="2019"/>
      <c r="C27" s="807" t="s">
        <v>936</v>
      </c>
      <c r="D27" s="787">
        <v>12</v>
      </c>
    </row>
    <row r="28" spans="1:4" ht="15.75" customHeight="1">
      <c r="A28" s="2014"/>
      <c r="B28" s="2019"/>
      <c r="C28" s="931" t="s">
        <v>1211</v>
      </c>
      <c r="D28" s="930">
        <v>107</v>
      </c>
    </row>
    <row r="29" spans="1:4" ht="15.75" customHeight="1">
      <c r="A29" s="2014"/>
      <c r="B29" s="2020"/>
      <c r="C29" s="931" t="s">
        <v>1212</v>
      </c>
      <c r="D29" s="930">
        <v>108</v>
      </c>
    </row>
    <row r="30" spans="1:4" ht="15.75" customHeight="1">
      <c r="A30" s="2014"/>
      <c r="B30" s="2016" t="s">
        <v>47</v>
      </c>
      <c r="C30" s="807" t="s">
        <v>935</v>
      </c>
      <c r="D30" s="787">
        <v>13</v>
      </c>
    </row>
    <row r="31" spans="1:4" ht="15.75" customHeight="1">
      <c r="A31" s="2014"/>
      <c r="B31" s="2016"/>
      <c r="C31" s="807" t="s">
        <v>933</v>
      </c>
      <c r="D31" s="787">
        <v>14</v>
      </c>
    </row>
    <row r="32" spans="1:4" ht="15.75" customHeight="1">
      <c r="A32" s="2015"/>
      <c r="B32" s="2016"/>
      <c r="C32" s="807" t="s">
        <v>1160</v>
      </c>
      <c r="D32" s="787">
        <v>15</v>
      </c>
    </row>
    <row r="33" spans="1:4" ht="15.75" customHeight="1">
      <c r="A33" s="814"/>
      <c r="B33" s="788" t="s">
        <v>144</v>
      </c>
      <c r="C33" s="788" t="s">
        <v>926</v>
      </c>
      <c r="D33" s="787">
        <v>16</v>
      </c>
    </row>
    <row r="34" spans="1:4" ht="15.75" customHeight="1">
      <c r="A34" s="813"/>
      <c r="D34" s="812"/>
    </row>
    <row r="35" spans="1:4" ht="21.75" customHeight="1">
      <c r="A35" s="801" t="s">
        <v>1159</v>
      </c>
      <c r="B35" s="813"/>
      <c r="D35" s="812"/>
    </row>
    <row r="36" spans="1:4" ht="15.75" customHeight="1">
      <c r="A36" s="2012" t="s">
        <v>1148</v>
      </c>
      <c r="B36" s="2013"/>
      <c r="C36" s="792" t="s">
        <v>111</v>
      </c>
      <c r="D36" s="787" t="s">
        <v>1143</v>
      </c>
    </row>
    <row r="37" spans="1:4" ht="15.75" customHeight="1">
      <c r="A37" s="2009" t="s">
        <v>1158</v>
      </c>
      <c r="B37" s="2010"/>
      <c r="C37" s="811" t="s">
        <v>920</v>
      </c>
      <c r="D37" s="798">
        <v>17</v>
      </c>
    </row>
    <row r="38" spans="1:4" ht="15.75" customHeight="1">
      <c r="A38" s="2009"/>
      <c r="B38" s="2010"/>
      <c r="C38" s="811" t="s">
        <v>918</v>
      </c>
      <c r="D38" s="798">
        <v>18</v>
      </c>
    </row>
    <row r="39" spans="1:4" ht="15.75" customHeight="1">
      <c r="A39" s="2009"/>
      <c r="B39" s="2010"/>
      <c r="C39" s="811" t="s">
        <v>916</v>
      </c>
      <c r="D39" s="798">
        <v>19</v>
      </c>
    </row>
    <row r="40" spans="1:4" ht="15.75" customHeight="1">
      <c r="A40" s="2009"/>
      <c r="B40" s="2010"/>
      <c r="C40" s="811" t="s">
        <v>914</v>
      </c>
      <c r="D40" s="798">
        <v>20</v>
      </c>
    </row>
    <row r="41" spans="1:4" ht="15.75" customHeight="1">
      <c r="A41" s="2009"/>
      <c r="B41" s="2010"/>
      <c r="C41" s="811" t="s">
        <v>912</v>
      </c>
      <c r="D41" s="798">
        <v>21</v>
      </c>
    </row>
    <row r="42" spans="1:4" ht="15.75" customHeight="1">
      <c r="A42" s="2009"/>
      <c r="B42" s="2010"/>
      <c r="C42" s="811" t="s">
        <v>910</v>
      </c>
      <c r="D42" s="798">
        <v>22</v>
      </c>
    </row>
    <row r="43" spans="1:4" ht="15.75" customHeight="1">
      <c r="A43" s="2009"/>
      <c r="B43" s="2010"/>
      <c r="C43" s="811" t="s">
        <v>908</v>
      </c>
      <c r="D43" s="798">
        <v>23</v>
      </c>
    </row>
    <row r="44" spans="1:4" ht="7.5" customHeight="1">
      <c r="A44" s="796"/>
      <c r="B44" s="796"/>
      <c r="C44" s="795"/>
      <c r="D44" s="794"/>
    </row>
    <row r="45" spans="1:4" ht="24" customHeight="1">
      <c r="A45" s="797" t="s">
        <v>907</v>
      </c>
      <c r="B45" s="796"/>
      <c r="C45" s="795"/>
      <c r="D45" s="794"/>
    </row>
    <row r="46" spans="1:4" ht="9" customHeight="1">
      <c r="A46" s="797"/>
      <c r="B46" s="796"/>
      <c r="C46" s="795"/>
      <c r="D46" s="794"/>
    </row>
    <row r="47" spans="1:4" ht="18.75" customHeight="1">
      <c r="A47" s="801" t="s">
        <v>1157</v>
      </c>
      <c r="B47" s="796"/>
      <c r="C47" s="795"/>
      <c r="D47" s="794"/>
    </row>
    <row r="48" spans="1:4" ht="15.75" customHeight="1">
      <c r="A48" s="2012" t="s">
        <v>1148</v>
      </c>
      <c r="B48" s="2013"/>
      <c r="C48" s="792" t="s">
        <v>111</v>
      </c>
      <c r="D48" s="798" t="s">
        <v>1143</v>
      </c>
    </row>
    <row r="49" spans="1:4" ht="15.75" customHeight="1">
      <c r="A49" s="2018" t="s">
        <v>399</v>
      </c>
      <c r="B49" s="2021" t="s">
        <v>905</v>
      </c>
      <c r="C49" s="807" t="s">
        <v>904</v>
      </c>
      <c r="D49" s="798">
        <v>24</v>
      </c>
    </row>
    <row r="50" spans="1:4" ht="15.75" customHeight="1">
      <c r="A50" s="2019"/>
      <c r="B50" s="2022"/>
      <c r="C50" s="810" t="s">
        <v>901</v>
      </c>
      <c r="D50" s="798">
        <v>25</v>
      </c>
    </row>
    <row r="51" spans="1:4" ht="15.75" customHeight="1">
      <c r="A51" s="2019"/>
      <c r="B51" s="2022"/>
      <c r="C51" s="807" t="s">
        <v>898</v>
      </c>
      <c r="D51" s="798">
        <v>26</v>
      </c>
    </row>
    <row r="52" spans="1:4" ht="15.75" customHeight="1">
      <c r="A52" s="2019"/>
      <c r="B52" s="2022"/>
      <c r="C52" s="807" t="s">
        <v>895</v>
      </c>
      <c r="D52" s="798">
        <v>27</v>
      </c>
    </row>
    <row r="53" spans="1:4" ht="15.75" customHeight="1">
      <c r="A53" s="2020"/>
      <c r="B53" s="802" t="s">
        <v>189</v>
      </c>
      <c r="C53" s="809" t="s">
        <v>892</v>
      </c>
      <c r="D53" s="798">
        <v>28</v>
      </c>
    </row>
    <row r="54" spans="1:4" ht="15.75" customHeight="1">
      <c r="A54" s="2025" t="s">
        <v>128</v>
      </c>
      <c r="B54" s="2026"/>
      <c r="C54" s="809" t="s">
        <v>891</v>
      </c>
      <c r="D54" s="798">
        <v>29</v>
      </c>
    </row>
    <row r="55" spans="1:4" ht="15.75" customHeight="1">
      <c r="A55" s="2016" t="s">
        <v>195</v>
      </c>
      <c r="B55" s="807" t="s">
        <v>349</v>
      </c>
      <c r="C55" s="808" t="s">
        <v>887</v>
      </c>
      <c r="D55" s="798">
        <v>30</v>
      </c>
    </row>
    <row r="56" spans="1:4" ht="15.75" customHeight="1">
      <c r="A56" s="2016"/>
      <c r="B56" s="807" t="s">
        <v>45</v>
      </c>
      <c r="C56" s="791" t="s">
        <v>879</v>
      </c>
      <c r="D56" s="798">
        <v>31</v>
      </c>
    </row>
    <row r="57" spans="1:4" ht="15.75" customHeight="1">
      <c r="A57" s="2016"/>
      <c r="B57" s="807" t="s">
        <v>46</v>
      </c>
      <c r="C57" s="791" t="s">
        <v>863</v>
      </c>
      <c r="D57" s="798">
        <v>32</v>
      </c>
    </row>
    <row r="58" spans="1:4" ht="15.75" customHeight="1">
      <c r="A58" s="2016"/>
      <c r="B58" s="807" t="s">
        <v>47</v>
      </c>
      <c r="C58" s="791" t="s">
        <v>854</v>
      </c>
      <c r="D58" s="798">
        <v>33</v>
      </c>
    </row>
    <row r="59" spans="1:4" ht="15.75" customHeight="1">
      <c r="A59" s="796"/>
      <c r="B59" s="796"/>
      <c r="C59" s="795"/>
      <c r="D59" s="794"/>
    </row>
    <row r="60" spans="1:4" ht="25.5" customHeight="1">
      <c r="A60" s="801" t="s">
        <v>1156</v>
      </c>
      <c r="B60" s="796"/>
      <c r="C60" s="806"/>
      <c r="D60" s="794"/>
    </row>
    <row r="61" spans="1:4" ht="17.25" customHeight="1">
      <c r="A61" s="2027" t="s">
        <v>1148</v>
      </c>
      <c r="B61" s="2028"/>
      <c r="C61" s="2029" t="s">
        <v>1147</v>
      </c>
      <c r="D61" s="2023" t="s">
        <v>1155</v>
      </c>
    </row>
    <row r="62" spans="1:4" ht="17.25" customHeight="1">
      <c r="A62" s="805"/>
      <c r="B62" s="792" t="s">
        <v>759</v>
      </c>
      <c r="C62" s="2030"/>
      <c r="D62" s="2024"/>
    </row>
    <row r="63" spans="1:4" ht="17.25" customHeight="1">
      <c r="A63" s="2016" t="s">
        <v>189</v>
      </c>
      <c r="B63" s="788" t="s">
        <v>831</v>
      </c>
      <c r="C63" s="802" t="s">
        <v>844</v>
      </c>
      <c r="D63" s="798">
        <v>34</v>
      </c>
    </row>
    <row r="64" spans="1:4" ht="17.25" customHeight="1">
      <c r="A64" s="2016"/>
      <c r="B64" s="788" t="s">
        <v>842</v>
      </c>
      <c r="C64" s="802" t="s">
        <v>841</v>
      </c>
      <c r="D64" s="798">
        <v>35</v>
      </c>
    </row>
    <row r="65" spans="1:4" ht="34.5" customHeight="1">
      <c r="A65" s="2016"/>
      <c r="B65" s="804" t="s">
        <v>1152</v>
      </c>
      <c r="C65" s="802" t="s">
        <v>1154</v>
      </c>
      <c r="D65" s="798">
        <v>36</v>
      </c>
    </row>
    <row r="66" spans="1:4" ht="32.25" customHeight="1">
      <c r="A66" s="2016"/>
      <c r="B66" s="803" t="s">
        <v>1151</v>
      </c>
      <c r="C66" s="802" t="s">
        <v>1153</v>
      </c>
      <c r="D66" s="798">
        <v>37</v>
      </c>
    </row>
    <row r="67" spans="1:4" ht="17.25" customHeight="1">
      <c r="A67" s="2016"/>
      <c r="B67" s="788" t="s">
        <v>792</v>
      </c>
      <c r="C67" s="802" t="s">
        <v>833</v>
      </c>
      <c r="D67" s="798">
        <v>38</v>
      </c>
    </row>
    <row r="68" spans="1:4" ht="17.25" customHeight="1">
      <c r="A68" s="2016" t="s">
        <v>195</v>
      </c>
      <c r="B68" s="2031" t="s">
        <v>831</v>
      </c>
      <c r="C68" s="802" t="s">
        <v>830</v>
      </c>
      <c r="D68" s="798">
        <v>39</v>
      </c>
    </row>
    <row r="69" spans="1:4" ht="17.25" customHeight="1">
      <c r="A69" s="2016"/>
      <c r="B69" s="2031"/>
      <c r="C69" s="802" t="s">
        <v>828</v>
      </c>
      <c r="D69" s="798">
        <v>40</v>
      </c>
    </row>
    <row r="70" spans="1:4" ht="17.25" customHeight="1">
      <c r="A70" s="2016"/>
      <c r="B70" s="2031"/>
      <c r="C70" s="802" t="s">
        <v>826</v>
      </c>
      <c r="D70" s="798">
        <v>41</v>
      </c>
    </row>
    <row r="71" spans="1:4" ht="17.25" customHeight="1">
      <c r="A71" s="2016"/>
      <c r="B71" s="2031" t="s">
        <v>418</v>
      </c>
      <c r="C71" s="802" t="s">
        <v>820</v>
      </c>
      <c r="D71" s="798">
        <v>42</v>
      </c>
    </row>
    <row r="72" spans="1:4" ht="17.25" customHeight="1">
      <c r="A72" s="2016"/>
      <c r="B72" s="2031"/>
      <c r="C72" s="802" t="s">
        <v>818</v>
      </c>
      <c r="D72" s="798">
        <v>43</v>
      </c>
    </row>
    <row r="73" spans="1:4" ht="17.25" customHeight="1">
      <c r="A73" s="2016"/>
      <c r="B73" s="2031"/>
      <c r="C73" s="802" t="s">
        <v>814</v>
      </c>
      <c r="D73" s="798">
        <v>44</v>
      </c>
    </row>
    <row r="74" spans="1:4" ht="17.25" customHeight="1">
      <c r="A74" s="2016"/>
      <c r="B74" s="2016" t="s">
        <v>1152</v>
      </c>
      <c r="C74" s="802" t="s">
        <v>807</v>
      </c>
      <c r="D74" s="798">
        <v>45</v>
      </c>
    </row>
    <row r="75" spans="1:4" ht="17.25" customHeight="1">
      <c r="A75" s="2016"/>
      <c r="B75" s="2016"/>
      <c r="C75" s="802" t="s">
        <v>804</v>
      </c>
      <c r="D75" s="798">
        <v>46</v>
      </c>
    </row>
    <row r="76" spans="1:4" ht="17.25" customHeight="1">
      <c r="A76" s="2016"/>
      <c r="B76" s="2016"/>
      <c r="C76" s="802" t="s">
        <v>802</v>
      </c>
      <c r="D76" s="798">
        <v>47</v>
      </c>
    </row>
    <row r="77" spans="1:4" ht="17.25" customHeight="1">
      <c r="A77" s="2016"/>
      <c r="B77" s="2032" t="s">
        <v>1151</v>
      </c>
      <c r="C77" s="802" t="s">
        <v>797</v>
      </c>
      <c r="D77" s="798">
        <v>48</v>
      </c>
    </row>
    <row r="78" spans="1:4" ht="17.25" customHeight="1">
      <c r="A78" s="2016"/>
      <c r="B78" s="2032"/>
      <c r="C78" s="802" t="s">
        <v>1150</v>
      </c>
      <c r="D78" s="798">
        <v>49</v>
      </c>
    </row>
    <row r="79" spans="1:4" ht="17.25" customHeight="1">
      <c r="A79" s="2016"/>
      <c r="B79" s="791" t="s">
        <v>792</v>
      </c>
      <c r="C79" s="802" t="s">
        <v>791</v>
      </c>
      <c r="D79" s="798">
        <v>50</v>
      </c>
    </row>
    <row r="80" spans="1:4" ht="17.25" customHeight="1">
      <c r="A80" s="2033" t="s">
        <v>198</v>
      </c>
      <c r="B80" s="2034"/>
      <c r="C80" s="788" t="s">
        <v>789</v>
      </c>
      <c r="D80" s="798">
        <v>51</v>
      </c>
    </row>
    <row r="81" spans="1:4" ht="17.25" customHeight="1">
      <c r="A81" s="796"/>
      <c r="B81" s="796"/>
      <c r="C81" s="795"/>
      <c r="D81" s="794"/>
    </row>
    <row r="82" spans="1:4" ht="17.25" customHeight="1">
      <c r="A82" s="801" t="s">
        <v>1149</v>
      </c>
      <c r="B82" s="800"/>
      <c r="C82" s="795"/>
      <c r="D82" s="794"/>
    </row>
    <row r="83" spans="1:4" ht="17.25" customHeight="1">
      <c r="A83" s="2028" t="s">
        <v>1148</v>
      </c>
      <c r="B83" s="2028"/>
      <c r="C83" s="799" t="s">
        <v>1147</v>
      </c>
      <c r="D83" s="798" t="s">
        <v>1143</v>
      </c>
    </row>
    <row r="84" spans="1:4" ht="17.25" customHeight="1">
      <c r="A84" s="2016" t="s">
        <v>1146</v>
      </c>
      <c r="B84" s="2016"/>
      <c r="C84" s="788" t="s">
        <v>780</v>
      </c>
      <c r="D84" s="798">
        <v>52</v>
      </c>
    </row>
    <row r="85" spans="1:4" ht="17.25" customHeight="1">
      <c r="A85" s="2016"/>
      <c r="B85" s="2016"/>
      <c r="C85" s="788" t="s">
        <v>778</v>
      </c>
      <c r="D85" s="798">
        <v>53</v>
      </c>
    </row>
    <row r="86" spans="1:4" ht="17.25" customHeight="1">
      <c r="A86" s="2016"/>
      <c r="B86" s="2016"/>
      <c r="C86" s="788" t="s">
        <v>776</v>
      </c>
      <c r="D86" s="798">
        <v>54</v>
      </c>
    </row>
    <row r="87" spans="1:4" ht="17.25" customHeight="1">
      <c r="A87" s="2016"/>
      <c r="B87" s="2016"/>
      <c r="C87" s="788" t="s">
        <v>774</v>
      </c>
      <c r="D87" s="798">
        <v>55</v>
      </c>
    </row>
    <row r="88" spans="1:4" ht="17.25" customHeight="1">
      <c r="A88" s="2016"/>
      <c r="B88" s="2016"/>
      <c r="C88" s="788" t="s">
        <v>772</v>
      </c>
      <c r="D88" s="798">
        <v>56</v>
      </c>
    </row>
    <row r="89" spans="1:4" ht="17.25" customHeight="1">
      <c r="A89" s="2016"/>
      <c r="B89" s="2016"/>
      <c r="C89" s="788" t="s">
        <v>1145</v>
      </c>
      <c r="D89" s="798">
        <v>57</v>
      </c>
    </row>
    <row r="90" spans="1:4" ht="17.25" customHeight="1">
      <c r="A90" s="2016"/>
      <c r="B90" s="2016"/>
      <c r="C90" s="788" t="s">
        <v>1144</v>
      </c>
      <c r="D90" s="798">
        <v>58</v>
      </c>
    </row>
    <row r="91" spans="1:4" ht="17.25" customHeight="1">
      <c r="A91" s="2016"/>
      <c r="B91" s="2016"/>
      <c r="C91" s="788" t="s">
        <v>239</v>
      </c>
      <c r="D91" s="798">
        <v>59</v>
      </c>
    </row>
    <row r="92" spans="1:4" ht="17.25" customHeight="1">
      <c r="A92" s="2016"/>
      <c r="B92" s="2016"/>
      <c r="C92" s="788" t="s">
        <v>765</v>
      </c>
      <c r="D92" s="798">
        <v>60</v>
      </c>
    </row>
    <row r="93" spans="1:4" ht="17.25" customHeight="1">
      <c r="A93" s="796"/>
      <c r="B93" s="796"/>
      <c r="C93" s="795"/>
      <c r="D93" s="794"/>
    </row>
    <row r="94" spans="1:4" ht="30.75" customHeight="1">
      <c r="A94" s="797" t="s">
        <v>764</v>
      </c>
      <c r="B94" s="796"/>
      <c r="C94" s="795"/>
      <c r="D94" s="794"/>
    </row>
    <row r="95" spans="1:4" ht="7.5" customHeight="1">
      <c r="A95" s="796"/>
      <c r="B95" s="796"/>
      <c r="C95" s="795"/>
      <c r="D95" s="794"/>
    </row>
    <row r="96" spans="1:4" ht="17.25" customHeight="1">
      <c r="A96" s="2029" t="s">
        <v>110</v>
      </c>
      <c r="B96" s="2035"/>
      <c r="C96" s="2027" t="s">
        <v>111</v>
      </c>
      <c r="D96" s="2023" t="s">
        <v>1143</v>
      </c>
    </row>
    <row r="97" spans="1:4" ht="17.25" customHeight="1">
      <c r="A97" s="793"/>
      <c r="B97" s="792" t="s">
        <v>212</v>
      </c>
      <c r="C97" s="2036"/>
      <c r="D97" s="2024"/>
    </row>
    <row r="98" spans="1:4" ht="17.25" customHeight="1">
      <c r="A98" s="2037" t="s">
        <v>195</v>
      </c>
      <c r="B98" s="2018" t="s">
        <v>45</v>
      </c>
      <c r="C98" s="791" t="s">
        <v>757</v>
      </c>
      <c r="D98" s="787">
        <v>61</v>
      </c>
    </row>
    <row r="99" spans="1:4" ht="17.25" customHeight="1">
      <c r="A99" s="2038"/>
      <c r="B99" s="2019"/>
      <c r="C99" s="790" t="s">
        <v>750</v>
      </c>
      <c r="D99" s="787">
        <v>62</v>
      </c>
    </row>
    <row r="100" spans="1:4" ht="17.25" customHeight="1">
      <c r="A100" s="2038"/>
      <c r="B100" s="2018" t="s">
        <v>46</v>
      </c>
      <c r="C100" s="790" t="s">
        <v>746</v>
      </c>
      <c r="D100" s="787">
        <v>63</v>
      </c>
    </row>
    <row r="101" spans="1:4" ht="17.25" customHeight="1">
      <c r="A101" s="2038"/>
      <c r="B101" s="2019"/>
      <c r="C101" s="788" t="s">
        <v>742</v>
      </c>
      <c r="D101" s="787">
        <v>64</v>
      </c>
    </row>
    <row r="102" spans="1:4" ht="17.25" customHeight="1">
      <c r="A102" s="2038"/>
      <c r="B102" s="2018" t="s">
        <v>47</v>
      </c>
      <c r="C102" s="789" t="s">
        <v>738</v>
      </c>
      <c r="D102" s="787">
        <v>65</v>
      </c>
    </row>
    <row r="103" spans="1:4" ht="17.25" customHeight="1">
      <c r="A103" s="2038"/>
      <c r="B103" s="2020"/>
      <c r="C103" s="788" t="s">
        <v>732</v>
      </c>
      <c r="D103" s="787">
        <v>66</v>
      </c>
    </row>
    <row r="104" spans="1:4">
      <c r="A104" s="2038"/>
      <c r="B104" s="932" t="s">
        <v>1217</v>
      </c>
      <c r="C104" s="933" t="s">
        <v>1218</v>
      </c>
      <c r="D104" s="930">
        <v>109</v>
      </c>
    </row>
  </sheetData>
  <mergeCells count="35">
    <mergeCell ref="B102:B103"/>
    <mergeCell ref="A96:B96"/>
    <mergeCell ref="C96:C97"/>
    <mergeCell ref="A84:B92"/>
    <mergeCell ref="A98:A104"/>
    <mergeCell ref="A80:B80"/>
    <mergeCell ref="A83:B83"/>
    <mergeCell ref="D96:D97"/>
    <mergeCell ref="B98:B99"/>
    <mergeCell ref="B100:B101"/>
    <mergeCell ref="A63:A67"/>
    <mergeCell ref="A61:B61"/>
    <mergeCell ref="C61:C62"/>
    <mergeCell ref="A68:A79"/>
    <mergeCell ref="B68:B70"/>
    <mergeCell ref="B71:B73"/>
    <mergeCell ref="B77:B78"/>
    <mergeCell ref="B74:B76"/>
    <mergeCell ref="A48:B48"/>
    <mergeCell ref="B49:B52"/>
    <mergeCell ref="A55:A58"/>
    <mergeCell ref="D61:D62"/>
    <mergeCell ref="A49:A53"/>
    <mergeCell ref="A54:B54"/>
    <mergeCell ref="A11:B11"/>
    <mergeCell ref="A1:D1"/>
    <mergeCell ref="A36:B36"/>
    <mergeCell ref="A37:B43"/>
    <mergeCell ref="A8:B8"/>
    <mergeCell ref="A12:A32"/>
    <mergeCell ref="B30:B32"/>
    <mergeCell ref="A9:A10"/>
    <mergeCell ref="B12:B17"/>
    <mergeCell ref="B18:B24"/>
    <mergeCell ref="B25:B29"/>
  </mergeCells>
  <phoneticPr fontId="4"/>
  <pageMargins left="0.7" right="0.7" top="0.75" bottom="0.75" header="0.3" footer="0.3"/>
  <pageSetup paperSize="9" scale="98" orientation="portrait" r:id="rId1"/>
  <rowBreaks count="1" manualBreakCount="1">
    <brk id="59"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W30"/>
  <sheetViews>
    <sheetView view="pageBreakPreview" topLeftCell="A16" zoomScaleNormal="100" zoomScaleSheetLayoutView="100" workbookViewId="0">
      <selection sqref="A1:B1"/>
    </sheetView>
  </sheetViews>
  <sheetFormatPr defaultColWidth="9" defaultRowHeight="18.75"/>
  <cols>
    <col min="1" max="2" width="2.75" style="337" customWidth="1"/>
    <col min="3" max="3" width="13" style="337" customWidth="1"/>
    <col min="4" max="4" width="13.75" style="337" customWidth="1"/>
    <col min="5" max="5" width="54.25" style="337" customWidth="1"/>
    <col min="6" max="6" width="2.625" style="337" customWidth="1"/>
    <col min="7" max="7" width="5.75" style="337" customWidth="1"/>
    <col min="8" max="16384" width="9" style="337"/>
  </cols>
  <sheetData>
    <row r="1" spans="1:257" ht="24" customHeight="1">
      <c r="A1" s="420" t="s">
        <v>625</v>
      </c>
      <c r="B1" s="389"/>
      <c r="C1" s="389"/>
      <c r="D1" s="389"/>
      <c r="E1" s="389"/>
      <c r="F1" s="389"/>
    </row>
    <row r="2" spans="1:257" ht="36.75" customHeight="1">
      <c r="B2" s="1019" t="s">
        <v>624</v>
      </c>
      <c r="C2" s="1019"/>
      <c r="D2" s="1019"/>
      <c r="E2" s="1019"/>
    </row>
    <row r="3" spans="1:257" ht="40.5" customHeight="1">
      <c r="B3" s="1019" t="s">
        <v>623</v>
      </c>
      <c r="C3" s="1019"/>
      <c r="D3" s="1019"/>
      <c r="E3" s="1019"/>
    </row>
    <row r="4" spans="1:257" ht="23.25" customHeight="1">
      <c r="A4" s="420" t="s">
        <v>606</v>
      </c>
      <c r="B4" s="390"/>
      <c r="C4" s="389"/>
      <c r="D4" s="390"/>
      <c r="E4" s="390"/>
      <c r="F4" s="389"/>
      <c r="G4" s="389"/>
      <c r="H4" s="389"/>
      <c r="I4" s="1003"/>
      <c r="J4" s="1003"/>
      <c r="K4" s="1003"/>
      <c r="L4" s="1003"/>
      <c r="M4" s="1003"/>
      <c r="N4" s="1003"/>
      <c r="O4" s="1003"/>
      <c r="P4" s="1003"/>
      <c r="Q4" s="1003"/>
      <c r="R4" s="1003"/>
      <c r="S4" s="1003"/>
      <c r="T4" s="1003"/>
      <c r="U4" s="1003"/>
      <c r="V4" s="1003"/>
      <c r="W4" s="1003"/>
      <c r="X4" s="1003"/>
      <c r="Y4" s="1003"/>
      <c r="Z4" s="1003"/>
      <c r="AA4" s="1003"/>
      <c r="AB4" s="1003"/>
      <c r="AC4" s="1003"/>
      <c r="AD4" s="1003"/>
      <c r="AE4" s="1003"/>
      <c r="AF4" s="1003"/>
      <c r="AG4" s="1003"/>
      <c r="AH4" s="1003"/>
      <c r="AI4" s="1003"/>
      <c r="AJ4" s="1003"/>
      <c r="AK4" s="1003"/>
      <c r="AL4" s="1003"/>
      <c r="AM4" s="1003"/>
      <c r="AN4" s="1003"/>
      <c r="AO4" s="1003"/>
      <c r="AP4" s="1003"/>
      <c r="AQ4" s="1003"/>
      <c r="AR4" s="1003"/>
      <c r="AS4" s="1003"/>
      <c r="AT4" s="1003"/>
      <c r="AU4" s="1003"/>
      <c r="AV4" s="1003"/>
      <c r="AW4" s="1003"/>
      <c r="AX4" s="1003"/>
      <c r="AY4" s="1003"/>
      <c r="AZ4" s="1003"/>
      <c r="BA4" s="1003"/>
      <c r="BB4" s="1003"/>
      <c r="BC4" s="1003"/>
      <c r="BD4" s="1003"/>
      <c r="BE4" s="1003"/>
      <c r="BF4" s="1003"/>
      <c r="BG4" s="1003"/>
      <c r="BH4" s="1003"/>
      <c r="BI4" s="1003"/>
      <c r="BJ4" s="1003"/>
      <c r="BK4" s="1003"/>
      <c r="BL4" s="1003"/>
      <c r="BM4" s="1003"/>
      <c r="BN4" s="1003"/>
      <c r="BO4" s="1003"/>
      <c r="BP4" s="1003"/>
      <c r="BQ4" s="1003"/>
      <c r="BR4" s="1003"/>
      <c r="BS4" s="1003"/>
      <c r="BT4" s="1003"/>
      <c r="BU4" s="1003"/>
      <c r="BV4" s="1003"/>
      <c r="BW4" s="1003"/>
      <c r="BX4" s="1003"/>
      <c r="BY4" s="1003"/>
      <c r="BZ4" s="1003"/>
      <c r="CA4" s="1003"/>
      <c r="CB4" s="1003"/>
      <c r="CC4" s="1003"/>
      <c r="CD4" s="1003"/>
      <c r="CE4" s="1003"/>
      <c r="CF4" s="1003"/>
      <c r="CG4" s="1003"/>
      <c r="CH4" s="1003"/>
      <c r="CI4" s="1003"/>
      <c r="CJ4" s="1003"/>
      <c r="CK4" s="1003"/>
      <c r="CL4" s="1003"/>
      <c r="CM4" s="1003"/>
      <c r="CN4" s="1003"/>
      <c r="CO4" s="1003"/>
      <c r="CP4" s="1003"/>
      <c r="CQ4" s="1003"/>
      <c r="CR4" s="1003"/>
      <c r="CS4" s="1003"/>
      <c r="CT4" s="1003"/>
      <c r="CU4" s="1003"/>
      <c r="CV4" s="1003"/>
      <c r="CW4" s="1003"/>
      <c r="CX4" s="1003"/>
      <c r="CY4" s="1003"/>
      <c r="CZ4" s="1003"/>
      <c r="DA4" s="1003"/>
      <c r="DB4" s="1003"/>
      <c r="DC4" s="1003"/>
      <c r="DD4" s="1003"/>
      <c r="DE4" s="1003"/>
      <c r="DF4" s="1003"/>
      <c r="DG4" s="1003"/>
      <c r="DH4" s="1003"/>
      <c r="DI4" s="1003"/>
      <c r="DJ4" s="1003"/>
      <c r="DK4" s="1003"/>
      <c r="DL4" s="1003"/>
      <c r="DM4" s="1003"/>
      <c r="DN4" s="1003"/>
      <c r="DO4" s="1003"/>
      <c r="DP4" s="1003"/>
      <c r="DQ4" s="1003"/>
      <c r="DR4" s="1003"/>
      <c r="DS4" s="1003"/>
      <c r="DT4" s="1003"/>
      <c r="DU4" s="1003"/>
      <c r="DV4" s="1003"/>
      <c r="DW4" s="1003"/>
      <c r="DX4" s="1003"/>
      <c r="DY4" s="1003"/>
      <c r="DZ4" s="1003"/>
      <c r="EA4" s="1003"/>
      <c r="EB4" s="1003"/>
      <c r="EC4" s="1003"/>
      <c r="ED4" s="1003"/>
      <c r="EE4" s="1003"/>
      <c r="EF4" s="1003"/>
      <c r="EG4" s="1003"/>
      <c r="EH4" s="1003"/>
      <c r="EI4" s="1003"/>
      <c r="EJ4" s="1003"/>
      <c r="EK4" s="1003"/>
      <c r="EL4" s="1003"/>
      <c r="EM4" s="1003"/>
      <c r="EN4" s="1003"/>
      <c r="EO4" s="1003"/>
      <c r="EP4" s="1003"/>
      <c r="EQ4" s="1003"/>
      <c r="ER4" s="1003"/>
      <c r="ES4" s="1003"/>
      <c r="ET4" s="1003"/>
      <c r="EU4" s="1003"/>
      <c r="EV4" s="1003"/>
      <c r="EW4" s="1003"/>
      <c r="EX4" s="1003"/>
      <c r="EY4" s="1003"/>
      <c r="EZ4" s="1003"/>
      <c r="FA4" s="1003"/>
      <c r="FB4" s="1003"/>
      <c r="FC4" s="1003"/>
      <c r="FD4" s="1003"/>
      <c r="FE4" s="1003"/>
      <c r="FF4" s="1003"/>
      <c r="FG4" s="1003"/>
      <c r="FH4" s="1003"/>
      <c r="FI4" s="1003"/>
      <c r="FJ4" s="1003"/>
      <c r="FK4" s="1003"/>
      <c r="FL4" s="1003"/>
      <c r="FM4" s="1003"/>
      <c r="FN4" s="1003"/>
      <c r="FO4" s="1003"/>
      <c r="FP4" s="1003"/>
      <c r="FQ4" s="1003"/>
      <c r="FR4" s="1003"/>
      <c r="FS4" s="1003"/>
      <c r="FT4" s="1003"/>
      <c r="FU4" s="1003"/>
      <c r="FV4" s="1003"/>
      <c r="FW4" s="1003"/>
      <c r="FX4" s="1003"/>
      <c r="FY4" s="1003"/>
      <c r="FZ4" s="1003"/>
      <c r="GA4" s="1003"/>
      <c r="GB4" s="1003"/>
      <c r="GC4" s="1003"/>
      <c r="GD4" s="1003"/>
      <c r="GE4" s="1003"/>
      <c r="GF4" s="1003"/>
      <c r="GG4" s="1003"/>
      <c r="GH4" s="1003"/>
      <c r="GI4" s="1003"/>
      <c r="GJ4" s="1003"/>
      <c r="GK4" s="1003"/>
      <c r="GL4" s="1003"/>
      <c r="GM4" s="1003"/>
      <c r="GN4" s="1003"/>
      <c r="GO4" s="1003"/>
      <c r="GP4" s="1003"/>
      <c r="GQ4" s="1003"/>
      <c r="GR4" s="1003"/>
      <c r="GS4" s="1003"/>
      <c r="GT4" s="1003"/>
      <c r="GU4" s="1003"/>
      <c r="GV4" s="1003"/>
      <c r="GW4" s="1003"/>
      <c r="GX4" s="1003"/>
      <c r="GY4" s="1003"/>
      <c r="GZ4" s="1003"/>
      <c r="HA4" s="1003"/>
      <c r="HB4" s="1003"/>
      <c r="HC4" s="1003"/>
      <c r="HD4" s="1003"/>
      <c r="HE4" s="1003"/>
      <c r="HF4" s="1003"/>
      <c r="HG4" s="1003"/>
      <c r="HH4" s="1003"/>
      <c r="HI4" s="1003"/>
      <c r="HJ4" s="1003"/>
      <c r="HK4" s="1003"/>
      <c r="HL4" s="1003"/>
      <c r="HM4" s="1003"/>
      <c r="HN4" s="1003"/>
      <c r="HO4" s="1003"/>
      <c r="HP4" s="1003"/>
      <c r="HQ4" s="1003"/>
      <c r="HR4" s="1003"/>
      <c r="HS4" s="1003"/>
      <c r="HT4" s="1003"/>
      <c r="HU4" s="1003"/>
      <c r="HV4" s="1003"/>
      <c r="HW4" s="1003"/>
      <c r="HX4" s="1003"/>
      <c r="HY4" s="1003"/>
      <c r="HZ4" s="1003"/>
      <c r="IA4" s="1003"/>
      <c r="IB4" s="1003"/>
      <c r="IC4" s="1003"/>
      <c r="ID4" s="1003"/>
      <c r="IE4" s="1003"/>
      <c r="IF4" s="1003"/>
      <c r="IG4" s="1003"/>
      <c r="IH4" s="1003"/>
      <c r="II4" s="1003"/>
      <c r="IJ4" s="1003"/>
      <c r="IK4" s="1003"/>
      <c r="IL4" s="1003"/>
      <c r="IM4" s="1003"/>
      <c r="IN4" s="1003"/>
      <c r="IO4" s="1003"/>
      <c r="IP4" s="1003"/>
      <c r="IQ4" s="1003"/>
      <c r="IR4" s="1003"/>
      <c r="IS4" s="1003"/>
      <c r="IT4" s="1003"/>
      <c r="IU4" s="1003"/>
      <c r="IV4" s="1003"/>
      <c r="IW4" s="1003"/>
    </row>
    <row r="5" spans="1:257" ht="25.5" customHeight="1">
      <c r="A5" s="405" t="s">
        <v>605</v>
      </c>
    </row>
    <row r="6" spans="1:257" ht="25.5" customHeight="1">
      <c r="B6" s="1001" t="s">
        <v>562</v>
      </c>
      <c r="C6" s="1002"/>
      <c r="D6" s="371" t="s">
        <v>561</v>
      </c>
      <c r="E6" s="371" t="s">
        <v>580</v>
      </c>
    </row>
    <row r="7" spans="1:257" ht="36" customHeight="1">
      <c r="B7" s="402" t="s">
        <v>604</v>
      </c>
      <c r="C7" s="402"/>
      <c r="D7" s="402" t="s">
        <v>573</v>
      </c>
      <c r="E7" s="408" t="s">
        <v>603</v>
      </c>
    </row>
    <row r="8" spans="1:257" ht="36" customHeight="1">
      <c r="B8" s="402" t="s">
        <v>602</v>
      </c>
      <c r="C8" s="402"/>
      <c r="D8" s="402" t="s">
        <v>573</v>
      </c>
      <c r="E8" s="408" t="s">
        <v>601</v>
      </c>
    </row>
    <row r="9" spans="1:257" ht="36" customHeight="1">
      <c r="B9" s="419" t="s">
        <v>600</v>
      </c>
      <c r="C9" s="402"/>
      <c r="D9" s="402" t="s">
        <v>573</v>
      </c>
      <c r="E9" s="408" t="s">
        <v>599</v>
      </c>
    </row>
    <row r="10" spans="1:257" ht="36" customHeight="1">
      <c r="A10" s="381"/>
      <c r="B10" s="414"/>
      <c r="C10" s="407" t="s">
        <v>598</v>
      </c>
      <c r="D10" s="419" t="s">
        <v>573</v>
      </c>
      <c r="E10" s="418" t="s">
        <v>597</v>
      </c>
    </row>
    <row r="11" spans="1:257">
      <c r="A11" s="381"/>
      <c r="B11" s="414"/>
      <c r="C11" s="417" t="s">
        <v>622</v>
      </c>
      <c r="D11" s="416" t="s">
        <v>570</v>
      </c>
      <c r="E11" s="415" t="s">
        <v>621</v>
      </c>
    </row>
    <row r="12" spans="1:257" ht="29.1" customHeight="1">
      <c r="A12" s="381"/>
      <c r="B12" s="414"/>
      <c r="C12" s="406" t="s">
        <v>594</v>
      </c>
      <c r="D12" s="402" t="s">
        <v>573</v>
      </c>
      <c r="E12" s="408" t="s">
        <v>593</v>
      </c>
    </row>
    <row r="13" spans="1:257" ht="29.1" customHeight="1">
      <c r="A13" s="381"/>
      <c r="B13" s="414"/>
      <c r="C13" s="375" t="s">
        <v>592</v>
      </c>
      <c r="D13" s="382" t="s">
        <v>570</v>
      </c>
      <c r="E13" s="370" t="s">
        <v>591</v>
      </c>
    </row>
    <row r="14" spans="1:257" ht="29.1" customHeight="1">
      <c r="A14" s="381"/>
      <c r="B14" s="413"/>
      <c r="C14" s="406" t="s">
        <v>279</v>
      </c>
      <c r="D14" s="1026" t="s">
        <v>590</v>
      </c>
      <c r="E14" s="408" t="s">
        <v>589</v>
      </c>
    </row>
    <row r="15" spans="1:257" ht="29.1" customHeight="1">
      <c r="B15" s="412" t="s">
        <v>583</v>
      </c>
      <c r="C15" s="412"/>
      <c r="D15" s="1027"/>
      <c r="E15" s="411" t="s">
        <v>588</v>
      </c>
    </row>
    <row r="16" spans="1:257" ht="29.1" customHeight="1">
      <c r="B16" s="1028" t="s">
        <v>587</v>
      </c>
      <c r="C16" s="1029"/>
      <c r="D16" s="402" t="s">
        <v>570</v>
      </c>
      <c r="E16" s="408" t="s">
        <v>586</v>
      </c>
    </row>
    <row r="17" spans="1:5" ht="29.1" customHeight="1">
      <c r="B17" s="1022" t="s">
        <v>585</v>
      </c>
      <c r="C17" s="1023"/>
      <c r="D17" s="402" t="s">
        <v>570</v>
      </c>
      <c r="E17" s="408" t="s">
        <v>584</v>
      </c>
    </row>
    <row r="18" spans="1:5" ht="29.1" customHeight="1">
      <c r="B18" s="410" t="s">
        <v>583</v>
      </c>
      <c r="C18" s="410"/>
      <c r="D18" s="410" t="s">
        <v>573</v>
      </c>
      <c r="E18" s="409" t="s">
        <v>582</v>
      </c>
    </row>
    <row r="19" spans="1:5" ht="6" customHeight="1"/>
    <row r="20" spans="1:5" ht="17.25" customHeight="1">
      <c r="A20" s="405" t="s">
        <v>581</v>
      </c>
    </row>
    <row r="21" spans="1:5" ht="24.75" customHeight="1">
      <c r="B21" s="1024" t="s">
        <v>562</v>
      </c>
      <c r="C21" s="1025"/>
      <c r="D21" s="404" t="s">
        <v>561</v>
      </c>
      <c r="E21" s="404" t="s">
        <v>580</v>
      </c>
    </row>
    <row r="22" spans="1:5" ht="33" customHeight="1">
      <c r="B22" s="406" t="s">
        <v>579</v>
      </c>
      <c r="C22" s="406"/>
      <c r="D22" s="402" t="s">
        <v>578</v>
      </c>
      <c r="E22" s="408" t="s">
        <v>577</v>
      </c>
    </row>
    <row r="23" spans="1:5" ht="24.75" customHeight="1">
      <c r="B23" s="406" t="s">
        <v>576</v>
      </c>
      <c r="C23" s="406"/>
      <c r="D23" s="402" t="s">
        <v>573</v>
      </c>
      <c r="E23" s="402" t="s">
        <v>575</v>
      </c>
    </row>
    <row r="24" spans="1:5" ht="24.75" customHeight="1">
      <c r="B24" s="407" t="s">
        <v>574</v>
      </c>
      <c r="C24" s="406"/>
      <c r="D24" s="402" t="s">
        <v>573</v>
      </c>
      <c r="E24" s="402" t="s">
        <v>572</v>
      </c>
    </row>
    <row r="25" spans="1:5" ht="19.5" customHeight="1">
      <c r="B25" s="374"/>
      <c r="C25" s="373" t="s">
        <v>571</v>
      </c>
      <c r="D25" s="368" t="s">
        <v>570</v>
      </c>
      <c r="E25" s="372" t="s">
        <v>569</v>
      </c>
    </row>
    <row r="26" spans="1:5" ht="4.5" customHeight="1"/>
    <row r="27" spans="1:5" ht="19.5" customHeight="1">
      <c r="A27" s="405" t="s">
        <v>568</v>
      </c>
    </row>
    <row r="28" spans="1:5" ht="23.25" customHeight="1">
      <c r="B28" s="1024" t="s">
        <v>562</v>
      </c>
      <c r="C28" s="1025"/>
      <c r="D28" s="404" t="s">
        <v>561</v>
      </c>
      <c r="E28" s="404" t="s">
        <v>213</v>
      </c>
    </row>
    <row r="29" spans="1:5" ht="24.75" customHeight="1">
      <c r="B29" s="1020" t="s">
        <v>567</v>
      </c>
      <c r="C29" s="1021"/>
      <c r="D29" s="403"/>
      <c r="E29" s="402" t="s">
        <v>566</v>
      </c>
    </row>
    <row r="30" spans="1:5" ht="24.75" customHeight="1">
      <c r="B30" s="402" t="s">
        <v>565</v>
      </c>
      <c r="C30" s="402"/>
      <c r="D30" s="403"/>
      <c r="E30" s="402" t="s">
        <v>564</v>
      </c>
    </row>
  </sheetData>
  <mergeCells count="92">
    <mergeCell ref="B3:E3"/>
    <mergeCell ref="B29:C29"/>
    <mergeCell ref="AV4:AX4"/>
    <mergeCell ref="I4:K4"/>
    <mergeCell ref="L4:N4"/>
    <mergeCell ref="O4:Q4"/>
    <mergeCell ref="R4:T4"/>
    <mergeCell ref="U4:W4"/>
    <mergeCell ref="X4:Z4"/>
    <mergeCell ref="AA4:AC4"/>
    <mergeCell ref="B17:C17"/>
    <mergeCell ref="B21:C21"/>
    <mergeCell ref="B28:C28"/>
    <mergeCell ref="B6:C6"/>
    <mergeCell ref="D14:D15"/>
    <mergeCell ref="B16:C16"/>
    <mergeCell ref="BN4:BP4"/>
    <mergeCell ref="BQ4:BS4"/>
    <mergeCell ref="BT4:BV4"/>
    <mergeCell ref="BW4:BY4"/>
    <mergeCell ref="AD4:AF4"/>
    <mergeCell ref="AG4:AI4"/>
    <mergeCell ref="AJ4:AL4"/>
    <mergeCell ref="AM4:AO4"/>
    <mergeCell ref="AP4:AR4"/>
    <mergeCell ref="AS4:AU4"/>
    <mergeCell ref="AY4:BA4"/>
    <mergeCell ref="BB4:BD4"/>
    <mergeCell ref="BE4:BG4"/>
    <mergeCell ref="BH4:BJ4"/>
    <mergeCell ref="BK4:BM4"/>
    <mergeCell ref="BZ4:CB4"/>
    <mergeCell ref="CC4:CE4"/>
    <mergeCell ref="DP4:DR4"/>
    <mergeCell ref="CI4:CK4"/>
    <mergeCell ref="CL4:CN4"/>
    <mergeCell ref="CO4:CQ4"/>
    <mergeCell ref="CR4:CT4"/>
    <mergeCell ref="CU4:CW4"/>
    <mergeCell ref="CX4:CZ4"/>
    <mergeCell ref="DA4:DC4"/>
    <mergeCell ref="CF4:CH4"/>
    <mergeCell ref="DD4:DF4"/>
    <mergeCell ref="DG4:DI4"/>
    <mergeCell ref="DJ4:DL4"/>
    <mergeCell ref="DM4:DO4"/>
    <mergeCell ref="EQ4:ES4"/>
    <mergeCell ref="ET4:EV4"/>
    <mergeCell ref="EW4:EY4"/>
    <mergeCell ref="EZ4:FB4"/>
    <mergeCell ref="DS4:DU4"/>
    <mergeCell ref="DV4:DX4"/>
    <mergeCell ref="DY4:EA4"/>
    <mergeCell ref="EB4:ED4"/>
    <mergeCell ref="EE4:EG4"/>
    <mergeCell ref="EH4:EJ4"/>
    <mergeCell ref="EK4:EM4"/>
    <mergeCell ref="EN4:EP4"/>
    <mergeCell ref="FC4:FE4"/>
    <mergeCell ref="FF4:FH4"/>
    <mergeCell ref="FI4:FK4"/>
    <mergeCell ref="FL4:FN4"/>
    <mergeCell ref="FO4:FQ4"/>
    <mergeCell ref="FR4:FT4"/>
    <mergeCell ref="IR4:IT4"/>
    <mergeCell ref="IU4:IW4"/>
    <mergeCell ref="IC4:IE4"/>
    <mergeCell ref="IF4:IH4"/>
    <mergeCell ref="II4:IK4"/>
    <mergeCell ref="GY4:HA4"/>
    <mergeCell ref="HB4:HD4"/>
    <mergeCell ref="FU4:FW4"/>
    <mergeCell ref="FX4:FZ4"/>
    <mergeCell ref="GA4:GC4"/>
    <mergeCell ref="GD4:GF4"/>
    <mergeCell ref="GJ4:GL4"/>
    <mergeCell ref="B2:E2"/>
    <mergeCell ref="IO4:IQ4"/>
    <mergeCell ref="HT4:HV4"/>
    <mergeCell ref="GM4:GO4"/>
    <mergeCell ref="GP4:GR4"/>
    <mergeCell ref="GS4:GU4"/>
    <mergeCell ref="GV4:GX4"/>
    <mergeCell ref="IL4:IN4"/>
    <mergeCell ref="HE4:HG4"/>
    <mergeCell ref="HH4:HJ4"/>
    <mergeCell ref="HK4:HM4"/>
    <mergeCell ref="HN4:HP4"/>
    <mergeCell ref="HQ4:HS4"/>
    <mergeCell ref="HW4:HY4"/>
    <mergeCell ref="HZ4:IB4"/>
    <mergeCell ref="GG4:GI4"/>
  </mergeCells>
  <phoneticPr fontId="4"/>
  <pageMargins left="0.70866141732283472" right="0.70866141732283472" top="0.74803149606299213" bottom="0.74803149606299213" header="0.31496062992125984" footer="0.31496062992125984"/>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FF"/>
  </sheetPr>
  <dimension ref="A1:F197"/>
  <sheetViews>
    <sheetView view="pageBreakPreview" zoomScale="55" zoomScaleNormal="100" zoomScaleSheetLayoutView="55" workbookViewId="0">
      <selection activeCell="D19" sqref="D19"/>
    </sheetView>
  </sheetViews>
  <sheetFormatPr defaultColWidth="9" defaultRowHeight="13.5"/>
  <cols>
    <col min="1" max="1" width="17.5" style="534" customWidth="1"/>
    <col min="2" max="2" width="20.875" style="534" customWidth="1"/>
    <col min="3" max="3" width="27.125" style="534" customWidth="1"/>
    <col min="4" max="4" width="51.75" style="535" customWidth="1"/>
    <col min="5" max="5" width="17.125" style="534" bestFit="1" customWidth="1"/>
    <col min="6" max="6" width="95.5" style="534" customWidth="1"/>
    <col min="7" max="16384" width="9" style="534"/>
  </cols>
  <sheetData>
    <row r="1" spans="1:6" ht="31.5" customHeight="1">
      <c r="A1" s="2066" t="s">
        <v>972</v>
      </c>
      <c r="B1" s="2066"/>
      <c r="C1" s="2066"/>
      <c r="D1" s="2066"/>
      <c r="E1" s="2066"/>
      <c r="F1" s="2066"/>
    </row>
    <row r="2" spans="1:6" ht="22.5" customHeight="1"/>
    <row r="3" spans="1:6" ht="19.5" customHeight="1">
      <c r="B3" s="548"/>
      <c r="D3" s="552"/>
      <c r="E3" s="583" t="s">
        <v>971</v>
      </c>
    </row>
    <row r="4" spans="1:6" ht="19.5" customHeight="1">
      <c r="B4" s="582"/>
      <c r="D4" s="552" t="s">
        <v>307</v>
      </c>
      <c r="E4" s="581">
        <v>200</v>
      </c>
    </row>
    <row r="5" spans="1:6" ht="19.5" customHeight="1">
      <c r="B5" s="582"/>
      <c r="D5" s="552" t="s">
        <v>970</v>
      </c>
      <c r="E5" s="581">
        <v>300</v>
      </c>
    </row>
    <row r="6" spans="1:6" ht="19.5" customHeight="1">
      <c r="A6" s="549" t="s">
        <v>969</v>
      </c>
      <c r="B6" s="536"/>
      <c r="C6" s="556"/>
      <c r="D6" s="571"/>
      <c r="E6" s="570"/>
      <c r="F6" s="536"/>
    </row>
    <row r="7" spans="1:6" ht="19.5" customHeight="1">
      <c r="A7" s="556" t="s">
        <v>968</v>
      </c>
      <c r="B7" s="536"/>
      <c r="C7" s="556"/>
      <c r="D7" s="571"/>
      <c r="E7" s="570"/>
      <c r="F7" s="536"/>
    </row>
    <row r="8" spans="1:6" ht="19.5" customHeight="1">
      <c r="A8" s="567" t="s">
        <v>295</v>
      </c>
      <c r="B8" s="2042" t="s">
        <v>763</v>
      </c>
      <c r="C8" s="2043"/>
      <c r="D8" s="544" t="s">
        <v>110</v>
      </c>
      <c r="E8" s="554" t="s">
        <v>761</v>
      </c>
      <c r="F8" s="567" t="s">
        <v>760</v>
      </c>
    </row>
    <row r="9" spans="1:6" ht="19.5" customHeight="1">
      <c r="A9" s="2067" t="s">
        <v>967</v>
      </c>
      <c r="B9" s="2068" t="s">
        <v>966</v>
      </c>
      <c r="C9" s="2059" t="s">
        <v>965</v>
      </c>
      <c r="D9" s="2052" t="s">
        <v>334</v>
      </c>
      <c r="E9" s="2050">
        <v>1</v>
      </c>
      <c r="F9" s="562" t="s">
        <v>964</v>
      </c>
    </row>
    <row r="10" spans="1:6" ht="19.5" customHeight="1">
      <c r="A10" s="2067"/>
      <c r="B10" s="2069"/>
      <c r="C10" s="2060"/>
      <c r="D10" s="2053"/>
      <c r="E10" s="2051"/>
      <c r="F10" s="576" t="s">
        <v>963</v>
      </c>
    </row>
    <row r="11" spans="1:6" ht="19.5" customHeight="1">
      <c r="A11" s="2067"/>
      <c r="B11" s="2069"/>
      <c r="C11" s="558" t="s">
        <v>189</v>
      </c>
      <c r="D11" s="579" t="s">
        <v>892</v>
      </c>
      <c r="E11" s="577">
        <v>2</v>
      </c>
      <c r="F11" s="559" t="s">
        <v>892</v>
      </c>
    </row>
    <row r="12" spans="1:6" ht="40.5" customHeight="1">
      <c r="A12" s="2067"/>
      <c r="B12" s="2040" t="s">
        <v>128</v>
      </c>
      <c r="C12" s="2041"/>
      <c r="D12" s="558" t="s">
        <v>962</v>
      </c>
      <c r="E12" s="577">
        <v>3</v>
      </c>
      <c r="F12" s="580" t="s">
        <v>961</v>
      </c>
    </row>
    <row r="13" spans="1:6" ht="19.5" customHeight="1">
      <c r="A13" s="2067"/>
      <c r="B13" s="2070" t="s">
        <v>195</v>
      </c>
      <c r="C13" s="2044" t="s">
        <v>960</v>
      </c>
      <c r="D13" s="579" t="s">
        <v>959</v>
      </c>
      <c r="E13" s="577">
        <v>4</v>
      </c>
      <c r="F13" s="559" t="s">
        <v>958</v>
      </c>
    </row>
    <row r="14" spans="1:6" ht="19.5" customHeight="1">
      <c r="A14" s="2067"/>
      <c r="B14" s="2069"/>
      <c r="C14" s="2072"/>
      <c r="D14" s="2046" t="s">
        <v>957</v>
      </c>
      <c r="E14" s="2050">
        <v>5</v>
      </c>
      <c r="F14" s="562" t="s">
        <v>956</v>
      </c>
    </row>
    <row r="15" spans="1:6" ht="19.5" customHeight="1">
      <c r="A15" s="2067"/>
      <c r="B15" s="2069"/>
      <c r="C15" s="2072"/>
      <c r="D15" s="2047"/>
      <c r="E15" s="2051"/>
      <c r="F15" s="576" t="s">
        <v>955</v>
      </c>
    </row>
    <row r="16" spans="1:6" ht="19.5" customHeight="1">
      <c r="A16" s="2067"/>
      <c r="B16" s="2069"/>
      <c r="C16" s="2072"/>
      <c r="D16" s="2052" t="s">
        <v>954</v>
      </c>
      <c r="E16" s="2050">
        <v>6</v>
      </c>
      <c r="F16" s="564" t="s">
        <v>953</v>
      </c>
    </row>
    <row r="17" spans="1:6" ht="19.5" customHeight="1">
      <c r="A17" s="2067"/>
      <c r="B17" s="2069"/>
      <c r="C17" s="2072"/>
      <c r="D17" s="2053"/>
      <c r="E17" s="2051"/>
      <c r="F17" s="561" t="s">
        <v>952</v>
      </c>
    </row>
    <row r="18" spans="1:6" ht="19.5" customHeight="1">
      <c r="A18" s="2067"/>
      <c r="B18" s="2069"/>
      <c r="C18" s="2072"/>
      <c r="D18" s="934" t="s">
        <v>1211</v>
      </c>
      <c r="E18" s="935">
        <v>100</v>
      </c>
      <c r="F18" s="936" t="s">
        <v>1211</v>
      </c>
    </row>
    <row r="19" spans="1:6" ht="19.5" customHeight="1">
      <c r="A19" s="2067"/>
      <c r="B19" s="2069"/>
      <c r="C19" s="2072"/>
      <c r="D19" s="934" t="s">
        <v>1212</v>
      </c>
      <c r="E19" s="935">
        <v>101</v>
      </c>
      <c r="F19" s="936" t="s">
        <v>1212</v>
      </c>
    </row>
    <row r="20" spans="1:6" ht="19.5" customHeight="1">
      <c r="A20" s="2067"/>
      <c r="B20" s="2069"/>
      <c r="C20" s="2045"/>
      <c r="D20" s="934" t="s">
        <v>1213</v>
      </c>
      <c r="E20" s="935">
        <v>102</v>
      </c>
      <c r="F20" s="936" t="s">
        <v>1213</v>
      </c>
    </row>
    <row r="21" spans="1:6" ht="19.5" customHeight="1">
      <c r="A21" s="2067"/>
      <c r="B21" s="2069"/>
      <c r="C21" s="2044" t="s">
        <v>951</v>
      </c>
      <c r="D21" s="2046" t="s">
        <v>950</v>
      </c>
      <c r="E21" s="2050">
        <v>7</v>
      </c>
      <c r="F21" s="562" t="s">
        <v>949</v>
      </c>
    </row>
    <row r="22" spans="1:6" ht="19.5" customHeight="1">
      <c r="A22" s="2067"/>
      <c r="B22" s="2069"/>
      <c r="C22" s="2072"/>
      <c r="D22" s="2047"/>
      <c r="E22" s="2051"/>
      <c r="F22" s="576" t="s">
        <v>948</v>
      </c>
    </row>
    <row r="23" spans="1:6" ht="19.5" customHeight="1">
      <c r="A23" s="2067"/>
      <c r="B23" s="2069"/>
      <c r="C23" s="2072"/>
      <c r="D23" s="2052" t="s">
        <v>947</v>
      </c>
      <c r="E23" s="2050">
        <v>8</v>
      </c>
      <c r="F23" s="564" t="s">
        <v>946</v>
      </c>
    </row>
    <row r="24" spans="1:6" ht="19.5" customHeight="1">
      <c r="A24" s="2067"/>
      <c r="B24" s="2069"/>
      <c r="C24" s="2072"/>
      <c r="D24" s="2053"/>
      <c r="E24" s="2051"/>
      <c r="F24" s="561" t="s">
        <v>945</v>
      </c>
    </row>
    <row r="25" spans="1:6" ht="19.5" customHeight="1">
      <c r="A25" s="2067"/>
      <c r="B25" s="2069"/>
      <c r="C25" s="2072"/>
      <c r="D25" s="2052" t="s">
        <v>944</v>
      </c>
      <c r="E25" s="2050">
        <v>9</v>
      </c>
      <c r="F25" s="562" t="s">
        <v>943</v>
      </c>
    </row>
    <row r="26" spans="1:6" ht="19.5" customHeight="1">
      <c r="A26" s="2067"/>
      <c r="B26" s="2069"/>
      <c r="C26" s="2072"/>
      <c r="D26" s="2058"/>
      <c r="E26" s="2054"/>
      <c r="F26" s="563" t="s">
        <v>942</v>
      </c>
    </row>
    <row r="27" spans="1:6" ht="19.5" customHeight="1">
      <c r="A27" s="2067"/>
      <c r="B27" s="2069"/>
      <c r="C27" s="2072"/>
      <c r="D27" s="2053"/>
      <c r="E27" s="2051"/>
      <c r="F27" s="576" t="s">
        <v>928</v>
      </c>
    </row>
    <row r="28" spans="1:6" ht="19.5" customHeight="1">
      <c r="A28" s="2067"/>
      <c r="B28" s="2069"/>
      <c r="C28" s="2072"/>
      <c r="D28" s="937" t="s">
        <v>1211</v>
      </c>
      <c r="E28" s="938">
        <v>103</v>
      </c>
      <c r="F28" s="936" t="s">
        <v>1211</v>
      </c>
    </row>
    <row r="29" spans="1:6" ht="19.5" customHeight="1">
      <c r="A29" s="2067"/>
      <c r="B29" s="2069"/>
      <c r="C29" s="2072"/>
      <c r="D29" s="937" t="s">
        <v>1212</v>
      </c>
      <c r="E29" s="938">
        <v>104</v>
      </c>
      <c r="F29" s="936" t="s">
        <v>1212</v>
      </c>
    </row>
    <row r="30" spans="1:6" ht="19.5" customHeight="1">
      <c r="A30" s="2067"/>
      <c r="B30" s="2069"/>
      <c r="C30" s="2072"/>
      <c r="D30" s="937" t="s">
        <v>1214</v>
      </c>
      <c r="E30" s="938">
        <v>105</v>
      </c>
      <c r="F30" s="936" t="s">
        <v>1214</v>
      </c>
    </row>
    <row r="31" spans="1:6" ht="19.5" customHeight="1">
      <c r="A31" s="2067"/>
      <c r="B31" s="2069"/>
      <c r="C31" s="2045"/>
      <c r="D31" s="937" t="s">
        <v>1215</v>
      </c>
      <c r="E31" s="938">
        <v>106</v>
      </c>
      <c r="F31" s="936" t="s">
        <v>1215</v>
      </c>
    </row>
    <row r="32" spans="1:6" ht="19.5" customHeight="1">
      <c r="A32" s="2067"/>
      <c r="B32" s="2069"/>
      <c r="C32" s="2044" t="s">
        <v>941</v>
      </c>
      <c r="D32" s="578" t="s">
        <v>940</v>
      </c>
      <c r="E32" s="577">
        <v>10</v>
      </c>
      <c r="F32" s="559" t="s">
        <v>939</v>
      </c>
    </row>
    <row r="33" spans="1:6" ht="19.5" customHeight="1">
      <c r="A33" s="2067"/>
      <c r="B33" s="2069"/>
      <c r="C33" s="2072"/>
      <c r="D33" s="578" t="s">
        <v>938</v>
      </c>
      <c r="E33" s="577">
        <v>11</v>
      </c>
      <c r="F33" s="566" t="s">
        <v>937</v>
      </c>
    </row>
    <row r="34" spans="1:6" ht="19.5" customHeight="1">
      <c r="A34" s="2067"/>
      <c r="B34" s="2069"/>
      <c r="C34" s="2072"/>
      <c r="D34" s="578" t="s">
        <v>936</v>
      </c>
      <c r="E34" s="577">
        <v>12</v>
      </c>
      <c r="F34" s="559" t="s">
        <v>936</v>
      </c>
    </row>
    <row r="35" spans="1:6" ht="19.5" customHeight="1">
      <c r="A35" s="2067"/>
      <c r="B35" s="2069"/>
      <c r="C35" s="2072"/>
      <c r="D35" s="939" t="s">
        <v>1211</v>
      </c>
      <c r="E35" s="940">
        <v>107</v>
      </c>
      <c r="F35" s="936" t="s">
        <v>1211</v>
      </c>
    </row>
    <row r="36" spans="1:6" ht="19.5" customHeight="1">
      <c r="A36" s="2067"/>
      <c r="B36" s="2069"/>
      <c r="C36" s="2045"/>
      <c r="D36" s="939" t="s">
        <v>1212</v>
      </c>
      <c r="E36" s="940">
        <v>108</v>
      </c>
      <c r="F36" s="936" t="s">
        <v>1212</v>
      </c>
    </row>
    <row r="37" spans="1:6" ht="19.5" customHeight="1">
      <c r="A37" s="2067"/>
      <c r="B37" s="2069"/>
      <c r="C37" s="2055" t="s">
        <v>47</v>
      </c>
      <c r="D37" s="578" t="s">
        <v>935</v>
      </c>
      <c r="E37" s="577">
        <v>13</v>
      </c>
      <c r="F37" s="566" t="s">
        <v>934</v>
      </c>
    </row>
    <row r="38" spans="1:6" ht="19.5" customHeight="1">
      <c r="A38" s="2067"/>
      <c r="B38" s="2069"/>
      <c r="C38" s="2056"/>
      <c r="D38" s="578" t="s">
        <v>933</v>
      </c>
      <c r="E38" s="577">
        <v>14</v>
      </c>
      <c r="F38" s="559" t="s">
        <v>932</v>
      </c>
    </row>
    <row r="39" spans="1:6" ht="19.5" customHeight="1">
      <c r="A39" s="2067"/>
      <c r="B39" s="2069"/>
      <c r="C39" s="2056"/>
      <c r="D39" s="2052" t="s">
        <v>931</v>
      </c>
      <c r="E39" s="2050">
        <v>15</v>
      </c>
      <c r="F39" s="562" t="s">
        <v>930</v>
      </c>
    </row>
    <row r="40" spans="1:6" ht="19.5" customHeight="1">
      <c r="A40" s="2067"/>
      <c r="B40" s="2069"/>
      <c r="C40" s="2056"/>
      <c r="D40" s="2058"/>
      <c r="E40" s="2054"/>
      <c r="F40" s="563" t="s">
        <v>929</v>
      </c>
    </row>
    <row r="41" spans="1:6" ht="19.5" customHeight="1">
      <c r="A41" s="2067"/>
      <c r="B41" s="2069"/>
      <c r="C41" s="2056"/>
      <c r="D41" s="2058"/>
      <c r="E41" s="2054"/>
      <c r="F41" s="563" t="s">
        <v>928</v>
      </c>
    </row>
    <row r="42" spans="1:6" ht="19.5" customHeight="1">
      <c r="A42" s="2067"/>
      <c r="B42" s="2069"/>
      <c r="C42" s="2057"/>
      <c r="D42" s="2053"/>
      <c r="E42" s="2051"/>
      <c r="F42" s="576" t="s">
        <v>927</v>
      </c>
    </row>
    <row r="43" spans="1:6" ht="19.5" customHeight="1">
      <c r="A43" s="2067"/>
      <c r="B43" s="2069"/>
      <c r="C43" s="2044" t="s">
        <v>144</v>
      </c>
      <c r="D43" s="2046" t="s">
        <v>926</v>
      </c>
      <c r="E43" s="2048">
        <v>16</v>
      </c>
      <c r="F43" s="564" t="s">
        <v>925</v>
      </c>
    </row>
    <row r="44" spans="1:6" ht="19.5" customHeight="1">
      <c r="A44" s="2067"/>
      <c r="B44" s="2071"/>
      <c r="C44" s="2045"/>
      <c r="D44" s="2047"/>
      <c r="E44" s="2049"/>
      <c r="F44" s="561" t="s">
        <v>924</v>
      </c>
    </row>
    <row r="45" spans="1:6" ht="15" customHeight="1">
      <c r="B45" s="575"/>
      <c r="C45" s="575"/>
      <c r="D45" s="574"/>
      <c r="E45" s="573"/>
    </row>
    <row r="46" spans="1:6" ht="15" customHeight="1">
      <c r="A46" s="556" t="s">
        <v>923</v>
      </c>
      <c r="B46" s="536"/>
      <c r="C46" s="572"/>
      <c r="D46" s="571"/>
      <c r="E46" s="570"/>
      <c r="F46" s="536"/>
    </row>
    <row r="47" spans="1:6" ht="19.5" customHeight="1">
      <c r="A47" s="567" t="s">
        <v>295</v>
      </c>
      <c r="B47" s="2042" t="s">
        <v>763</v>
      </c>
      <c r="C47" s="2043"/>
      <c r="D47" s="544" t="s">
        <v>110</v>
      </c>
      <c r="E47" s="554" t="s">
        <v>761</v>
      </c>
      <c r="F47" s="567" t="s">
        <v>760</v>
      </c>
    </row>
    <row r="48" spans="1:6" ht="19.5" customHeight="1">
      <c r="A48" s="2039" t="s">
        <v>922</v>
      </c>
      <c r="B48" s="2040" t="s">
        <v>921</v>
      </c>
      <c r="C48" s="2041"/>
      <c r="D48" s="568" t="s">
        <v>920</v>
      </c>
      <c r="E48" s="551">
        <v>17</v>
      </c>
      <c r="F48" s="559" t="s">
        <v>919</v>
      </c>
    </row>
    <row r="49" spans="1:6" ht="19.5" customHeight="1">
      <c r="A49" s="2039"/>
      <c r="B49" s="2040"/>
      <c r="C49" s="2041"/>
      <c r="D49" s="568" t="s">
        <v>918</v>
      </c>
      <c r="E49" s="551">
        <v>18</v>
      </c>
      <c r="F49" s="559" t="s">
        <v>917</v>
      </c>
    </row>
    <row r="50" spans="1:6" ht="19.5" customHeight="1">
      <c r="A50" s="2039"/>
      <c r="B50" s="2040"/>
      <c r="C50" s="2041"/>
      <c r="D50" s="568" t="s">
        <v>916</v>
      </c>
      <c r="E50" s="551">
        <v>19</v>
      </c>
      <c r="F50" s="559" t="s">
        <v>915</v>
      </c>
    </row>
    <row r="51" spans="1:6" ht="19.5" customHeight="1">
      <c r="A51" s="2039"/>
      <c r="B51" s="2040"/>
      <c r="C51" s="2041"/>
      <c r="D51" s="568" t="s">
        <v>914</v>
      </c>
      <c r="E51" s="551">
        <v>20</v>
      </c>
      <c r="F51" s="569" t="s">
        <v>913</v>
      </c>
    </row>
    <row r="52" spans="1:6" ht="19.5" customHeight="1">
      <c r="A52" s="2039"/>
      <c r="B52" s="2040"/>
      <c r="C52" s="2041"/>
      <c r="D52" s="568" t="s">
        <v>912</v>
      </c>
      <c r="E52" s="551">
        <v>21</v>
      </c>
      <c r="F52" s="559" t="s">
        <v>911</v>
      </c>
    </row>
    <row r="53" spans="1:6" ht="19.5" customHeight="1">
      <c r="A53" s="2039"/>
      <c r="B53" s="2040"/>
      <c r="C53" s="2041"/>
      <c r="D53" s="568" t="s">
        <v>910</v>
      </c>
      <c r="E53" s="551">
        <v>22</v>
      </c>
      <c r="F53" s="559" t="s">
        <v>909</v>
      </c>
    </row>
    <row r="54" spans="1:6" ht="19.5" customHeight="1">
      <c r="A54" s="2039"/>
      <c r="B54" s="2040"/>
      <c r="C54" s="2041"/>
      <c r="D54" s="568" t="s">
        <v>908</v>
      </c>
      <c r="E54" s="551">
        <v>23</v>
      </c>
      <c r="F54" s="550" t="s">
        <v>306</v>
      </c>
    </row>
    <row r="55" spans="1:6" ht="15" customHeight="1">
      <c r="B55" s="548"/>
      <c r="C55" s="548"/>
      <c r="D55" s="547"/>
      <c r="E55" s="546"/>
    </row>
    <row r="56" spans="1:6" ht="19.5" customHeight="1">
      <c r="A56" s="549" t="s">
        <v>907</v>
      </c>
      <c r="C56" s="548"/>
      <c r="D56" s="547"/>
      <c r="E56" s="546"/>
    </row>
    <row r="57" spans="1:6" ht="19.5" customHeight="1">
      <c r="A57" s="556" t="s">
        <v>906</v>
      </c>
      <c r="C57" s="548"/>
      <c r="D57" s="547"/>
      <c r="E57" s="546"/>
    </row>
    <row r="58" spans="1:6" ht="18.75">
      <c r="A58" s="567" t="s">
        <v>295</v>
      </c>
      <c r="B58" s="2042" t="s">
        <v>763</v>
      </c>
      <c r="C58" s="2043"/>
      <c r="D58" s="544" t="s">
        <v>110</v>
      </c>
      <c r="E58" s="554" t="s">
        <v>761</v>
      </c>
      <c r="F58" s="567" t="s">
        <v>760</v>
      </c>
    </row>
    <row r="59" spans="1:6" ht="18.75" customHeight="1">
      <c r="A59" s="2039" t="s">
        <v>782</v>
      </c>
      <c r="B59" s="2070" t="s">
        <v>175</v>
      </c>
      <c r="C59" s="2070" t="s">
        <v>905</v>
      </c>
      <c r="D59" s="2059" t="s">
        <v>904</v>
      </c>
      <c r="E59" s="2061">
        <v>24</v>
      </c>
      <c r="F59" s="566" t="s">
        <v>903</v>
      </c>
    </row>
    <row r="60" spans="1:6" ht="18.75" customHeight="1">
      <c r="A60" s="2039"/>
      <c r="B60" s="2077"/>
      <c r="C60" s="2077"/>
      <c r="D60" s="2060"/>
      <c r="E60" s="2062"/>
      <c r="F60" s="561" t="s">
        <v>902</v>
      </c>
    </row>
    <row r="61" spans="1:6" ht="18.75" customHeight="1">
      <c r="A61" s="2039"/>
      <c r="B61" s="2077"/>
      <c r="C61" s="2077"/>
      <c r="D61" s="2063" t="s">
        <v>901</v>
      </c>
      <c r="E61" s="2061">
        <v>25</v>
      </c>
      <c r="F61" s="566" t="s">
        <v>900</v>
      </c>
    </row>
    <row r="62" spans="1:6" ht="18.75" customHeight="1">
      <c r="A62" s="2039"/>
      <c r="B62" s="2077"/>
      <c r="C62" s="2077"/>
      <c r="D62" s="2064"/>
      <c r="E62" s="2062"/>
      <c r="F62" s="561" t="s">
        <v>899</v>
      </c>
    </row>
    <row r="63" spans="1:6" ht="18.75" customHeight="1">
      <c r="A63" s="2039"/>
      <c r="B63" s="2077"/>
      <c r="C63" s="2077"/>
      <c r="D63" s="2059" t="s">
        <v>898</v>
      </c>
      <c r="E63" s="2061">
        <v>26</v>
      </c>
      <c r="F63" s="566" t="s">
        <v>897</v>
      </c>
    </row>
    <row r="64" spans="1:6" ht="18.75" customHeight="1">
      <c r="A64" s="2039"/>
      <c r="B64" s="2077"/>
      <c r="C64" s="2077"/>
      <c r="D64" s="2060"/>
      <c r="E64" s="2062"/>
      <c r="F64" s="561" t="s">
        <v>896</v>
      </c>
    </row>
    <row r="65" spans="1:6" ht="18.75" customHeight="1">
      <c r="A65" s="2039"/>
      <c r="B65" s="2077"/>
      <c r="C65" s="2077"/>
      <c r="D65" s="2059" t="s">
        <v>895</v>
      </c>
      <c r="E65" s="2061">
        <v>27</v>
      </c>
      <c r="F65" s="566" t="s">
        <v>894</v>
      </c>
    </row>
    <row r="66" spans="1:6" ht="18.75" customHeight="1">
      <c r="A66" s="2039"/>
      <c r="B66" s="2077"/>
      <c r="C66" s="2078"/>
      <c r="D66" s="2060"/>
      <c r="E66" s="2062"/>
      <c r="F66" s="561" t="s">
        <v>893</v>
      </c>
    </row>
    <row r="67" spans="1:6" ht="18.75" customHeight="1">
      <c r="A67" s="2039"/>
      <c r="B67" s="2077"/>
      <c r="C67" s="557" t="s">
        <v>189</v>
      </c>
      <c r="D67" s="565" t="s">
        <v>892</v>
      </c>
      <c r="E67" s="551">
        <v>28</v>
      </c>
      <c r="F67" s="559" t="s">
        <v>892</v>
      </c>
    </row>
    <row r="68" spans="1:6" ht="18.75" customHeight="1">
      <c r="A68" s="2039"/>
      <c r="B68" s="2073" t="s">
        <v>128</v>
      </c>
      <c r="C68" s="2055"/>
      <c r="D68" s="2059" t="s">
        <v>891</v>
      </c>
      <c r="E68" s="2061">
        <v>29</v>
      </c>
      <c r="F68" s="564" t="s">
        <v>890</v>
      </c>
    </row>
    <row r="69" spans="1:6" ht="18.75" customHeight="1">
      <c r="A69" s="2039"/>
      <c r="B69" s="2074"/>
      <c r="C69" s="2056"/>
      <c r="D69" s="2065"/>
      <c r="E69" s="2076"/>
      <c r="F69" s="563" t="s">
        <v>889</v>
      </c>
    </row>
    <row r="70" spans="1:6" ht="37.5">
      <c r="A70" s="2039"/>
      <c r="B70" s="2075"/>
      <c r="C70" s="2057"/>
      <c r="D70" s="2060"/>
      <c r="E70" s="2062"/>
      <c r="F70" s="561" t="s">
        <v>888</v>
      </c>
    </row>
    <row r="71" spans="1:6" ht="18.75" customHeight="1">
      <c r="A71" s="2039"/>
      <c r="B71" s="2070" t="s">
        <v>195</v>
      </c>
      <c r="C71" s="2055" t="s">
        <v>349</v>
      </c>
      <c r="D71" s="2059" t="s">
        <v>887</v>
      </c>
      <c r="E71" s="2061">
        <v>30</v>
      </c>
      <c r="F71" s="564" t="s">
        <v>886</v>
      </c>
    </row>
    <row r="72" spans="1:6" ht="18.75" customHeight="1">
      <c r="A72" s="2039"/>
      <c r="B72" s="2077"/>
      <c r="C72" s="2056"/>
      <c r="D72" s="2065"/>
      <c r="E72" s="2076"/>
      <c r="F72" s="563" t="s">
        <v>885</v>
      </c>
    </row>
    <row r="73" spans="1:6" ht="18.75" customHeight="1">
      <c r="A73" s="2039"/>
      <c r="B73" s="2077"/>
      <c r="C73" s="2056"/>
      <c r="D73" s="2065"/>
      <c r="E73" s="2076"/>
      <c r="F73" s="562" t="s">
        <v>884</v>
      </c>
    </row>
    <row r="74" spans="1:6" ht="18.75" customHeight="1">
      <c r="A74" s="2039"/>
      <c r="B74" s="2077"/>
      <c r="C74" s="2056"/>
      <c r="D74" s="2065"/>
      <c r="E74" s="2076"/>
      <c r="F74" s="563" t="s">
        <v>883</v>
      </c>
    </row>
    <row r="75" spans="1:6" ht="18.75" customHeight="1">
      <c r="A75" s="2039"/>
      <c r="B75" s="2077"/>
      <c r="C75" s="2056"/>
      <c r="D75" s="2065"/>
      <c r="E75" s="2076"/>
      <c r="F75" s="563" t="s">
        <v>882</v>
      </c>
    </row>
    <row r="76" spans="1:6" ht="18.75" customHeight="1">
      <c r="A76" s="2039"/>
      <c r="B76" s="2077"/>
      <c r="C76" s="2056"/>
      <c r="D76" s="2065"/>
      <c r="E76" s="2076"/>
      <c r="F76" s="563" t="s">
        <v>881</v>
      </c>
    </row>
    <row r="77" spans="1:6" ht="18.75" customHeight="1">
      <c r="A77" s="2039"/>
      <c r="B77" s="2077"/>
      <c r="C77" s="2057"/>
      <c r="D77" s="2060"/>
      <c r="E77" s="2062"/>
      <c r="F77" s="561" t="s">
        <v>880</v>
      </c>
    </row>
    <row r="78" spans="1:6" ht="18.75" customHeight="1">
      <c r="A78" s="2039"/>
      <c r="B78" s="2077"/>
      <c r="C78" s="2055" t="s">
        <v>45</v>
      </c>
      <c r="D78" s="2059" t="s">
        <v>879</v>
      </c>
      <c r="E78" s="2061">
        <v>31</v>
      </c>
      <c r="F78" s="564" t="s">
        <v>878</v>
      </c>
    </row>
    <row r="79" spans="1:6" ht="18.75" customHeight="1">
      <c r="A79" s="2039"/>
      <c r="B79" s="2077"/>
      <c r="C79" s="2056"/>
      <c r="D79" s="2065"/>
      <c r="E79" s="2076"/>
      <c r="F79" s="563" t="s">
        <v>877</v>
      </c>
    </row>
    <row r="80" spans="1:6" ht="18.75" customHeight="1">
      <c r="A80" s="2039"/>
      <c r="B80" s="2077"/>
      <c r="C80" s="2056"/>
      <c r="D80" s="2065"/>
      <c r="E80" s="2076"/>
      <c r="F80" s="563" t="s">
        <v>876</v>
      </c>
    </row>
    <row r="81" spans="1:6" ht="18.75" customHeight="1">
      <c r="A81" s="2039"/>
      <c r="B81" s="2077"/>
      <c r="C81" s="2056"/>
      <c r="D81" s="2065"/>
      <c r="E81" s="2076"/>
      <c r="F81" s="563" t="s">
        <v>875</v>
      </c>
    </row>
    <row r="82" spans="1:6" ht="18.75" customHeight="1">
      <c r="A82" s="2039"/>
      <c r="B82" s="2077"/>
      <c r="C82" s="2056"/>
      <c r="D82" s="2065"/>
      <c r="E82" s="2076"/>
      <c r="F82" s="563" t="s">
        <v>874</v>
      </c>
    </row>
    <row r="83" spans="1:6" ht="18.75" customHeight="1">
      <c r="A83" s="2039"/>
      <c r="B83" s="2077"/>
      <c r="C83" s="2056"/>
      <c r="D83" s="2065"/>
      <c r="E83" s="2076"/>
      <c r="F83" s="563" t="s">
        <v>873</v>
      </c>
    </row>
    <row r="84" spans="1:6" ht="18.75" customHeight="1">
      <c r="A84" s="2039"/>
      <c r="B84" s="2077"/>
      <c r="C84" s="2056"/>
      <c r="D84" s="2065"/>
      <c r="E84" s="2076"/>
      <c r="F84" s="563" t="s">
        <v>872</v>
      </c>
    </row>
    <row r="85" spans="1:6" ht="18.75" customHeight="1">
      <c r="A85" s="2039"/>
      <c r="B85" s="2077"/>
      <c r="C85" s="2056"/>
      <c r="D85" s="2065"/>
      <c r="E85" s="2076"/>
      <c r="F85" s="563" t="s">
        <v>871</v>
      </c>
    </row>
    <row r="86" spans="1:6" ht="18.75" customHeight="1">
      <c r="A86" s="2039"/>
      <c r="B86" s="2077"/>
      <c r="C86" s="2056"/>
      <c r="D86" s="2065"/>
      <c r="E86" s="2076"/>
      <c r="F86" s="563" t="s">
        <v>870</v>
      </c>
    </row>
    <row r="87" spans="1:6" ht="18.75" customHeight="1">
      <c r="A87" s="2039"/>
      <c r="B87" s="2077"/>
      <c r="C87" s="2056"/>
      <c r="D87" s="2065"/>
      <c r="E87" s="2076"/>
      <c r="F87" s="563" t="s">
        <v>869</v>
      </c>
    </row>
    <row r="88" spans="1:6" ht="18.75" customHeight="1">
      <c r="A88" s="2039"/>
      <c r="B88" s="2077"/>
      <c r="C88" s="2056"/>
      <c r="D88" s="2065"/>
      <c r="E88" s="2076"/>
      <c r="F88" s="563" t="s">
        <v>868</v>
      </c>
    </row>
    <row r="89" spans="1:6" ht="18.75" customHeight="1">
      <c r="A89" s="2039"/>
      <c r="B89" s="2077"/>
      <c r="C89" s="2056"/>
      <c r="D89" s="2065"/>
      <c r="E89" s="2076"/>
      <c r="F89" s="562" t="s">
        <v>867</v>
      </c>
    </row>
    <row r="90" spans="1:6" ht="18.75" customHeight="1">
      <c r="A90" s="2039"/>
      <c r="B90" s="2077"/>
      <c r="C90" s="2056"/>
      <c r="D90" s="2065"/>
      <c r="E90" s="2076"/>
      <c r="F90" s="563" t="s">
        <v>866</v>
      </c>
    </row>
    <row r="91" spans="1:6" ht="18.75" customHeight="1">
      <c r="A91" s="2039"/>
      <c r="B91" s="2077"/>
      <c r="C91" s="2056"/>
      <c r="D91" s="2065"/>
      <c r="E91" s="2076"/>
      <c r="F91" s="563" t="s">
        <v>865</v>
      </c>
    </row>
    <row r="92" spans="1:6" ht="18.75" customHeight="1">
      <c r="A92" s="2039"/>
      <c r="B92" s="2077"/>
      <c r="C92" s="2056"/>
      <c r="D92" s="2065"/>
      <c r="E92" s="2076"/>
      <c r="F92" s="563" t="s">
        <v>864</v>
      </c>
    </row>
    <row r="93" spans="1:6" ht="18.75" customHeight="1">
      <c r="A93" s="2039"/>
      <c r="B93" s="2077"/>
      <c r="C93" s="2057"/>
      <c r="D93" s="2060"/>
      <c r="E93" s="2062"/>
      <c r="F93" s="561" t="s">
        <v>846</v>
      </c>
    </row>
    <row r="94" spans="1:6" ht="18.75" customHeight="1">
      <c r="A94" s="2039"/>
      <c r="B94" s="2077"/>
      <c r="C94" s="2055" t="s">
        <v>46</v>
      </c>
      <c r="D94" s="2087" t="s">
        <v>863</v>
      </c>
      <c r="E94" s="2061">
        <v>32</v>
      </c>
      <c r="F94" s="564" t="s">
        <v>862</v>
      </c>
    </row>
    <row r="95" spans="1:6" ht="18.75" customHeight="1">
      <c r="A95" s="2039"/>
      <c r="B95" s="2077"/>
      <c r="C95" s="2056"/>
      <c r="D95" s="2088"/>
      <c r="E95" s="2076"/>
      <c r="F95" s="563" t="s">
        <v>861</v>
      </c>
    </row>
    <row r="96" spans="1:6" ht="18.75" customHeight="1">
      <c r="A96" s="2039"/>
      <c r="B96" s="2077"/>
      <c r="C96" s="2056"/>
      <c r="D96" s="2088"/>
      <c r="E96" s="2076"/>
      <c r="F96" s="563" t="s">
        <v>860</v>
      </c>
    </row>
    <row r="97" spans="1:6" ht="18.75" customHeight="1">
      <c r="A97" s="2039"/>
      <c r="B97" s="2077"/>
      <c r="C97" s="2056"/>
      <c r="D97" s="2088"/>
      <c r="E97" s="2076"/>
      <c r="F97" s="563" t="s">
        <v>859</v>
      </c>
    </row>
    <row r="98" spans="1:6" ht="18.75" customHeight="1">
      <c r="A98" s="2039"/>
      <c r="B98" s="2077"/>
      <c r="C98" s="2056"/>
      <c r="D98" s="2088"/>
      <c r="E98" s="2076"/>
      <c r="F98" s="562" t="s">
        <v>858</v>
      </c>
    </row>
    <row r="99" spans="1:6" ht="18.75" customHeight="1">
      <c r="A99" s="2039"/>
      <c r="B99" s="2077"/>
      <c r="C99" s="2056"/>
      <c r="D99" s="2088"/>
      <c r="E99" s="2076"/>
      <c r="F99" s="563" t="s">
        <v>857</v>
      </c>
    </row>
    <row r="100" spans="1:6" ht="18.75" customHeight="1">
      <c r="A100" s="2039"/>
      <c r="B100" s="2077"/>
      <c r="C100" s="2056"/>
      <c r="D100" s="2088"/>
      <c r="E100" s="2076"/>
      <c r="F100" s="563" t="s">
        <v>856</v>
      </c>
    </row>
    <row r="101" spans="1:6" ht="18.75" customHeight="1">
      <c r="A101" s="2039"/>
      <c r="B101" s="2077"/>
      <c r="C101" s="2057"/>
      <c r="D101" s="2089"/>
      <c r="E101" s="2062"/>
      <c r="F101" s="561" t="s">
        <v>855</v>
      </c>
    </row>
    <row r="102" spans="1:6" ht="18.75" customHeight="1">
      <c r="A102" s="2039"/>
      <c r="B102" s="2077"/>
      <c r="C102" s="2070" t="s">
        <v>47</v>
      </c>
      <c r="D102" s="2087" t="s">
        <v>854</v>
      </c>
      <c r="E102" s="2061">
        <v>33</v>
      </c>
      <c r="F102" s="564" t="s">
        <v>853</v>
      </c>
    </row>
    <row r="103" spans="1:6" ht="18.75" customHeight="1">
      <c r="A103" s="2039"/>
      <c r="B103" s="2077"/>
      <c r="C103" s="2077"/>
      <c r="D103" s="2088"/>
      <c r="E103" s="2076"/>
      <c r="F103" s="563" t="s">
        <v>852</v>
      </c>
    </row>
    <row r="104" spans="1:6" ht="18.75" customHeight="1">
      <c r="A104" s="2039"/>
      <c r="B104" s="2077"/>
      <c r="C104" s="2077"/>
      <c r="D104" s="2088"/>
      <c r="E104" s="2076"/>
      <c r="F104" s="563" t="s">
        <v>851</v>
      </c>
    </row>
    <row r="105" spans="1:6" ht="18.75" customHeight="1">
      <c r="A105" s="2039"/>
      <c r="B105" s="2077"/>
      <c r="C105" s="2077"/>
      <c r="D105" s="2088"/>
      <c r="E105" s="2076"/>
      <c r="F105" s="563" t="s">
        <v>850</v>
      </c>
    </row>
    <row r="106" spans="1:6" ht="18.75" customHeight="1">
      <c r="A106" s="2039"/>
      <c r="B106" s="2077"/>
      <c r="C106" s="2077"/>
      <c r="D106" s="2088"/>
      <c r="E106" s="2076"/>
      <c r="F106" s="563" t="s">
        <v>849</v>
      </c>
    </row>
    <row r="107" spans="1:6" ht="18.75" customHeight="1">
      <c r="A107" s="2039"/>
      <c r="B107" s="2077"/>
      <c r="C107" s="2077"/>
      <c r="D107" s="2088"/>
      <c r="E107" s="2076"/>
      <c r="F107" s="563" t="s">
        <v>848</v>
      </c>
    </row>
    <row r="108" spans="1:6" ht="18.75" customHeight="1">
      <c r="A108" s="2039"/>
      <c r="B108" s="2077"/>
      <c r="C108" s="2077"/>
      <c r="D108" s="2088"/>
      <c r="E108" s="2076"/>
      <c r="F108" s="562" t="s">
        <v>847</v>
      </c>
    </row>
    <row r="109" spans="1:6" ht="18.75" customHeight="1">
      <c r="A109" s="2039"/>
      <c r="B109" s="2078"/>
      <c r="C109" s="2078"/>
      <c r="D109" s="2089"/>
      <c r="E109" s="2062"/>
      <c r="F109" s="561" t="s">
        <v>846</v>
      </c>
    </row>
    <row r="110" spans="1:6" ht="15" customHeight="1">
      <c r="B110" s="548"/>
      <c r="C110" s="548"/>
      <c r="D110" s="547"/>
      <c r="E110" s="546"/>
    </row>
    <row r="111" spans="1:6" ht="19.5" customHeight="1">
      <c r="A111" s="556" t="s">
        <v>845</v>
      </c>
      <c r="C111" s="548"/>
      <c r="D111" s="560"/>
      <c r="E111" s="546"/>
    </row>
    <row r="112" spans="1:6" ht="19.5" customHeight="1">
      <c r="A112" s="2079" t="s">
        <v>295</v>
      </c>
      <c r="B112" s="2090" t="s">
        <v>763</v>
      </c>
      <c r="C112" s="2091"/>
      <c r="D112" s="2092" t="s">
        <v>762</v>
      </c>
      <c r="E112" s="2094" t="s">
        <v>761</v>
      </c>
      <c r="F112" s="2079" t="s">
        <v>760</v>
      </c>
    </row>
    <row r="113" spans="1:6" ht="19.5" customHeight="1">
      <c r="A113" s="2079"/>
      <c r="B113" s="545"/>
      <c r="C113" s="544" t="s">
        <v>759</v>
      </c>
      <c r="D113" s="2093"/>
      <c r="E113" s="2095"/>
      <c r="F113" s="2079"/>
    </row>
    <row r="114" spans="1:6" ht="18.75" customHeight="1">
      <c r="A114" s="2039" t="s">
        <v>782</v>
      </c>
      <c r="B114" s="2080" t="s">
        <v>189</v>
      </c>
      <c r="C114" s="552" t="s">
        <v>831</v>
      </c>
      <c r="D114" s="557" t="s">
        <v>844</v>
      </c>
      <c r="E114" s="551">
        <v>34</v>
      </c>
      <c r="F114" s="550" t="s">
        <v>843</v>
      </c>
    </row>
    <row r="115" spans="1:6" ht="18.75" customHeight="1">
      <c r="A115" s="2039"/>
      <c r="B115" s="2080"/>
      <c r="C115" s="2070" t="s">
        <v>842</v>
      </c>
      <c r="D115" s="2059" t="s">
        <v>841</v>
      </c>
      <c r="E115" s="2061">
        <v>35</v>
      </c>
      <c r="F115" s="538" t="s">
        <v>840</v>
      </c>
    </row>
    <row r="116" spans="1:6" ht="18.75" customHeight="1">
      <c r="A116" s="2039"/>
      <c r="B116" s="2080"/>
      <c r="C116" s="2078"/>
      <c r="D116" s="2060"/>
      <c r="E116" s="2062"/>
      <c r="F116" s="537" t="s">
        <v>839</v>
      </c>
    </row>
    <row r="117" spans="1:6" ht="38.25" customHeight="1">
      <c r="A117" s="2039"/>
      <c r="B117" s="2080"/>
      <c r="C117" s="552" t="s">
        <v>808</v>
      </c>
      <c r="D117" s="557" t="s">
        <v>838</v>
      </c>
      <c r="E117" s="551">
        <v>36</v>
      </c>
      <c r="F117" s="559" t="s">
        <v>837</v>
      </c>
    </row>
    <row r="118" spans="1:6" ht="18.75" customHeight="1">
      <c r="A118" s="2039"/>
      <c r="B118" s="2080"/>
      <c r="C118" s="2070" t="s">
        <v>798</v>
      </c>
      <c r="D118" s="2059" t="s">
        <v>836</v>
      </c>
      <c r="E118" s="2061">
        <v>37</v>
      </c>
      <c r="F118" s="538" t="s">
        <v>835</v>
      </c>
    </row>
    <row r="119" spans="1:6" ht="18.75" customHeight="1">
      <c r="A119" s="2039"/>
      <c r="B119" s="2080"/>
      <c r="C119" s="2078"/>
      <c r="D119" s="2060"/>
      <c r="E119" s="2062"/>
      <c r="F119" s="537" t="s">
        <v>834</v>
      </c>
    </row>
    <row r="120" spans="1:6" ht="18" customHeight="1">
      <c r="A120" s="2039"/>
      <c r="B120" s="2080"/>
      <c r="C120" s="552" t="s">
        <v>792</v>
      </c>
      <c r="D120" s="557" t="s">
        <v>833</v>
      </c>
      <c r="E120" s="551">
        <v>38</v>
      </c>
      <c r="F120" s="541" t="s">
        <v>832</v>
      </c>
    </row>
    <row r="121" spans="1:6" ht="18" customHeight="1">
      <c r="A121" s="2039"/>
      <c r="B121" s="2080" t="s">
        <v>195</v>
      </c>
      <c r="C121" s="2044" t="s">
        <v>831</v>
      </c>
      <c r="D121" s="557" t="s">
        <v>830</v>
      </c>
      <c r="E121" s="551">
        <v>39</v>
      </c>
      <c r="F121" s="550" t="s">
        <v>829</v>
      </c>
    </row>
    <row r="122" spans="1:6" ht="18" customHeight="1">
      <c r="A122" s="2039"/>
      <c r="B122" s="2080"/>
      <c r="C122" s="2072"/>
      <c r="D122" s="557" t="s">
        <v>828</v>
      </c>
      <c r="E122" s="551">
        <v>40</v>
      </c>
      <c r="F122" s="542" t="s">
        <v>827</v>
      </c>
    </row>
    <row r="123" spans="1:6" ht="18" customHeight="1">
      <c r="A123" s="2039"/>
      <c r="B123" s="2080"/>
      <c r="C123" s="2072"/>
      <c r="D123" s="2059" t="s">
        <v>826</v>
      </c>
      <c r="E123" s="2061">
        <v>41</v>
      </c>
      <c r="F123" s="538" t="s">
        <v>825</v>
      </c>
    </row>
    <row r="124" spans="1:6" ht="18" customHeight="1">
      <c r="A124" s="2039"/>
      <c r="B124" s="2080"/>
      <c r="C124" s="2072"/>
      <c r="D124" s="2065"/>
      <c r="E124" s="2076"/>
      <c r="F124" s="539" t="s">
        <v>824</v>
      </c>
    </row>
    <row r="125" spans="1:6" ht="18" customHeight="1">
      <c r="A125" s="2039"/>
      <c r="B125" s="2080"/>
      <c r="C125" s="2072"/>
      <c r="D125" s="2065"/>
      <c r="E125" s="2076"/>
      <c r="F125" s="539" t="s">
        <v>823</v>
      </c>
    </row>
    <row r="126" spans="1:6" ht="18" customHeight="1">
      <c r="A126" s="2039"/>
      <c r="B126" s="2080"/>
      <c r="C126" s="2072"/>
      <c r="D126" s="2065"/>
      <c r="E126" s="2076"/>
      <c r="F126" s="539" t="s">
        <v>822</v>
      </c>
    </row>
    <row r="127" spans="1:6" ht="18" customHeight="1">
      <c r="A127" s="2039"/>
      <c r="B127" s="2080"/>
      <c r="C127" s="2045"/>
      <c r="D127" s="2060"/>
      <c r="E127" s="2062"/>
      <c r="F127" s="537" t="s">
        <v>821</v>
      </c>
    </row>
    <row r="128" spans="1:6" ht="18" customHeight="1">
      <c r="A128" s="2039"/>
      <c r="B128" s="2080"/>
      <c r="C128" s="2044" t="s">
        <v>418</v>
      </c>
      <c r="D128" s="557" t="s">
        <v>820</v>
      </c>
      <c r="E128" s="551">
        <v>42</v>
      </c>
      <c r="F128" s="550" t="s">
        <v>819</v>
      </c>
    </row>
    <row r="129" spans="1:6" ht="18" customHeight="1">
      <c r="A129" s="2039"/>
      <c r="B129" s="2080"/>
      <c r="C129" s="2072"/>
      <c r="D129" s="2059" t="s">
        <v>818</v>
      </c>
      <c r="E129" s="2061">
        <v>43</v>
      </c>
      <c r="F129" s="538" t="s">
        <v>817</v>
      </c>
    </row>
    <row r="130" spans="1:6" ht="18" customHeight="1">
      <c r="A130" s="2039"/>
      <c r="B130" s="2080"/>
      <c r="C130" s="2072"/>
      <c r="D130" s="2065"/>
      <c r="E130" s="2076"/>
      <c r="F130" s="543" t="s">
        <v>816</v>
      </c>
    </row>
    <row r="131" spans="1:6" ht="18" customHeight="1">
      <c r="A131" s="2039"/>
      <c r="B131" s="2080"/>
      <c r="C131" s="2072"/>
      <c r="D131" s="2060"/>
      <c r="E131" s="2062"/>
      <c r="F131" s="537" t="s">
        <v>815</v>
      </c>
    </row>
    <row r="132" spans="1:6" ht="18" customHeight="1">
      <c r="A132" s="2039"/>
      <c r="B132" s="2080"/>
      <c r="C132" s="2072"/>
      <c r="D132" s="2059" t="s">
        <v>814</v>
      </c>
      <c r="E132" s="2061">
        <v>44</v>
      </c>
      <c r="F132" s="538" t="s">
        <v>813</v>
      </c>
    </row>
    <row r="133" spans="1:6" ht="18" customHeight="1">
      <c r="A133" s="2039"/>
      <c r="B133" s="2080"/>
      <c r="C133" s="2072"/>
      <c r="D133" s="2065"/>
      <c r="E133" s="2076"/>
      <c r="F133" s="539" t="s">
        <v>812</v>
      </c>
    </row>
    <row r="134" spans="1:6" ht="18" customHeight="1">
      <c r="A134" s="2039"/>
      <c r="B134" s="2080"/>
      <c r="C134" s="2072"/>
      <c r="D134" s="2065"/>
      <c r="E134" s="2076"/>
      <c r="F134" s="539" t="s">
        <v>811</v>
      </c>
    </row>
    <row r="135" spans="1:6" ht="18" customHeight="1">
      <c r="A135" s="2039"/>
      <c r="B135" s="2080"/>
      <c r="C135" s="2072"/>
      <c r="D135" s="2065"/>
      <c r="E135" s="2076"/>
      <c r="F135" s="539" t="s">
        <v>810</v>
      </c>
    </row>
    <row r="136" spans="1:6" ht="18" customHeight="1">
      <c r="A136" s="2039"/>
      <c r="B136" s="2080"/>
      <c r="C136" s="2045"/>
      <c r="D136" s="2060"/>
      <c r="E136" s="2062"/>
      <c r="F136" s="537" t="s">
        <v>809</v>
      </c>
    </row>
    <row r="137" spans="1:6" ht="18" customHeight="1">
      <c r="A137" s="2039"/>
      <c r="B137" s="2080"/>
      <c r="C137" s="2044" t="s">
        <v>808</v>
      </c>
      <c r="D137" s="2059" t="s">
        <v>807</v>
      </c>
      <c r="E137" s="2061">
        <v>45</v>
      </c>
      <c r="F137" s="538" t="s">
        <v>806</v>
      </c>
    </row>
    <row r="138" spans="1:6" ht="18" customHeight="1">
      <c r="A138" s="2039"/>
      <c r="B138" s="2080"/>
      <c r="C138" s="2072"/>
      <c r="D138" s="2060"/>
      <c r="E138" s="2062"/>
      <c r="F138" s="542" t="s">
        <v>805</v>
      </c>
    </row>
    <row r="139" spans="1:6" ht="18" customHeight="1">
      <c r="A139" s="2039"/>
      <c r="B139" s="2080"/>
      <c r="C139" s="2072"/>
      <c r="D139" s="557" t="s">
        <v>804</v>
      </c>
      <c r="E139" s="551">
        <v>46</v>
      </c>
      <c r="F139" s="550" t="s">
        <v>803</v>
      </c>
    </row>
    <row r="140" spans="1:6" ht="18" customHeight="1">
      <c r="A140" s="2039"/>
      <c r="B140" s="2080"/>
      <c r="C140" s="2072"/>
      <c r="D140" s="2059" t="s">
        <v>802</v>
      </c>
      <c r="E140" s="2061">
        <v>47</v>
      </c>
      <c r="F140" s="538" t="s">
        <v>801</v>
      </c>
    </row>
    <row r="141" spans="1:6" ht="18" customHeight="1">
      <c r="A141" s="2039"/>
      <c r="B141" s="2080"/>
      <c r="C141" s="2072"/>
      <c r="D141" s="2065"/>
      <c r="E141" s="2076"/>
      <c r="F141" s="539" t="s">
        <v>800</v>
      </c>
    </row>
    <row r="142" spans="1:6" ht="18" customHeight="1">
      <c r="A142" s="2039"/>
      <c r="B142" s="2080"/>
      <c r="C142" s="2045"/>
      <c r="D142" s="2060"/>
      <c r="E142" s="2062"/>
      <c r="F142" s="537" t="s">
        <v>799</v>
      </c>
    </row>
    <row r="143" spans="1:6" ht="18" customHeight="1">
      <c r="A143" s="2039"/>
      <c r="B143" s="2080"/>
      <c r="C143" s="2044" t="s">
        <v>798</v>
      </c>
      <c r="D143" s="557" t="s">
        <v>797</v>
      </c>
      <c r="E143" s="551">
        <v>48</v>
      </c>
      <c r="F143" s="550" t="s">
        <v>796</v>
      </c>
    </row>
    <row r="144" spans="1:6" ht="18" customHeight="1">
      <c r="A144" s="2039"/>
      <c r="B144" s="2080"/>
      <c r="C144" s="2072"/>
      <c r="D144" s="2059" t="s">
        <v>795</v>
      </c>
      <c r="E144" s="2061">
        <v>49</v>
      </c>
      <c r="F144" s="538" t="s">
        <v>794</v>
      </c>
    </row>
    <row r="145" spans="1:6" ht="18" customHeight="1">
      <c r="A145" s="2039"/>
      <c r="B145" s="2080"/>
      <c r="C145" s="2045"/>
      <c r="D145" s="2060"/>
      <c r="E145" s="2062"/>
      <c r="F145" s="537" t="s">
        <v>793</v>
      </c>
    </row>
    <row r="146" spans="1:6" ht="18" customHeight="1">
      <c r="A146" s="2039"/>
      <c r="B146" s="2080"/>
      <c r="C146" s="558" t="s">
        <v>792</v>
      </c>
      <c r="D146" s="557" t="s">
        <v>791</v>
      </c>
      <c r="E146" s="551">
        <v>50</v>
      </c>
      <c r="F146" s="550" t="s">
        <v>790</v>
      </c>
    </row>
    <row r="147" spans="1:6" ht="18" customHeight="1">
      <c r="A147" s="2039"/>
      <c r="B147" s="2081" t="s">
        <v>198</v>
      </c>
      <c r="C147" s="2082"/>
      <c r="D147" s="2087" t="s">
        <v>789</v>
      </c>
      <c r="E147" s="2061">
        <v>51</v>
      </c>
      <c r="F147" s="538" t="s">
        <v>765</v>
      </c>
    </row>
    <row r="148" spans="1:6" ht="18" customHeight="1">
      <c r="A148" s="2039"/>
      <c r="B148" s="2083"/>
      <c r="C148" s="2084"/>
      <c r="D148" s="2088"/>
      <c r="E148" s="2076"/>
      <c r="F148" s="539" t="s">
        <v>788</v>
      </c>
    </row>
    <row r="149" spans="1:6" ht="18" customHeight="1">
      <c r="A149" s="2039"/>
      <c r="B149" s="2083"/>
      <c r="C149" s="2084"/>
      <c r="D149" s="2088"/>
      <c r="E149" s="2076"/>
      <c r="F149" s="539" t="s">
        <v>787</v>
      </c>
    </row>
    <row r="150" spans="1:6" ht="18" customHeight="1">
      <c r="A150" s="2039"/>
      <c r="B150" s="2083"/>
      <c r="C150" s="2084"/>
      <c r="D150" s="2088"/>
      <c r="E150" s="2076"/>
      <c r="F150" s="539" t="s">
        <v>786</v>
      </c>
    </row>
    <row r="151" spans="1:6" ht="18" customHeight="1">
      <c r="A151" s="2039"/>
      <c r="B151" s="2083"/>
      <c r="C151" s="2084"/>
      <c r="D151" s="2088"/>
      <c r="E151" s="2076"/>
      <c r="F151" s="539" t="s">
        <v>785</v>
      </c>
    </row>
    <row r="152" spans="1:6" ht="18" customHeight="1">
      <c r="A152" s="2039"/>
      <c r="B152" s="2085"/>
      <c r="C152" s="2086"/>
      <c r="D152" s="2089"/>
      <c r="E152" s="2062"/>
      <c r="F152" s="537" t="s">
        <v>784</v>
      </c>
    </row>
    <row r="153" spans="1:6" ht="15" customHeight="1">
      <c r="B153" s="548"/>
      <c r="C153" s="548"/>
      <c r="D153" s="547"/>
      <c r="E153" s="546"/>
    </row>
    <row r="154" spans="1:6" ht="19.5" customHeight="1">
      <c r="A154" s="556" t="s">
        <v>783</v>
      </c>
      <c r="C154" s="555"/>
      <c r="D154" s="547"/>
      <c r="E154" s="546"/>
    </row>
    <row r="155" spans="1:6" ht="19.5" customHeight="1">
      <c r="A155" s="553" t="s">
        <v>295</v>
      </c>
      <c r="B155" s="2042" t="s">
        <v>763</v>
      </c>
      <c r="C155" s="2043"/>
      <c r="D155" s="544" t="s">
        <v>110</v>
      </c>
      <c r="E155" s="554" t="s">
        <v>761</v>
      </c>
      <c r="F155" s="553" t="s">
        <v>760</v>
      </c>
    </row>
    <row r="156" spans="1:6" ht="18" customHeight="1">
      <c r="A156" s="2039" t="s">
        <v>782</v>
      </c>
      <c r="B156" s="2080" t="s">
        <v>781</v>
      </c>
      <c r="C156" s="2080"/>
      <c r="D156" s="552" t="s">
        <v>780</v>
      </c>
      <c r="E156" s="551">
        <v>52</v>
      </c>
      <c r="F156" s="550" t="s">
        <v>779</v>
      </c>
    </row>
    <row r="157" spans="1:6" ht="18" customHeight="1">
      <c r="A157" s="2039"/>
      <c r="B157" s="2080"/>
      <c r="C157" s="2080"/>
      <c r="D157" s="552" t="s">
        <v>778</v>
      </c>
      <c r="E157" s="551">
        <v>53</v>
      </c>
      <c r="F157" s="550" t="s">
        <v>777</v>
      </c>
    </row>
    <row r="158" spans="1:6" ht="18" customHeight="1">
      <c r="A158" s="2039"/>
      <c r="B158" s="2080"/>
      <c r="C158" s="2080"/>
      <c r="D158" s="552" t="s">
        <v>776</v>
      </c>
      <c r="E158" s="551">
        <v>54</v>
      </c>
      <c r="F158" s="550" t="s">
        <v>775</v>
      </c>
    </row>
    <row r="159" spans="1:6" ht="18" customHeight="1">
      <c r="A159" s="2039"/>
      <c r="B159" s="2080"/>
      <c r="C159" s="2080"/>
      <c r="D159" s="552" t="s">
        <v>774</v>
      </c>
      <c r="E159" s="551">
        <v>55</v>
      </c>
      <c r="F159" s="550" t="s">
        <v>773</v>
      </c>
    </row>
    <row r="160" spans="1:6" ht="18" customHeight="1">
      <c r="A160" s="2039"/>
      <c r="B160" s="2080"/>
      <c r="C160" s="2080"/>
      <c r="D160" s="552" t="s">
        <v>772</v>
      </c>
      <c r="E160" s="551">
        <v>56</v>
      </c>
      <c r="F160" s="550" t="s">
        <v>771</v>
      </c>
    </row>
    <row r="161" spans="1:6" ht="18" customHeight="1">
      <c r="A161" s="2039"/>
      <c r="B161" s="2080"/>
      <c r="C161" s="2080"/>
      <c r="D161" s="552" t="s">
        <v>770</v>
      </c>
      <c r="E161" s="551">
        <v>57</v>
      </c>
      <c r="F161" s="550" t="s">
        <v>769</v>
      </c>
    </row>
    <row r="162" spans="1:6" ht="38.25" customHeight="1">
      <c r="A162" s="2039"/>
      <c r="B162" s="2080"/>
      <c r="C162" s="2080"/>
      <c r="D162" s="552" t="s">
        <v>768</v>
      </c>
      <c r="E162" s="551">
        <v>58</v>
      </c>
      <c r="F162" s="550" t="s">
        <v>767</v>
      </c>
    </row>
    <row r="163" spans="1:6" ht="18" customHeight="1">
      <c r="A163" s="2039"/>
      <c r="B163" s="2080"/>
      <c r="C163" s="2080"/>
      <c r="D163" s="552" t="s">
        <v>239</v>
      </c>
      <c r="E163" s="551">
        <v>59</v>
      </c>
      <c r="F163" s="550" t="s">
        <v>239</v>
      </c>
    </row>
    <row r="164" spans="1:6" ht="18" customHeight="1">
      <c r="A164" s="2039"/>
      <c r="B164" s="2080"/>
      <c r="C164" s="2080"/>
      <c r="D164" s="552" t="s">
        <v>766</v>
      </c>
      <c r="E164" s="551">
        <v>60</v>
      </c>
      <c r="F164" s="550" t="s">
        <v>765</v>
      </c>
    </row>
    <row r="165" spans="1:6" ht="15" customHeight="1">
      <c r="B165" s="548"/>
      <c r="C165" s="548"/>
      <c r="D165" s="547"/>
      <c r="E165" s="546"/>
    </row>
    <row r="166" spans="1:6" ht="19.5" customHeight="1">
      <c r="A166" s="549" t="s">
        <v>764</v>
      </c>
      <c r="C166" s="548"/>
      <c r="D166" s="547"/>
      <c r="E166" s="546"/>
    </row>
    <row r="167" spans="1:6" ht="8.25" customHeight="1">
      <c r="B167" s="548"/>
      <c r="C167" s="548"/>
      <c r="D167" s="547"/>
      <c r="E167" s="546"/>
    </row>
    <row r="168" spans="1:6" ht="19.5" customHeight="1">
      <c r="A168" s="2079" t="s">
        <v>295</v>
      </c>
      <c r="B168" s="2090" t="s">
        <v>763</v>
      </c>
      <c r="C168" s="2091"/>
      <c r="D168" s="2092" t="s">
        <v>762</v>
      </c>
      <c r="E168" s="2094" t="s">
        <v>761</v>
      </c>
      <c r="F168" s="2103" t="s">
        <v>760</v>
      </c>
    </row>
    <row r="169" spans="1:6" ht="19.5" customHeight="1">
      <c r="A169" s="2079"/>
      <c r="B169" s="545"/>
      <c r="C169" s="544" t="s">
        <v>759</v>
      </c>
      <c r="D169" s="2093"/>
      <c r="E169" s="2095"/>
      <c r="F169" s="2104"/>
    </row>
    <row r="170" spans="1:6" ht="19.5" customHeight="1">
      <c r="A170" s="2100" t="s">
        <v>758</v>
      </c>
      <c r="B170" s="2044" t="s">
        <v>195</v>
      </c>
      <c r="C170" s="2096" t="s">
        <v>45</v>
      </c>
      <c r="D170" s="2087" t="s">
        <v>757</v>
      </c>
      <c r="E170" s="2048">
        <v>61</v>
      </c>
      <c r="F170" s="538" t="s">
        <v>756</v>
      </c>
    </row>
    <row r="171" spans="1:6" ht="19.5" customHeight="1">
      <c r="A171" s="2101"/>
      <c r="B171" s="2072"/>
      <c r="C171" s="2097"/>
      <c r="D171" s="2088"/>
      <c r="E171" s="2099"/>
      <c r="F171" s="539" t="s">
        <v>755</v>
      </c>
    </row>
    <row r="172" spans="1:6" ht="19.5" customHeight="1">
      <c r="A172" s="2101"/>
      <c r="B172" s="2072"/>
      <c r="C172" s="2097"/>
      <c r="D172" s="2088"/>
      <c r="E172" s="2099"/>
      <c r="F172" s="539" t="s">
        <v>754</v>
      </c>
    </row>
    <row r="173" spans="1:6" ht="19.5" customHeight="1">
      <c r="A173" s="2101"/>
      <c r="B173" s="2072"/>
      <c r="C173" s="2097"/>
      <c r="D173" s="2088"/>
      <c r="E173" s="2099"/>
      <c r="F173" s="539" t="s">
        <v>753</v>
      </c>
    </row>
    <row r="174" spans="1:6" ht="19.5" customHeight="1">
      <c r="A174" s="2101"/>
      <c r="B174" s="2072"/>
      <c r="C174" s="2097"/>
      <c r="D174" s="2088"/>
      <c r="E174" s="2099"/>
      <c r="F174" s="543" t="s">
        <v>752</v>
      </c>
    </row>
    <row r="175" spans="1:6" ht="19.5" customHeight="1">
      <c r="A175" s="2101"/>
      <c r="B175" s="2072"/>
      <c r="C175" s="2097"/>
      <c r="D175" s="2088"/>
      <c r="E175" s="2099"/>
      <c r="F175" s="539" t="s">
        <v>751</v>
      </c>
    </row>
    <row r="176" spans="1:6" ht="19.5" customHeight="1">
      <c r="A176" s="2101"/>
      <c r="B176" s="2072"/>
      <c r="C176" s="2097"/>
      <c r="D176" s="2089"/>
      <c r="E176" s="2049"/>
      <c r="F176" s="537" t="s">
        <v>733</v>
      </c>
    </row>
    <row r="177" spans="1:6" ht="19.5" customHeight="1">
      <c r="A177" s="2101"/>
      <c r="B177" s="2072"/>
      <c r="C177" s="2097"/>
      <c r="D177" s="2059" t="s">
        <v>750</v>
      </c>
      <c r="E177" s="2048">
        <v>62</v>
      </c>
      <c r="F177" s="538" t="s">
        <v>749</v>
      </c>
    </row>
    <row r="178" spans="1:6" ht="19.5" customHeight="1">
      <c r="A178" s="2101"/>
      <c r="B178" s="2072"/>
      <c r="C178" s="2097"/>
      <c r="D178" s="2065"/>
      <c r="E178" s="2099"/>
      <c r="F178" s="540" t="s">
        <v>748</v>
      </c>
    </row>
    <row r="179" spans="1:6" ht="19.5" customHeight="1">
      <c r="A179" s="2101"/>
      <c r="B179" s="2072"/>
      <c r="C179" s="2097"/>
      <c r="D179" s="2065"/>
      <c r="E179" s="2099"/>
      <c r="F179" s="539" t="s">
        <v>747</v>
      </c>
    </row>
    <row r="180" spans="1:6" ht="19.5" customHeight="1">
      <c r="A180" s="2101"/>
      <c r="B180" s="2072"/>
      <c r="C180" s="2098"/>
      <c r="D180" s="2060"/>
      <c r="E180" s="2049"/>
      <c r="F180" s="537" t="s">
        <v>730</v>
      </c>
    </row>
    <row r="181" spans="1:6" ht="19.5" customHeight="1">
      <c r="A181" s="2101"/>
      <c r="B181" s="2072"/>
      <c r="C181" s="2096" t="s">
        <v>46</v>
      </c>
      <c r="D181" s="2087" t="s">
        <v>746</v>
      </c>
      <c r="E181" s="2048">
        <v>63</v>
      </c>
      <c r="F181" s="538" t="s">
        <v>745</v>
      </c>
    </row>
    <row r="182" spans="1:6" ht="19.5" customHeight="1">
      <c r="A182" s="2101"/>
      <c r="B182" s="2072"/>
      <c r="C182" s="2097"/>
      <c r="D182" s="2088"/>
      <c r="E182" s="2099"/>
      <c r="F182" s="539" t="s">
        <v>744</v>
      </c>
    </row>
    <row r="183" spans="1:6" ht="19.5" customHeight="1">
      <c r="A183" s="2101"/>
      <c r="B183" s="2072"/>
      <c r="C183" s="2097"/>
      <c r="D183" s="2089"/>
      <c r="E183" s="2049"/>
      <c r="F183" s="542" t="s">
        <v>743</v>
      </c>
    </row>
    <row r="184" spans="1:6" ht="19.5" customHeight="1">
      <c r="A184" s="2101"/>
      <c r="B184" s="2072"/>
      <c r="C184" s="2097"/>
      <c r="D184" s="2087" t="s">
        <v>742</v>
      </c>
      <c r="E184" s="2048">
        <v>64</v>
      </c>
      <c r="F184" s="541" t="s">
        <v>741</v>
      </c>
    </row>
    <row r="185" spans="1:6" ht="19.5" customHeight="1">
      <c r="A185" s="2101"/>
      <c r="B185" s="2072"/>
      <c r="C185" s="2097"/>
      <c r="D185" s="2088"/>
      <c r="E185" s="2099"/>
      <c r="F185" s="539" t="s">
        <v>740</v>
      </c>
    </row>
    <row r="186" spans="1:6" ht="19.5" customHeight="1">
      <c r="A186" s="2101"/>
      <c r="B186" s="2072"/>
      <c r="C186" s="2098"/>
      <c r="D186" s="2089"/>
      <c r="E186" s="2049"/>
      <c r="F186" s="537" t="s">
        <v>739</v>
      </c>
    </row>
    <row r="187" spans="1:6" ht="19.5" customHeight="1">
      <c r="A187" s="2101"/>
      <c r="B187" s="2072"/>
      <c r="C187" s="2096" t="s">
        <v>47</v>
      </c>
      <c r="D187" s="2087" t="s">
        <v>738</v>
      </c>
      <c r="E187" s="2048">
        <v>65</v>
      </c>
      <c r="F187" s="538" t="s">
        <v>737</v>
      </c>
    </row>
    <row r="188" spans="1:6" ht="19.5" customHeight="1">
      <c r="A188" s="2101"/>
      <c r="B188" s="2072"/>
      <c r="C188" s="2097"/>
      <c r="D188" s="2088"/>
      <c r="E188" s="2099"/>
      <c r="F188" s="540" t="s">
        <v>736</v>
      </c>
    </row>
    <row r="189" spans="1:6" ht="19.5" customHeight="1">
      <c r="A189" s="2101"/>
      <c r="B189" s="2072"/>
      <c r="C189" s="2097"/>
      <c r="D189" s="2088"/>
      <c r="E189" s="2099"/>
      <c r="F189" s="539" t="s">
        <v>735</v>
      </c>
    </row>
    <row r="190" spans="1:6" ht="19.5" customHeight="1">
      <c r="A190" s="2101"/>
      <c r="B190" s="2072"/>
      <c r="C190" s="2097"/>
      <c r="D190" s="2088"/>
      <c r="E190" s="2099"/>
      <c r="F190" s="539" t="s">
        <v>734</v>
      </c>
    </row>
    <row r="191" spans="1:6" ht="19.5" customHeight="1">
      <c r="A191" s="2101"/>
      <c r="B191" s="2072"/>
      <c r="C191" s="2097"/>
      <c r="D191" s="2089"/>
      <c r="E191" s="2049"/>
      <c r="F191" s="537" t="s">
        <v>733</v>
      </c>
    </row>
    <row r="192" spans="1:6" ht="19.5" customHeight="1">
      <c r="A192" s="2101"/>
      <c r="B192" s="2072"/>
      <c r="C192" s="2097"/>
      <c r="D192" s="2087" t="s">
        <v>732</v>
      </c>
      <c r="E192" s="2048">
        <v>66</v>
      </c>
      <c r="F192" s="538" t="s">
        <v>731</v>
      </c>
    </row>
    <row r="193" spans="1:6" ht="19.5" customHeight="1">
      <c r="A193" s="2101"/>
      <c r="B193" s="2072"/>
      <c r="C193" s="2098"/>
      <c r="D193" s="2089"/>
      <c r="E193" s="2049"/>
      <c r="F193" s="537" t="s">
        <v>730</v>
      </c>
    </row>
    <row r="194" spans="1:6" ht="18.75">
      <c r="A194" s="2102"/>
      <c r="B194" s="2045"/>
      <c r="C194" s="941" t="s">
        <v>1217</v>
      </c>
      <c r="D194" s="942" t="s">
        <v>1218</v>
      </c>
      <c r="E194" s="943">
        <v>109</v>
      </c>
      <c r="F194" s="944" t="s">
        <v>1219</v>
      </c>
    </row>
    <row r="197" spans="1:6" ht="18.75">
      <c r="A197" s="536" t="s">
        <v>729</v>
      </c>
    </row>
  </sheetData>
  <mergeCells count="117">
    <mergeCell ref="F168:F169"/>
    <mergeCell ref="C170:C180"/>
    <mergeCell ref="D170:D176"/>
    <mergeCell ref="E170:E176"/>
    <mergeCell ref="D177:D180"/>
    <mergeCell ref="E177:E180"/>
    <mergeCell ref="C181:C186"/>
    <mergeCell ref="D181:D183"/>
    <mergeCell ref="A156:A164"/>
    <mergeCell ref="B156:C164"/>
    <mergeCell ref="E181:E183"/>
    <mergeCell ref="D184:D186"/>
    <mergeCell ref="E184:E186"/>
    <mergeCell ref="C187:C193"/>
    <mergeCell ref="D187:D191"/>
    <mergeCell ref="E187:E191"/>
    <mergeCell ref="D192:D193"/>
    <mergeCell ref="E192:E193"/>
    <mergeCell ref="E168:E169"/>
    <mergeCell ref="A168:A169"/>
    <mergeCell ref="B168:C168"/>
    <mergeCell ref="D168:D169"/>
    <mergeCell ref="B170:B194"/>
    <mergeCell ref="A170:A194"/>
    <mergeCell ref="D129:D131"/>
    <mergeCell ref="E129:E131"/>
    <mergeCell ref="C78:C93"/>
    <mergeCell ref="A112:A113"/>
    <mergeCell ref="B112:C112"/>
    <mergeCell ref="D112:D113"/>
    <mergeCell ref="E112:E113"/>
    <mergeCell ref="E137:E138"/>
    <mergeCell ref="D140:D142"/>
    <mergeCell ref="E140:E142"/>
    <mergeCell ref="C118:C119"/>
    <mergeCell ref="E78:E93"/>
    <mergeCell ref="D94:D101"/>
    <mergeCell ref="E94:E101"/>
    <mergeCell ref="D102:D109"/>
    <mergeCell ref="E102:E109"/>
    <mergeCell ref="B155:C155"/>
    <mergeCell ref="F112:F113"/>
    <mergeCell ref="A114:A152"/>
    <mergeCell ref="B114:B120"/>
    <mergeCell ref="C115:C116"/>
    <mergeCell ref="D115:D116"/>
    <mergeCell ref="E115:E116"/>
    <mergeCell ref="D132:D136"/>
    <mergeCell ref="E132:E136"/>
    <mergeCell ref="C137:C142"/>
    <mergeCell ref="D137:D138"/>
    <mergeCell ref="D118:D119"/>
    <mergeCell ref="E118:E119"/>
    <mergeCell ref="C121:C127"/>
    <mergeCell ref="D123:D127"/>
    <mergeCell ref="E123:E127"/>
    <mergeCell ref="C143:C145"/>
    <mergeCell ref="D144:D145"/>
    <mergeCell ref="E144:E145"/>
    <mergeCell ref="B147:C152"/>
    <mergeCell ref="D147:D152"/>
    <mergeCell ref="E147:E152"/>
    <mergeCell ref="B121:B146"/>
    <mergeCell ref="C128:C136"/>
    <mergeCell ref="D65:D66"/>
    <mergeCell ref="E65:E66"/>
    <mergeCell ref="B68:C70"/>
    <mergeCell ref="D68:D70"/>
    <mergeCell ref="E68:E70"/>
    <mergeCell ref="B71:B109"/>
    <mergeCell ref="C71:C77"/>
    <mergeCell ref="D71:D77"/>
    <mergeCell ref="B59:B67"/>
    <mergeCell ref="C59:C66"/>
    <mergeCell ref="C94:C101"/>
    <mergeCell ref="C102:C109"/>
    <mergeCell ref="E71:E77"/>
    <mergeCell ref="A1:F1"/>
    <mergeCell ref="B8:C8"/>
    <mergeCell ref="A9:A44"/>
    <mergeCell ref="B9:B11"/>
    <mergeCell ref="C9:C10"/>
    <mergeCell ref="D9:D10"/>
    <mergeCell ref="E9:E10"/>
    <mergeCell ref="B12:C12"/>
    <mergeCell ref="B13:B44"/>
    <mergeCell ref="E21:E22"/>
    <mergeCell ref="D23:D24"/>
    <mergeCell ref="E23:E24"/>
    <mergeCell ref="D25:D27"/>
    <mergeCell ref="C13:C20"/>
    <mergeCell ref="C21:C31"/>
    <mergeCell ref="C32:C36"/>
    <mergeCell ref="A48:A54"/>
    <mergeCell ref="B48:C54"/>
    <mergeCell ref="B58:C58"/>
    <mergeCell ref="A59:A109"/>
    <mergeCell ref="C43:C44"/>
    <mergeCell ref="D43:D44"/>
    <mergeCell ref="E43:E44"/>
    <mergeCell ref="D14:D15"/>
    <mergeCell ref="E14:E15"/>
    <mergeCell ref="D16:D17"/>
    <mergeCell ref="E16:E17"/>
    <mergeCell ref="D21:D22"/>
    <mergeCell ref="E25:E27"/>
    <mergeCell ref="C37:C42"/>
    <mergeCell ref="D39:D42"/>
    <mergeCell ref="E39:E42"/>
    <mergeCell ref="D59:D60"/>
    <mergeCell ref="E59:E60"/>
    <mergeCell ref="D61:D62"/>
    <mergeCell ref="E61:E62"/>
    <mergeCell ref="D63:D64"/>
    <mergeCell ref="E63:E64"/>
    <mergeCell ref="B47:C47"/>
    <mergeCell ref="D78:D93"/>
  </mergeCells>
  <phoneticPr fontId="4"/>
  <printOptions horizontalCentered="1"/>
  <pageMargins left="0.70866141732283472" right="0.70866141732283472" top="0.74803149606299213" bottom="0.74803149606299213" header="0.31496062992125984" footer="0.31496062992125984"/>
  <pageSetup paperSize="9" scale="50" fitToWidth="0" fitToHeight="0" orientation="landscape" r:id="rId1"/>
  <rowBreaks count="3" manualBreakCount="3">
    <brk id="55" max="5" man="1"/>
    <brk id="110" max="5" man="1"/>
    <brk id="164" max="5"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FF"/>
    <pageSetUpPr fitToPage="1"/>
  </sheetPr>
  <dimension ref="A1:V84"/>
  <sheetViews>
    <sheetView view="pageBreakPreview" topLeftCell="A55" zoomScale="55" zoomScaleNormal="98" zoomScaleSheetLayoutView="55" workbookViewId="0">
      <selection activeCell="M58" sqref="M58"/>
    </sheetView>
  </sheetViews>
  <sheetFormatPr defaultColWidth="9" defaultRowHeight="16.5"/>
  <cols>
    <col min="1" max="1" width="7.375" style="198" bestFit="1" customWidth="1"/>
    <col min="2" max="2" width="9.5" style="198" customWidth="1"/>
    <col min="3" max="3" width="9.25" style="198" customWidth="1"/>
    <col min="4" max="5" width="24.625" style="198" customWidth="1"/>
    <col min="6" max="6" width="9.5" style="198" customWidth="1"/>
    <col min="7" max="7" width="8.125" style="198" customWidth="1"/>
    <col min="8" max="8" width="29" style="198" customWidth="1"/>
    <col min="9" max="9" width="10.875" style="198" customWidth="1"/>
    <col min="10" max="10" width="19.125" style="198" customWidth="1"/>
    <col min="11" max="11" width="5.875" style="303" bestFit="1" customWidth="1"/>
    <col min="12" max="12" width="11.375" style="303" customWidth="1"/>
    <col min="13" max="13" width="17.875" style="303" customWidth="1"/>
    <col min="14" max="14" width="21.875" style="303" customWidth="1"/>
    <col min="15" max="15" width="48.25" style="303" customWidth="1"/>
    <col min="16" max="16" width="9" style="198"/>
    <col min="17" max="17" width="36" style="198" customWidth="1"/>
    <col min="18" max="18" width="33" style="198" customWidth="1"/>
    <col min="19" max="19" width="31.75" style="198" customWidth="1"/>
    <col min="20" max="20" width="64.25" style="198" customWidth="1"/>
    <col min="21" max="16384" width="9" style="198"/>
  </cols>
  <sheetData>
    <row r="1" spans="1:20" ht="42.75" customHeight="1">
      <c r="A1" s="2108"/>
      <c r="B1" s="2108"/>
      <c r="C1" s="2108"/>
      <c r="D1" s="2108"/>
      <c r="E1" s="2108"/>
      <c r="F1" s="2108"/>
      <c r="G1" s="2108"/>
      <c r="H1" s="2108"/>
      <c r="I1" s="2108"/>
      <c r="J1" s="2108"/>
      <c r="K1" s="2109" t="s">
        <v>280</v>
      </c>
      <c r="L1" s="2110"/>
      <c r="M1" s="2110"/>
      <c r="N1" s="2110"/>
      <c r="O1" s="2111"/>
      <c r="P1" s="2112" t="s">
        <v>281</v>
      </c>
      <c r="Q1" s="2114" t="s">
        <v>282</v>
      </c>
      <c r="R1" s="237" t="s">
        <v>283</v>
      </c>
      <c r="S1" s="238"/>
      <c r="T1" s="239"/>
    </row>
    <row r="2" spans="1:20" ht="33">
      <c r="A2" s="240" t="s">
        <v>284</v>
      </c>
      <c r="B2" s="241" t="s">
        <v>285</v>
      </c>
      <c r="C2" s="240" t="s">
        <v>286</v>
      </c>
      <c r="D2" s="241" t="s">
        <v>287</v>
      </c>
      <c r="E2" s="242" t="s">
        <v>288</v>
      </c>
      <c r="F2" s="242" t="s">
        <v>289</v>
      </c>
      <c r="G2" s="240" t="s">
        <v>290</v>
      </c>
      <c r="H2" s="240" t="s">
        <v>291</v>
      </c>
      <c r="I2" s="243" t="s">
        <v>292</v>
      </c>
      <c r="J2" s="241" t="s">
        <v>293</v>
      </c>
      <c r="K2" s="244" t="s">
        <v>294</v>
      </c>
      <c r="L2" s="245" t="s">
        <v>295</v>
      </c>
      <c r="M2" s="2115" t="s">
        <v>296</v>
      </c>
      <c r="N2" s="2116"/>
      <c r="O2" s="245" t="s">
        <v>111</v>
      </c>
      <c r="P2" s="2113"/>
      <c r="Q2" s="2114"/>
      <c r="R2" s="2105" t="s">
        <v>297</v>
      </c>
      <c r="S2" s="2106"/>
      <c r="T2" s="2107"/>
    </row>
    <row r="3" spans="1:20" ht="18" customHeight="1">
      <c r="A3" s="246" t="s">
        <v>298</v>
      </c>
      <c r="B3" s="247" t="s">
        <v>299</v>
      </c>
      <c r="C3" s="248" t="s">
        <v>299</v>
      </c>
      <c r="D3" s="247" t="s">
        <v>300</v>
      </c>
      <c r="E3" s="246" t="s">
        <v>301</v>
      </c>
      <c r="F3" s="248" t="s">
        <v>302</v>
      </c>
      <c r="G3" s="246" t="s">
        <v>303</v>
      </c>
      <c r="H3" s="246" t="s">
        <v>304</v>
      </c>
      <c r="I3" s="249">
        <v>1</v>
      </c>
      <c r="J3" s="247" t="s">
        <v>305</v>
      </c>
      <c r="K3" s="250">
        <v>200</v>
      </c>
      <c r="L3" s="251" t="s">
        <v>306</v>
      </c>
      <c r="M3" s="251" t="s">
        <v>307</v>
      </c>
      <c r="N3" s="251" t="s">
        <v>307</v>
      </c>
      <c r="O3" s="251" t="s">
        <v>308</v>
      </c>
      <c r="P3" s="252"/>
      <c r="Q3" s="253"/>
      <c r="R3" s="2123" t="s">
        <v>309</v>
      </c>
      <c r="S3" s="2124"/>
      <c r="T3" s="2125"/>
    </row>
    <row r="4" spans="1:20" ht="18" customHeight="1">
      <c r="A4" s="254" t="s">
        <v>310</v>
      </c>
      <c r="B4" s="255"/>
      <c r="C4" s="256" t="s">
        <v>311</v>
      </c>
      <c r="D4" s="257" t="s">
        <v>312</v>
      </c>
      <c r="E4" s="256" t="s">
        <v>313</v>
      </c>
      <c r="F4" s="256" t="s">
        <v>314</v>
      </c>
      <c r="G4" s="258" t="s">
        <v>315</v>
      </c>
      <c r="H4" s="256" t="s">
        <v>316</v>
      </c>
      <c r="I4" s="259">
        <v>2</v>
      </c>
      <c r="J4" s="257" t="s">
        <v>317</v>
      </c>
      <c r="K4" s="250">
        <v>300</v>
      </c>
      <c r="L4" s="251" t="s">
        <v>306</v>
      </c>
      <c r="M4" s="251" t="s">
        <v>318</v>
      </c>
      <c r="N4" s="251" t="s">
        <v>318</v>
      </c>
      <c r="O4" s="251" t="s">
        <v>319</v>
      </c>
      <c r="P4" s="252"/>
      <c r="Q4" s="253"/>
      <c r="R4" s="2105" t="s">
        <v>320</v>
      </c>
      <c r="S4" s="2106"/>
      <c r="T4" s="2107"/>
    </row>
    <row r="5" spans="1:20" ht="18" customHeight="1">
      <c r="C5" s="254" t="s">
        <v>321</v>
      </c>
      <c r="D5" s="257" t="s">
        <v>322</v>
      </c>
      <c r="E5" s="256" t="s">
        <v>323</v>
      </c>
      <c r="F5" s="260" t="s">
        <v>324</v>
      </c>
      <c r="G5" s="261"/>
      <c r="H5" s="256" t="s">
        <v>325</v>
      </c>
      <c r="I5" s="261"/>
      <c r="J5" s="257" t="s">
        <v>326</v>
      </c>
      <c r="K5" s="252"/>
      <c r="L5" s="252"/>
      <c r="M5" s="252"/>
      <c r="N5" s="252"/>
      <c r="O5" s="252"/>
      <c r="P5" s="252"/>
      <c r="Q5" s="253"/>
      <c r="R5" s="2105" t="s">
        <v>327</v>
      </c>
      <c r="S5" s="2106"/>
      <c r="T5" s="2107"/>
    </row>
    <row r="6" spans="1:20" ht="18" customHeight="1">
      <c r="D6" s="257" t="s">
        <v>328</v>
      </c>
      <c r="E6" s="256" t="s">
        <v>329</v>
      </c>
      <c r="F6" s="262"/>
      <c r="G6" s="263"/>
      <c r="H6" s="256" t="s">
        <v>330</v>
      </c>
      <c r="J6" s="257" t="s">
        <v>331</v>
      </c>
      <c r="K6" s="250">
        <v>1</v>
      </c>
      <c r="L6" s="251" t="s">
        <v>332</v>
      </c>
      <c r="M6" s="251" t="s">
        <v>333</v>
      </c>
      <c r="N6" s="251" t="s">
        <v>334</v>
      </c>
      <c r="O6" s="251" t="s">
        <v>335</v>
      </c>
      <c r="P6" s="264">
        <f>COUNTIF('活動記録(農地維持・資源向上) '!$H$9:$M$51,【選択肢】!K6)</f>
        <v>0</v>
      </c>
      <c r="Q6" s="253"/>
      <c r="R6" s="265" t="s">
        <v>336</v>
      </c>
      <c r="S6" s="253"/>
      <c r="T6" s="263"/>
    </row>
    <row r="7" spans="1:20" ht="18" customHeight="1">
      <c r="A7" s="266"/>
      <c r="B7" s="266"/>
      <c r="C7" s="266"/>
      <c r="D7" s="267" t="s">
        <v>337</v>
      </c>
      <c r="E7" s="256" t="s">
        <v>338</v>
      </c>
      <c r="F7" s="265"/>
      <c r="G7" s="263"/>
      <c r="H7" s="256" t="s">
        <v>339</v>
      </c>
      <c r="I7" s="266"/>
      <c r="J7" s="257" t="s">
        <v>340</v>
      </c>
      <c r="K7" s="250">
        <v>2</v>
      </c>
      <c r="L7" s="251" t="s">
        <v>332</v>
      </c>
      <c r="M7" s="251" t="s">
        <v>333</v>
      </c>
      <c r="N7" s="251" t="s">
        <v>189</v>
      </c>
      <c r="O7" s="251" t="s">
        <v>341</v>
      </c>
      <c r="P7" s="264">
        <f>COUNTIF('活動記録(農地維持・資源向上) '!$H$9:$M$51,【選択肢】!K7)</f>
        <v>0</v>
      </c>
      <c r="Q7" s="253"/>
      <c r="R7" s="2105" t="s">
        <v>342</v>
      </c>
      <c r="S7" s="2106"/>
      <c r="T7" s="2107"/>
    </row>
    <row r="8" spans="1:20" ht="18" customHeight="1">
      <c r="A8" s="266"/>
      <c r="B8" s="266"/>
      <c r="C8" s="266"/>
      <c r="D8" s="266"/>
      <c r="E8" s="256" t="s">
        <v>343</v>
      </c>
      <c r="F8" s="265"/>
      <c r="G8" s="263"/>
      <c r="H8" s="256" t="s">
        <v>344</v>
      </c>
      <c r="I8" s="266"/>
      <c r="J8" s="257" t="s">
        <v>345</v>
      </c>
      <c r="K8" s="250">
        <v>3</v>
      </c>
      <c r="L8" s="251" t="s">
        <v>332</v>
      </c>
      <c r="M8" s="251" t="s">
        <v>128</v>
      </c>
      <c r="N8" s="251" t="s">
        <v>128</v>
      </c>
      <c r="O8" s="251" t="s">
        <v>492</v>
      </c>
      <c r="P8" s="264">
        <f>COUNTIF('活動記録(農地維持・資源向上) '!$H$9:$M$51,【選択肢】!K8)</f>
        <v>0</v>
      </c>
      <c r="Q8" s="253"/>
      <c r="R8" s="2105"/>
      <c r="S8" s="2106"/>
      <c r="T8" s="2107"/>
    </row>
    <row r="9" spans="1:20" ht="18" customHeight="1">
      <c r="A9" s="266"/>
      <c r="B9" s="266"/>
      <c r="C9" s="266"/>
      <c r="D9" s="266"/>
      <c r="E9" s="256" t="s">
        <v>346</v>
      </c>
      <c r="F9" s="265"/>
      <c r="G9" s="263"/>
      <c r="H9" s="256" t="s">
        <v>347</v>
      </c>
      <c r="I9" s="266"/>
      <c r="J9" s="257" t="s">
        <v>348</v>
      </c>
      <c r="K9" s="250">
        <v>4</v>
      </c>
      <c r="L9" s="251" t="s">
        <v>332</v>
      </c>
      <c r="M9" s="251" t="s">
        <v>195</v>
      </c>
      <c r="N9" s="251" t="s">
        <v>349</v>
      </c>
      <c r="O9" s="251" t="s">
        <v>350</v>
      </c>
      <c r="P9" s="264">
        <f>COUNTIF('活動記録(農地維持・資源向上) '!$H$9:$M$51,【選択肢】!K9)</f>
        <v>0</v>
      </c>
      <c r="Q9" s="253"/>
      <c r="R9" s="2123" t="s">
        <v>351</v>
      </c>
      <c r="S9" s="2124"/>
      <c r="T9" s="2125"/>
    </row>
    <row r="10" spans="1:20" ht="18" customHeight="1">
      <c r="A10" s="266"/>
      <c r="B10" s="266"/>
      <c r="C10" s="266"/>
      <c r="D10" s="266"/>
      <c r="E10" s="256" t="s">
        <v>352</v>
      </c>
      <c r="F10" s="265"/>
      <c r="G10" s="263"/>
      <c r="H10" s="256" t="s">
        <v>353</v>
      </c>
      <c r="I10" s="266"/>
      <c r="J10" s="267" t="s">
        <v>354</v>
      </c>
      <c r="K10" s="250">
        <v>5</v>
      </c>
      <c r="L10" s="251" t="s">
        <v>332</v>
      </c>
      <c r="M10" s="251" t="s">
        <v>195</v>
      </c>
      <c r="N10" s="251" t="s">
        <v>349</v>
      </c>
      <c r="O10" s="251" t="s">
        <v>355</v>
      </c>
      <c r="P10" s="264">
        <f>COUNTIF('活動記録(農地維持・資源向上) '!$H$9:$M$51,【選択肢】!K10)</f>
        <v>0</v>
      </c>
      <c r="Q10" s="253"/>
      <c r="R10" s="2117" t="s">
        <v>356</v>
      </c>
      <c r="S10" s="2118"/>
      <c r="T10" s="2119"/>
    </row>
    <row r="11" spans="1:20" ht="18" customHeight="1">
      <c r="A11" s="266"/>
      <c r="B11" s="266"/>
      <c r="C11" s="266"/>
      <c r="D11" s="266"/>
      <c r="E11" s="254" t="s">
        <v>357</v>
      </c>
      <c r="F11" s="265"/>
      <c r="G11" s="263"/>
      <c r="H11" s="256" t="s">
        <v>358</v>
      </c>
      <c r="I11" s="266"/>
      <c r="J11" s="266"/>
      <c r="K11" s="250">
        <v>6</v>
      </c>
      <c r="L11" s="251" t="s">
        <v>332</v>
      </c>
      <c r="M11" s="251" t="s">
        <v>195</v>
      </c>
      <c r="N11" s="251" t="s">
        <v>349</v>
      </c>
      <c r="O11" s="251" t="s">
        <v>359</v>
      </c>
      <c r="P11" s="264">
        <f>COUNTIF('活動記録(農地維持・資源向上) '!$H$9:$M$51,【選択肢】!K11)</f>
        <v>0</v>
      </c>
      <c r="Q11" s="253"/>
      <c r="R11" s="268" t="s">
        <v>360</v>
      </c>
      <c r="S11" s="269"/>
      <c r="T11" s="270"/>
    </row>
    <row r="12" spans="1:20" ht="18" customHeight="1">
      <c r="A12" s="266"/>
      <c r="B12" s="266"/>
      <c r="C12" s="266"/>
      <c r="D12" s="266"/>
      <c r="E12" s="266"/>
      <c r="F12" s="266"/>
      <c r="G12" s="266"/>
      <c r="H12" s="256" t="s">
        <v>361</v>
      </c>
      <c r="I12" s="266"/>
      <c r="J12" s="266"/>
      <c r="K12" s="250">
        <v>7</v>
      </c>
      <c r="L12" s="251" t="s">
        <v>332</v>
      </c>
      <c r="M12" s="251" t="s">
        <v>195</v>
      </c>
      <c r="N12" s="251" t="s">
        <v>45</v>
      </c>
      <c r="O12" s="251" t="s">
        <v>362</v>
      </c>
      <c r="P12" s="264">
        <f>COUNTIF('活動記録(農地維持・資源向上) '!$H$9:$M$51,【選択肢】!K12)</f>
        <v>0</v>
      </c>
      <c r="Q12" s="253"/>
      <c r="R12" s="271" t="s">
        <v>363</v>
      </c>
      <c r="S12" s="272"/>
      <c r="T12" s="273"/>
    </row>
    <row r="13" spans="1:20" ht="18" customHeight="1">
      <c r="H13" s="256" t="s">
        <v>364</v>
      </c>
      <c r="K13" s="250">
        <v>8</v>
      </c>
      <c r="L13" s="251" t="s">
        <v>332</v>
      </c>
      <c r="M13" s="251" t="s">
        <v>195</v>
      </c>
      <c r="N13" s="251" t="s">
        <v>45</v>
      </c>
      <c r="O13" s="251" t="s">
        <v>365</v>
      </c>
      <c r="P13" s="264">
        <f>COUNTIF('活動記録(農地維持・資源向上) '!$H$9:$M$51,【選択肢】!K13)</f>
        <v>0</v>
      </c>
      <c r="R13" s="271" t="s">
        <v>366</v>
      </c>
      <c r="S13" s="272"/>
      <c r="T13" s="273"/>
    </row>
    <row r="14" spans="1:20" ht="18" customHeight="1">
      <c r="H14" s="256" t="s">
        <v>367</v>
      </c>
      <c r="K14" s="250">
        <v>9</v>
      </c>
      <c r="L14" s="251" t="s">
        <v>332</v>
      </c>
      <c r="M14" s="251" t="s">
        <v>195</v>
      </c>
      <c r="N14" s="251" t="s">
        <v>45</v>
      </c>
      <c r="O14" s="251" t="s">
        <v>368</v>
      </c>
      <c r="P14" s="264">
        <f>COUNTIF('活動記録(農地維持・資源向上) '!$H$9:$M$51,【選択肢】!K14)</f>
        <v>0</v>
      </c>
      <c r="R14" s="271" t="s">
        <v>369</v>
      </c>
      <c r="S14" s="272"/>
      <c r="T14" s="273"/>
    </row>
    <row r="15" spans="1:20" ht="18" customHeight="1">
      <c r="H15" s="260" t="s">
        <v>370</v>
      </c>
      <c r="K15" s="250">
        <v>10</v>
      </c>
      <c r="L15" s="251" t="s">
        <v>332</v>
      </c>
      <c r="M15" s="251" t="s">
        <v>195</v>
      </c>
      <c r="N15" s="251" t="s">
        <v>46</v>
      </c>
      <c r="O15" s="251" t="s">
        <v>371</v>
      </c>
      <c r="P15" s="264">
        <f>COUNTIF('活動記録(農地維持・資源向上) '!$H$9:$M$51,【選択肢】!K15)</f>
        <v>0</v>
      </c>
      <c r="R15" s="271" t="s">
        <v>372</v>
      </c>
      <c r="S15" s="272"/>
      <c r="T15" s="273"/>
    </row>
    <row r="16" spans="1:20" ht="18" customHeight="1">
      <c r="K16" s="250">
        <v>11</v>
      </c>
      <c r="L16" s="251" t="s">
        <v>332</v>
      </c>
      <c r="M16" s="251" t="s">
        <v>195</v>
      </c>
      <c r="N16" s="251" t="s">
        <v>46</v>
      </c>
      <c r="O16" s="251" t="s">
        <v>373</v>
      </c>
      <c r="P16" s="264">
        <f>COUNTIF('活動記録(農地維持・資源向上) '!$H$9:$M$51,【選択肢】!K16)</f>
        <v>0</v>
      </c>
      <c r="R16" s="274"/>
      <c r="S16" s="275"/>
      <c r="T16" s="276"/>
    </row>
    <row r="17" spans="11:22" ht="18" customHeight="1">
      <c r="K17" s="250">
        <v>12</v>
      </c>
      <c r="L17" s="251" t="s">
        <v>332</v>
      </c>
      <c r="M17" s="251" t="s">
        <v>195</v>
      </c>
      <c r="N17" s="251" t="s">
        <v>46</v>
      </c>
      <c r="O17" s="251" t="s">
        <v>374</v>
      </c>
      <c r="P17" s="264">
        <f>COUNTIF('活動記録(農地維持・資源向上) '!$H$9:$M$51,【選択肢】!K17)</f>
        <v>0</v>
      </c>
      <c r="R17" s="274" t="s">
        <v>375</v>
      </c>
      <c r="S17" s="253"/>
      <c r="T17" s="263"/>
    </row>
    <row r="18" spans="11:22" ht="18" customHeight="1">
      <c r="K18" s="250">
        <v>13</v>
      </c>
      <c r="L18" s="251" t="s">
        <v>332</v>
      </c>
      <c r="M18" s="251" t="s">
        <v>195</v>
      </c>
      <c r="N18" s="251" t="s">
        <v>47</v>
      </c>
      <c r="O18" s="251" t="s">
        <v>376</v>
      </c>
      <c r="P18" s="264">
        <f>COUNTIF('活動記録(農地維持・資源向上) '!$H$9:$M$51,【選択肢】!K18)</f>
        <v>0</v>
      </c>
      <c r="R18" s="268" t="s">
        <v>377</v>
      </c>
      <c r="S18" s="275"/>
      <c r="T18" s="276"/>
    </row>
    <row r="19" spans="11:22" ht="18" customHeight="1">
      <c r="K19" s="250">
        <v>14</v>
      </c>
      <c r="L19" s="251" t="s">
        <v>332</v>
      </c>
      <c r="M19" s="251" t="s">
        <v>195</v>
      </c>
      <c r="N19" s="251" t="s">
        <v>47</v>
      </c>
      <c r="O19" s="251" t="s">
        <v>378</v>
      </c>
      <c r="P19" s="264">
        <f>COUNTIF('活動記録(農地維持・資源向上) '!$H$9:$M$51,【選択肢】!K19)</f>
        <v>0</v>
      </c>
      <c r="R19" s="271" t="s">
        <v>379</v>
      </c>
      <c r="S19" s="275"/>
      <c r="T19" s="276"/>
      <c r="V19" s="277"/>
    </row>
    <row r="20" spans="11:22" ht="18" customHeight="1">
      <c r="K20" s="250">
        <v>15</v>
      </c>
      <c r="L20" s="251" t="s">
        <v>332</v>
      </c>
      <c r="M20" s="251" t="s">
        <v>195</v>
      </c>
      <c r="N20" s="251" t="s">
        <v>47</v>
      </c>
      <c r="O20" s="251" t="s">
        <v>380</v>
      </c>
      <c r="P20" s="264">
        <f>COUNTIF('活動記録(農地維持・資源向上) '!$H$9:$M$51,【選択肢】!K20)</f>
        <v>0</v>
      </c>
      <c r="R20" s="271" t="s">
        <v>381</v>
      </c>
      <c r="S20" s="275"/>
      <c r="T20" s="276"/>
      <c r="V20" s="277"/>
    </row>
    <row r="21" spans="11:22" ht="18" customHeight="1">
      <c r="K21" s="250">
        <v>16</v>
      </c>
      <c r="L21" s="251" t="s">
        <v>332</v>
      </c>
      <c r="M21" s="251" t="s">
        <v>195</v>
      </c>
      <c r="N21" s="251" t="s">
        <v>144</v>
      </c>
      <c r="O21" s="251" t="s">
        <v>382</v>
      </c>
      <c r="P21" s="264">
        <f>COUNTIF('活動記録(農地維持・資源向上) '!$H$9:$M$51,【選択肢】!K21)</f>
        <v>0</v>
      </c>
      <c r="R21" s="271" t="s">
        <v>383</v>
      </c>
      <c r="S21" s="275"/>
      <c r="T21" s="276"/>
    </row>
    <row r="22" spans="11:22" ht="18" customHeight="1">
      <c r="K22" s="250">
        <v>17</v>
      </c>
      <c r="L22" s="251" t="s">
        <v>332</v>
      </c>
      <c r="M22" s="251" t="s">
        <v>384</v>
      </c>
      <c r="N22" s="251" t="s">
        <v>384</v>
      </c>
      <c r="O22" s="251" t="s">
        <v>385</v>
      </c>
      <c r="P22" s="264">
        <f>COUNTIF('活動記録(農地維持・資源向上) '!$H$9:$M$51,【選択肢】!K22)</f>
        <v>0</v>
      </c>
      <c r="R22" s="271" t="s">
        <v>386</v>
      </c>
      <c r="S22" s="275"/>
      <c r="T22" s="276"/>
    </row>
    <row r="23" spans="11:22" ht="18" customHeight="1">
      <c r="K23" s="250">
        <v>18</v>
      </c>
      <c r="L23" s="251" t="s">
        <v>332</v>
      </c>
      <c r="M23" s="251" t="s">
        <v>384</v>
      </c>
      <c r="N23" s="251" t="s">
        <v>384</v>
      </c>
      <c r="O23" s="251" t="s">
        <v>387</v>
      </c>
      <c r="P23" s="264">
        <f>COUNTIF('活動記録(農地維持・資源向上) '!$H$9:$M$51,【選択肢】!K23)</f>
        <v>0</v>
      </c>
      <c r="R23" s="271" t="s">
        <v>388</v>
      </c>
      <c r="S23" s="275"/>
      <c r="T23" s="276"/>
    </row>
    <row r="24" spans="11:22" ht="18" customHeight="1">
      <c r="K24" s="250">
        <v>19</v>
      </c>
      <c r="L24" s="251" t="s">
        <v>332</v>
      </c>
      <c r="M24" s="251" t="s">
        <v>384</v>
      </c>
      <c r="N24" s="251" t="s">
        <v>384</v>
      </c>
      <c r="O24" s="251" t="s">
        <v>389</v>
      </c>
      <c r="P24" s="264">
        <f>COUNTIF('活動記録(農地維持・資源向上) '!$H$9:$M$51,【選択肢】!K24)</f>
        <v>0</v>
      </c>
      <c r="R24" s="271" t="s">
        <v>390</v>
      </c>
      <c r="S24" s="275"/>
      <c r="T24" s="276"/>
    </row>
    <row r="25" spans="11:22" ht="18" customHeight="1">
      <c r="K25" s="250">
        <v>20</v>
      </c>
      <c r="L25" s="251" t="s">
        <v>332</v>
      </c>
      <c r="M25" s="251" t="s">
        <v>384</v>
      </c>
      <c r="N25" s="251" t="s">
        <v>384</v>
      </c>
      <c r="O25" s="251" t="s">
        <v>391</v>
      </c>
      <c r="P25" s="264">
        <f>COUNTIF('活動記録(農地維持・資源向上) '!$H$9:$M$51,【選択肢】!K25)</f>
        <v>0</v>
      </c>
      <c r="R25" s="271"/>
      <c r="S25" s="275"/>
      <c r="T25" s="276"/>
    </row>
    <row r="26" spans="11:22" ht="18" customHeight="1">
      <c r="K26" s="250">
        <v>21</v>
      </c>
      <c r="L26" s="251" t="s">
        <v>332</v>
      </c>
      <c r="M26" s="251" t="s">
        <v>384</v>
      </c>
      <c r="N26" s="251" t="s">
        <v>384</v>
      </c>
      <c r="O26" s="251" t="s">
        <v>392</v>
      </c>
      <c r="P26" s="264">
        <f>COUNTIF('活動記録(農地維持・資源向上) '!$H$9:$M$51,【選択肢】!K26)</f>
        <v>0</v>
      </c>
      <c r="R26" s="268" t="s">
        <v>393</v>
      </c>
      <c r="S26" s="275"/>
      <c r="T26" s="276"/>
    </row>
    <row r="27" spans="11:22" ht="18" customHeight="1">
      <c r="K27" s="250">
        <v>22</v>
      </c>
      <c r="L27" s="251" t="s">
        <v>332</v>
      </c>
      <c r="M27" s="251" t="s">
        <v>384</v>
      </c>
      <c r="N27" s="251" t="s">
        <v>384</v>
      </c>
      <c r="O27" s="251" t="s">
        <v>394</v>
      </c>
      <c r="P27" s="264">
        <f>COUNTIF('活動記録(農地維持・資源向上) '!$H$9:$M$51,【選択肢】!K27)</f>
        <v>0</v>
      </c>
      <c r="R27" s="271" t="s">
        <v>395</v>
      </c>
      <c r="S27" s="275"/>
      <c r="T27" s="276"/>
    </row>
    <row r="28" spans="11:22" ht="18" customHeight="1">
      <c r="K28" s="250">
        <v>23</v>
      </c>
      <c r="L28" s="251" t="s">
        <v>332</v>
      </c>
      <c r="M28" s="251" t="s">
        <v>384</v>
      </c>
      <c r="N28" s="251" t="s">
        <v>384</v>
      </c>
      <c r="O28" s="251" t="s">
        <v>396</v>
      </c>
      <c r="P28" s="264">
        <f>COUNTIF('活動記録(農地維持・資源向上) '!$H$9:$M$51,【選択肢】!K28)</f>
        <v>0</v>
      </c>
      <c r="R28" s="271" t="s">
        <v>397</v>
      </c>
      <c r="S28" s="275"/>
      <c r="T28" s="276"/>
    </row>
    <row r="29" spans="11:22" ht="18" customHeight="1">
      <c r="K29" s="250">
        <v>24</v>
      </c>
      <c r="L29" s="251" t="s">
        <v>398</v>
      </c>
      <c r="M29" s="251" t="s">
        <v>399</v>
      </c>
      <c r="N29" s="251" t="s">
        <v>400</v>
      </c>
      <c r="O29" s="251" t="s">
        <v>401</v>
      </c>
      <c r="P29" s="264">
        <f>COUNTIF('活動記録(農地維持・資源向上) '!$H$9:$M$51,【選択肢】!K29)</f>
        <v>0</v>
      </c>
      <c r="R29" s="265"/>
      <c r="S29" s="253"/>
      <c r="T29" s="263"/>
    </row>
    <row r="30" spans="11:22" ht="18" customHeight="1">
      <c r="K30" s="250">
        <v>25</v>
      </c>
      <c r="L30" s="251" t="s">
        <v>398</v>
      </c>
      <c r="M30" s="251" t="s">
        <v>399</v>
      </c>
      <c r="N30" s="251" t="s">
        <v>400</v>
      </c>
      <c r="O30" s="251" t="s">
        <v>402</v>
      </c>
      <c r="P30" s="264">
        <f>COUNTIF('活動記録(農地維持・資源向上) '!$H$9:$M$51,【選択肢】!K30)</f>
        <v>0</v>
      </c>
      <c r="R30" s="274" t="s">
        <v>403</v>
      </c>
      <c r="S30" s="275"/>
      <c r="T30" s="276"/>
    </row>
    <row r="31" spans="11:22" ht="18" customHeight="1">
      <c r="K31" s="250">
        <v>26</v>
      </c>
      <c r="L31" s="251" t="s">
        <v>398</v>
      </c>
      <c r="M31" s="251" t="s">
        <v>399</v>
      </c>
      <c r="N31" s="251" t="s">
        <v>400</v>
      </c>
      <c r="O31" s="251" t="s">
        <v>404</v>
      </c>
      <c r="P31" s="264">
        <f>COUNTIF('活動記録(農地維持・資源向上) '!$H$9:$M$51,【選択肢】!K31)</f>
        <v>0</v>
      </c>
      <c r="R31" s="2120" t="s">
        <v>405</v>
      </c>
      <c r="S31" s="2121"/>
      <c r="T31" s="2122"/>
    </row>
    <row r="32" spans="11:22" ht="18" customHeight="1">
      <c r="K32" s="250">
        <v>27</v>
      </c>
      <c r="L32" s="251" t="s">
        <v>398</v>
      </c>
      <c r="M32" s="251" t="s">
        <v>399</v>
      </c>
      <c r="N32" s="251" t="s">
        <v>400</v>
      </c>
      <c r="O32" s="251" t="s">
        <v>406</v>
      </c>
      <c r="P32" s="264">
        <f>COUNTIF('活動記録(農地維持・資源向上) '!$H$9:$M$51,【選択肢】!K32)</f>
        <v>0</v>
      </c>
      <c r="R32" s="271" t="s">
        <v>407</v>
      </c>
      <c r="S32" s="275"/>
      <c r="T32" s="276"/>
    </row>
    <row r="33" spans="11:20" ht="18" customHeight="1">
      <c r="K33" s="250">
        <v>28</v>
      </c>
      <c r="L33" s="251" t="s">
        <v>398</v>
      </c>
      <c r="M33" s="251" t="s">
        <v>399</v>
      </c>
      <c r="N33" s="251" t="s">
        <v>189</v>
      </c>
      <c r="O33" s="251" t="s">
        <v>408</v>
      </c>
      <c r="P33" s="264">
        <f>COUNTIF('活動記録(農地維持・資源向上) '!$H$9:$M$51,【選択肢】!K33)</f>
        <v>0</v>
      </c>
      <c r="R33" s="271" t="s">
        <v>409</v>
      </c>
      <c r="S33" s="275"/>
      <c r="T33" s="276"/>
    </row>
    <row r="34" spans="11:20" ht="18" customHeight="1">
      <c r="K34" s="250">
        <v>29</v>
      </c>
      <c r="L34" s="251" t="s">
        <v>398</v>
      </c>
      <c r="M34" s="251" t="s">
        <v>410</v>
      </c>
      <c r="N34" s="251" t="s">
        <v>128</v>
      </c>
      <c r="O34" s="251" t="s">
        <v>411</v>
      </c>
      <c r="P34" s="264">
        <f>COUNTIF('活動記録(農地維持・資源向上) '!$H$9:$M$51,【選択肢】!K34)</f>
        <v>0</v>
      </c>
      <c r="R34" s="278" t="s">
        <v>372</v>
      </c>
      <c r="S34" s="279"/>
      <c r="T34" s="280"/>
    </row>
    <row r="35" spans="11:20" ht="18" customHeight="1">
      <c r="K35" s="250">
        <v>30</v>
      </c>
      <c r="L35" s="251" t="s">
        <v>398</v>
      </c>
      <c r="M35" s="251" t="s">
        <v>195</v>
      </c>
      <c r="N35" s="251" t="s">
        <v>349</v>
      </c>
      <c r="O35" s="251" t="s">
        <v>412</v>
      </c>
      <c r="P35" s="264">
        <f>COUNTIF('活動記録(農地維持・資源向上) '!$H$9:$M$51,【選択肢】!K35)</f>
        <v>0</v>
      </c>
    </row>
    <row r="36" spans="11:20" ht="18" customHeight="1">
      <c r="K36" s="250">
        <v>31</v>
      </c>
      <c r="L36" s="251" t="s">
        <v>398</v>
      </c>
      <c r="M36" s="251" t="s">
        <v>195</v>
      </c>
      <c r="N36" s="251" t="s">
        <v>45</v>
      </c>
      <c r="O36" s="251" t="s">
        <v>413</v>
      </c>
      <c r="P36" s="264">
        <f>COUNTIF('活動記録(農地維持・資源向上) '!$H$9:$M$51,【選択肢】!K36)</f>
        <v>0</v>
      </c>
    </row>
    <row r="37" spans="11:20" ht="18" customHeight="1">
      <c r="K37" s="250">
        <v>32</v>
      </c>
      <c r="L37" s="251" t="s">
        <v>398</v>
      </c>
      <c r="M37" s="251" t="s">
        <v>195</v>
      </c>
      <c r="N37" s="251" t="s">
        <v>46</v>
      </c>
      <c r="O37" s="251" t="s">
        <v>414</v>
      </c>
      <c r="P37" s="264">
        <f>COUNTIF('活動記録(農地維持・資源向上) '!$H$9:$M$51,【選択肢】!K37)</f>
        <v>0</v>
      </c>
    </row>
    <row r="38" spans="11:20" ht="18" customHeight="1">
      <c r="K38" s="250">
        <v>33</v>
      </c>
      <c r="L38" s="251" t="s">
        <v>398</v>
      </c>
      <c r="M38" s="251" t="s">
        <v>195</v>
      </c>
      <c r="N38" s="251" t="s">
        <v>47</v>
      </c>
      <c r="O38" s="251" t="s">
        <v>415</v>
      </c>
      <c r="P38" s="264">
        <f>COUNTIF('活動記録(農地維持・資源向上) '!$H$9:$M$51,【選択肢】!K38)</f>
        <v>0</v>
      </c>
    </row>
    <row r="39" spans="11:20" ht="18" customHeight="1">
      <c r="K39" s="250">
        <v>34</v>
      </c>
      <c r="L39" s="251" t="s">
        <v>398</v>
      </c>
      <c r="M39" s="251" t="s">
        <v>189</v>
      </c>
      <c r="N39" s="251" t="s">
        <v>416</v>
      </c>
      <c r="O39" s="251" t="s">
        <v>417</v>
      </c>
      <c r="P39" s="264">
        <f>COUNTIF('活動記録(農地維持・資源向上) '!$H$9:$M$51,【選択肢】!K39)</f>
        <v>0</v>
      </c>
    </row>
    <row r="40" spans="11:20" ht="18" customHeight="1">
      <c r="K40" s="250">
        <v>35</v>
      </c>
      <c r="L40" s="251" t="s">
        <v>398</v>
      </c>
      <c r="M40" s="251" t="s">
        <v>189</v>
      </c>
      <c r="N40" s="251" t="s">
        <v>418</v>
      </c>
      <c r="O40" s="251" t="s">
        <v>419</v>
      </c>
      <c r="P40" s="264">
        <f>COUNTIF('活動記録(農地維持・資源向上) '!$H$9:$M$51,【選択肢】!K40)</f>
        <v>0</v>
      </c>
    </row>
    <row r="41" spans="11:20" ht="18" customHeight="1">
      <c r="K41" s="250">
        <v>36</v>
      </c>
      <c r="L41" s="251" t="s">
        <v>398</v>
      </c>
      <c r="M41" s="251" t="s">
        <v>189</v>
      </c>
      <c r="N41" s="251" t="s">
        <v>420</v>
      </c>
      <c r="O41" s="251" t="s">
        <v>421</v>
      </c>
      <c r="P41" s="264">
        <f>COUNTIF('活動記録(農地維持・資源向上) '!$H$9:$M$51,【選択肢】!K41)</f>
        <v>0</v>
      </c>
    </row>
    <row r="42" spans="11:20" ht="18" customHeight="1">
      <c r="K42" s="250">
        <v>37</v>
      </c>
      <c r="L42" s="251" t="s">
        <v>398</v>
      </c>
      <c r="M42" s="251" t="s">
        <v>189</v>
      </c>
      <c r="N42" s="251" t="s">
        <v>422</v>
      </c>
      <c r="O42" s="251" t="s">
        <v>423</v>
      </c>
      <c r="P42" s="264">
        <f>COUNTIF('活動記録(農地維持・資源向上) '!$H$9:$M$51,【選択肢】!K42)</f>
        <v>0</v>
      </c>
      <c r="Q42" s="281" t="s">
        <v>424</v>
      </c>
    </row>
    <row r="43" spans="11:20" ht="18" customHeight="1">
      <c r="K43" s="250">
        <v>38</v>
      </c>
      <c r="L43" s="251" t="s">
        <v>398</v>
      </c>
      <c r="M43" s="251" t="s">
        <v>189</v>
      </c>
      <c r="N43" s="251" t="s">
        <v>425</v>
      </c>
      <c r="O43" s="282" t="s">
        <v>426</v>
      </c>
      <c r="P43" s="264">
        <f>COUNTIF('活動記録(農地維持・資源向上) '!$H$9:$M$51,【選択肢】!K43)</f>
        <v>0</v>
      </c>
      <c r="Q43" s="283" t="s">
        <v>427</v>
      </c>
      <c r="S43" s="284"/>
    </row>
    <row r="44" spans="11:20" ht="18" customHeight="1">
      <c r="K44" s="250">
        <v>39</v>
      </c>
      <c r="L44" s="251" t="s">
        <v>398</v>
      </c>
      <c r="M44" s="251" t="s">
        <v>195</v>
      </c>
      <c r="N44" s="251" t="s">
        <v>416</v>
      </c>
      <c r="O44" s="285" t="s">
        <v>428</v>
      </c>
      <c r="P44" s="264">
        <f>COUNTIF('活動記録(農地維持・資源向上) '!$H$9:$M$51,【選択肢】!K44)</f>
        <v>0</v>
      </c>
      <c r="Q44" s="286" t="s">
        <v>428</v>
      </c>
      <c r="R44" s="287"/>
      <c r="S44" s="253"/>
    </row>
    <row r="45" spans="11:20" ht="18" customHeight="1">
      <c r="K45" s="250">
        <v>40</v>
      </c>
      <c r="L45" s="251" t="s">
        <v>398</v>
      </c>
      <c r="M45" s="251" t="s">
        <v>195</v>
      </c>
      <c r="N45" s="251" t="s">
        <v>416</v>
      </c>
      <c r="O45" s="285" t="s">
        <v>429</v>
      </c>
      <c r="P45" s="264">
        <f>COUNTIF('活動記録(農地維持・資源向上) '!$H$9:$M$51,【選択肢】!K45)</f>
        <v>0</v>
      </c>
      <c r="Q45" s="286" t="s">
        <v>429</v>
      </c>
      <c r="R45" s="287"/>
      <c r="S45" s="253"/>
    </row>
    <row r="46" spans="11:20" ht="18" customHeight="1">
      <c r="K46" s="250">
        <v>41</v>
      </c>
      <c r="L46" s="251" t="s">
        <v>398</v>
      </c>
      <c r="M46" s="251" t="s">
        <v>195</v>
      </c>
      <c r="N46" s="251" t="s">
        <v>416</v>
      </c>
      <c r="O46" s="285" t="s">
        <v>430</v>
      </c>
      <c r="P46" s="264">
        <f>COUNTIF('活動記録(農地維持・資源向上) '!$H$9:$M$51,【選択肢】!K46)</f>
        <v>0</v>
      </c>
      <c r="Q46" s="286" t="s">
        <v>430</v>
      </c>
      <c r="R46" s="287"/>
      <c r="S46" s="253"/>
    </row>
    <row r="47" spans="11:20" ht="18" customHeight="1">
      <c r="K47" s="250">
        <v>42</v>
      </c>
      <c r="L47" s="251" t="s">
        <v>398</v>
      </c>
      <c r="M47" s="251" t="s">
        <v>195</v>
      </c>
      <c r="N47" s="251" t="s">
        <v>418</v>
      </c>
      <c r="O47" s="285" t="s">
        <v>431</v>
      </c>
      <c r="P47" s="264">
        <f>COUNTIF('活動記録(農地維持・資源向上) '!$H$9:$M$51,【選択肢】!K47)</f>
        <v>0</v>
      </c>
      <c r="Q47" s="286" t="s">
        <v>431</v>
      </c>
      <c r="R47" s="287"/>
      <c r="S47" s="253"/>
    </row>
    <row r="48" spans="11:20" ht="18" customHeight="1">
      <c r="K48" s="250">
        <v>43</v>
      </c>
      <c r="L48" s="251" t="s">
        <v>398</v>
      </c>
      <c r="M48" s="251" t="s">
        <v>195</v>
      </c>
      <c r="N48" s="251" t="s">
        <v>418</v>
      </c>
      <c r="O48" s="285" t="s">
        <v>432</v>
      </c>
      <c r="P48" s="264">
        <f>COUNTIF('活動記録(農地維持・資源向上) '!$H$9:$M$51,【選択肢】!K48)</f>
        <v>0</v>
      </c>
      <c r="Q48" s="286" t="s">
        <v>432</v>
      </c>
      <c r="R48" s="287"/>
      <c r="S48" s="253"/>
    </row>
    <row r="49" spans="11:20" ht="18" customHeight="1">
      <c r="K49" s="250">
        <v>44</v>
      </c>
      <c r="L49" s="251" t="s">
        <v>398</v>
      </c>
      <c r="M49" s="251" t="s">
        <v>195</v>
      </c>
      <c r="N49" s="251" t="s">
        <v>418</v>
      </c>
      <c r="O49" s="285" t="s">
        <v>433</v>
      </c>
      <c r="P49" s="264">
        <f>COUNTIF('活動記録(農地維持・資源向上) '!$H$9:$M$51,【選択肢】!K49)</f>
        <v>0</v>
      </c>
      <c r="Q49" s="286" t="s">
        <v>433</v>
      </c>
      <c r="R49" s="287"/>
      <c r="S49" s="253"/>
    </row>
    <row r="50" spans="11:20" ht="18" customHeight="1">
      <c r="K50" s="250">
        <v>45</v>
      </c>
      <c r="L50" s="251" t="s">
        <v>398</v>
      </c>
      <c r="M50" s="251" t="s">
        <v>195</v>
      </c>
      <c r="N50" s="251" t="s">
        <v>420</v>
      </c>
      <c r="O50" s="285" t="s">
        <v>434</v>
      </c>
      <c r="P50" s="264">
        <f>COUNTIF('活動記録(農地維持・資源向上) '!$H$9:$M$51,【選択肢】!K50)</f>
        <v>0</v>
      </c>
      <c r="Q50" s="286" t="s">
        <v>434</v>
      </c>
      <c r="R50" s="287"/>
      <c r="S50" s="253"/>
    </row>
    <row r="51" spans="11:20" ht="18" customHeight="1">
      <c r="K51" s="250">
        <v>46</v>
      </c>
      <c r="L51" s="251" t="s">
        <v>398</v>
      </c>
      <c r="M51" s="251" t="s">
        <v>195</v>
      </c>
      <c r="N51" s="251" t="s">
        <v>420</v>
      </c>
      <c r="O51" s="285" t="s">
        <v>435</v>
      </c>
      <c r="P51" s="264">
        <f>COUNTIF('活動記録(農地維持・資源向上) '!$H$9:$M$51,【選択肢】!K51)</f>
        <v>0</v>
      </c>
      <c r="Q51" s="286" t="s">
        <v>435</v>
      </c>
      <c r="R51" s="287"/>
      <c r="S51" s="253"/>
    </row>
    <row r="52" spans="11:20" ht="18" customHeight="1">
      <c r="K52" s="250">
        <v>47</v>
      </c>
      <c r="L52" s="251" t="s">
        <v>398</v>
      </c>
      <c r="M52" s="251" t="s">
        <v>195</v>
      </c>
      <c r="N52" s="251" t="s">
        <v>420</v>
      </c>
      <c r="O52" s="285" t="s">
        <v>436</v>
      </c>
      <c r="P52" s="264">
        <f>COUNTIF('活動記録(農地維持・資源向上) '!$H$9:$M$51,【選択肢】!K52)</f>
        <v>0</v>
      </c>
      <c r="Q52" s="286" t="s">
        <v>436</v>
      </c>
      <c r="R52" s="287"/>
      <c r="S52" s="253"/>
    </row>
    <row r="53" spans="11:20" ht="18" customHeight="1">
      <c r="K53" s="250">
        <v>48</v>
      </c>
      <c r="L53" s="251" t="s">
        <v>398</v>
      </c>
      <c r="M53" s="251" t="s">
        <v>195</v>
      </c>
      <c r="N53" s="251" t="s">
        <v>422</v>
      </c>
      <c r="O53" s="285" t="s">
        <v>437</v>
      </c>
      <c r="P53" s="264">
        <f>COUNTIF('活動記録(農地維持・資源向上) '!$H$9:$M$51,【選択肢】!K53)</f>
        <v>0</v>
      </c>
      <c r="Q53" s="286" t="s">
        <v>437</v>
      </c>
      <c r="R53" s="287"/>
      <c r="S53" s="253"/>
    </row>
    <row r="54" spans="11:20" ht="18" customHeight="1">
      <c r="K54" s="250">
        <v>49</v>
      </c>
      <c r="L54" s="251" t="s">
        <v>398</v>
      </c>
      <c r="M54" s="251" t="s">
        <v>195</v>
      </c>
      <c r="N54" s="251" t="s">
        <v>422</v>
      </c>
      <c r="O54" s="285" t="s">
        <v>438</v>
      </c>
      <c r="P54" s="264">
        <f>COUNTIF('活動記録(農地維持・資源向上) '!$H$9:$M$51,【選択肢】!K54)</f>
        <v>0</v>
      </c>
      <c r="Q54" s="286" t="s">
        <v>438</v>
      </c>
      <c r="R54" s="287"/>
      <c r="S54" s="253"/>
    </row>
    <row r="55" spans="11:20" ht="18" customHeight="1">
      <c r="K55" s="250">
        <v>50</v>
      </c>
      <c r="L55" s="251" t="s">
        <v>398</v>
      </c>
      <c r="M55" s="251" t="s">
        <v>195</v>
      </c>
      <c r="N55" s="251" t="s">
        <v>425</v>
      </c>
      <c r="O55" s="285" t="s">
        <v>439</v>
      </c>
      <c r="P55" s="264">
        <f>COUNTIF('活動記録(農地維持・資源向上) '!$H$9:$M$51,【選択肢】!K55)</f>
        <v>0</v>
      </c>
      <c r="Q55" s="286" t="s">
        <v>439</v>
      </c>
      <c r="R55" s="288" t="s">
        <v>424</v>
      </c>
      <c r="S55" s="253"/>
    </row>
    <row r="56" spans="11:20" ht="18" customHeight="1">
      <c r="K56" s="250">
        <v>51</v>
      </c>
      <c r="L56" s="251" t="s">
        <v>398</v>
      </c>
      <c r="M56" s="251" t="s">
        <v>198</v>
      </c>
      <c r="N56" s="251" t="s">
        <v>198</v>
      </c>
      <c r="O56" s="289" t="s">
        <v>440</v>
      </c>
      <c r="P56" s="264">
        <f>COUNTIF('活動記録(農地維持・資源向上) '!$H$9:$M$51,【選択肢】!K56)</f>
        <v>0</v>
      </c>
      <c r="Q56" s="290"/>
      <c r="R56" s="245" t="s">
        <v>441</v>
      </c>
      <c r="S56" s="291"/>
      <c r="T56" s="284"/>
    </row>
    <row r="57" spans="11:20" ht="18" customHeight="1">
      <c r="K57" s="250">
        <v>52</v>
      </c>
      <c r="L57" s="251" t="s">
        <v>398</v>
      </c>
      <c r="M57" s="251" t="s">
        <v>442</v>
      </c>
      <c r="N57" s="251" t="s">
        <v>442</v>
      </c>
      <c r="O57" s="251" t="s">
        <v>443</v>
      </c>
      <c r="P57" s="264">
        <f>COUNTIF('活動記録(農地維持・資源向上) '!$H$9:$M$51,【選択肢】!K57)</f>
        <v>0</v>
      </c>
      <c r="R57" s="292" t="s">
        <v>444</v>
      </c>
      <c r="S57" s="293"/>
      <c r="T57" s="294"/>
    </row>
    <row r="58" spans="11:20" ht="18" customHeight="1">
      <c r="K58" s="250">
        <v>53</v>
      </c>
      <c r="L58" s="251" t="s">
        <v>398</v>
      </c>
      <c r="M58" s="251" t="s">
        <v>442</v>
      </c>
      <c r="N58" s="251" t="s">
        <v>442</v>
      </c>
      <c r="O58" s="357" t="s">
        <v>536</v>
      </c>
      <c r="P58" s="264">
        <f>COUNTIF('活動記録(農地維持・資源向上) '!$H$9:$M$51,【選択肢】!K58)</f>
        <v>0</v>
      </c>
      <c r="R58" s="357" t="s">
        <v>536</v>
      </c>
      <c r="S58" s="293"/>
      <c r="T58" s="294"/>
    </row>
    <row r="59" spans="11:20" ht="18" customHeight="1">
      <c r="K59" s="250">
        <v>54</v>
      </c>
      <c r="L59" s="251" t="s">
        <v>398</v>
      </c>
      <c r="M59" s="251" t="s">
        <v>442</v>
      </c>
      <c r="N59" s="251" t="s">
        <v>442</v>
      </c>
      <c r="O59" s="251" t="s">
        <v>445</v>
      </c>
      <c r="P59" s="264">
        <f>COUNTIF('活動記録(農地維持・資源向上) '!$H$9:$M$51,【選択肢】!K59)</f>
        <v>0</v>
      </c>
      <c r="R59" s="295" t="s">
        <v>446</v>
      </c>
      <c r="S59" s="293"/>
      <c r="T59" s="294"/>
    </row>
    <row r="60" spans="11:20" ht="18" customHeight="1">
      <c r="K60" s="250">
        <v>55</v>
      </c>
      <c r="L60" s="251" t="s">
        <v>398</v>
      </c>
      <c r="M60" s="251" t="s">
        <v>442</v>
      </c>
      <c r="N60" s="251" t="s">
        <v>442</v>
      </c>
      <c r="O60" s="251" t="s">
        <v>447</v>
      </c>
      <c r="P60" s="264">
        <f>COUNTIF('活動記録(農地維持・資源向上) '!$H$9:$M$51,【選択肢】!K60)</f>
        <v>0</v>
      </c>
      <c r="R60" s="295" t="s">
        <v>448</v>
      </c>
      <c r="S60" s="293"/>
      <c r="T60" s="294"/>
    </row>
    <row r="61" spans="11:20" ht="18" customHeight="1">
      <c r="K61" s="250">
        <v>56</v>
      </c>
      <c r="L61" s="251" t="s">
        <v>398</v>
      </c>
      <c r="M61" s="251" t="s">
        <v>442</v>
      </c>
      <c r="N61" s="251" t="s">
        <v>442</v>
      </c>
      <c r="O61" s="251" t="s">
        <v>449</v>
      </c>
      <c r="P61" s="264">
        <f>COUNTIF('活動記録(農地維持・資源向上) '!$H$9:$M$51,【選択肢】!K61)</f>
        <v>0</v>
      </c>
      <c r="R61" s="295" t="s">
        <v>450</v>
      </c>
      <c r="S61" s="293"/>
      <c r="T61" s="294"/>
    </row>
    <row r="62" spans="11:20" ht="18" customHeight="1">
      <c r="K62" s="250">
        <v>57</v>
      </c>
      <c r="L62" s="251" t="s">
        <v>398</v>
      </c>
      <c r="M62" s="251" t="s">
        <v>442</v>
      </c>
      <c r="N62" s="251" t="s">
        <v>442</v>
      </c>
      <c r="O62" s="251" t="s">
        <v>493</v>
      </c>
      <c r="P62" s="264">
        <f>COUNTIF('活動記録(農地維持・資源向上) '!$H$9:$M$51,【選択肢】!K62)</f>
        <v>0</v>
      </c>
      <c r="R62" s="295" t="s">
        <v>494</v>
      </c>
      <c r="S62" s="293"/>
      <c r="T62" s="294"/>
    </row>
    <row r="63" spans="11:20" ht="18" customHeight="1">
      <c r="K63" s="250">
        <v>58</v>
      </c>
      <c r="L63" s="251" t="s">
        <v>398</v>
      </c>
      <c r="M63" s="251" t="s">
        <v>442</v>
      </c>
      <c r="N63" s="251" t="s">
        <v>442</v>
      </c>
      <c r="O63" s="251" t="s">
        <v>451</v>
      </c>
      <c r="P63" s="264">
        <f>COUNTIF('活動記録(農地維持・資源向上) '!$H$9:$M$51,【選択肢】!K63)</f>
        <v>0</v>
      </c>
      <c r="R63" s="295" t="s">
        <v>452</v>
      </c>
      <c r="S63" s="293"/>
      <c r="T63" s="294"/>
    </row>
    <row r="64" spans="11:20" ht="18" customHeight="1">
      <c r="K64" s="250">
        <v>59</v>
      </c>
      <c r="L64" s="251" t="s">
        <v>398</v>
      </c>
      <c r="M64" s="251" t="s">
        <v>442</v>
      </c>
      <c r="N64" s="251" t="s">
        <v>442</v>
      </c>
      <c r="O64" s="251" t="s">
        <v>453</v>
      </c>
      <c r="P64" s="264">
        <f>COUNTIF('活動記録(農地維持・資源向上) '!$H$9:$M$51,【選択肢】!K64)</f>
        <v>0</v>
      </c>
      <c r="R64" s="296" t="s">
        <v>454</v>
      </c>
      <c r="S64" s="288" t="s">
        <v>424</v>
      </c>
      <c r="T64" s="294"/>
    </row>
    <row r="65" spans="11:20" ht="18" customHeight="1">
      <c r="K65" s="250">
        <v>60</v>
      </c>
      <c r="L65" s="251" t="s">
        <v>398</v>
      </c>
      <c r="M65" s="251" t="s">
        <v>442</v>
      </c>
      <c r="N65" s="251" t="s">
        <v>442</v>
      </c>
      <c r="O65" s="251" t="s">
        <v>540</v>
      </c>
      <c r="P65" s="264">
        <f>COUNTIF('活動記録(農地維持・資源向上) '!$H$9:$M$51,【選択肢】!K65)</f>
        <v>0</v>
      </c>
      <c r="R65" s="297"/>
      <c r="S65" s="245" t="s">
        <v>455</v>
      </c>
      <c r="T65" s="291"/>
    </row>
    <row r="66" spans="11:20" ht="18" customHeight="1">
      <c r="K66" s="250">
        <v>61</v>
      </c>
      <c r="L66" s="251" t="s">
        <v>456</v>
      </c>
      <c r="M66" s="251" t="s">
        <v>195</v>
      </c>
      <c r="N66" s="251" t="s">
        <v>45</v>
      </c>
      <c r="O66" s="251" t="s">
        <v>457</v>
      </c>
      <c r="P66" s="967">
        <f>COUNTIF('活動記録 (長寿命化)'!$H$9:$M$51,【選択肢】!K66)</f>
        <v>0</v>
      </c>
      <c r="S66" s="292" t="s">
        <v>458</v>
      </c>
      <c r="T66" s="293"/>
    </row>
    <row r="67" spans="11:20" ht="18" customHeight="1">
      <c r="K67" s="250">
        <v>62</v>
      </c>
      <c r="L67" s="251" t="s">
        <v>456</v>
      </c>
      <c r="M67" s="251" t="s">
        <v>195</v>
      </c>
      <c r="N67" s="251" t="s">
        <v>45</v>
      </c>
      <c r="O67" s="251" t="s">
        <v>459</v>
      </c>
      <c r="P67" s="967">
        <f>COUNTIF('活動記録 (長寿命化)'!$H$9:$M$51,【選択肢】!K67)</f>
        <v>0</v>
      </c>
      <c r="S67" s="295" t="s">
        <v>460</v>
      </c>
      <c r="T67" s="293"/>
    </row>
    <row r="68" spans="11:20" ht="18" customHeight="1">
      <c r="K68" s="250">
        <v>63</v>
      </c>
      <c r="L68" s="251" t="s">
        <v>456</v>
      </c>
      <c r="M68" s="251" t="s">
        <v>195</v>
      </c>
      <c r="N68" s="251" t="s">
        <v>46</v>
      </c>
      <c r="O68" s="251" t="s">
        <v>461</v>
      </c>
      <c r="P68" s="967">
        <f>COUNTIF('活動記録 (長寿命化)'!$H$9:$M$51,【選択肢】!K68)</f>
        <v>0</v>
      </c>
      <c r="S68" s="295" t="s">
        <v>462</v>
      </c>
      <c r="T68" s="293"/>
    </row>
    <row r="69" spans="11:20" ht="18" customHeight="1">
      <c r="K69" s="250">
        <v>64</v>
      </c>
      <c r="L69" s="251" t="s">
        <v>456</v>
      </c>
      <c r="M69" s="251" t="s">
        <v>195</v>
      </c>
      <c r="N69" s="251" t="s">
        <v>46</v>
      </c>
      <c r="O69" s="251" t="s">
        <v>463</v>
      </c>
      <c r="P69" s="967">
        <f>COUNTIF('活動記録 (長寿命化)'!$H$9:$M$51,【選択肢】!K69)</f>
        <v>0</v>
      </c>
      <c r="S69" s="295" t="s">
        <v>464</v>
      </c>
      <c r="T69" s="293"/>
    </row>
    <row r="70" spans="11:20" ht="18" customHeight="1">
      <c r="K70" s="250">
        <v>65</v>
      </c>
      <c r="L70" s="251" t="s">
        <v>456</v>
      </c>
      <c r="M70" s="251" t="s">
        <v>195</v>
      </c>
      <c r="N70" s="251" t="s">
        <v>47</v>
      </c>
      <c r="O70" s="251" t="s">
        <v>465</v>
      </c>
      <c r="P70" s="967">
        <f>COUNTIF('活動記録 (長寿命化)'!$H$9:$M$51,【選択肢】!K70)</f>
        <v>0</v>
      </c>
      <c r="S70" s="295" t="s">
        <v>466</v>
      </c>
      <c r="T70" s="293"/>
    </row>
    <row r="71" spans="11:20" ht="18" customHeight="1">
      <c r="K71" s="298">
        <v>66</v>
      </c>
      <c r="L71" s="282" t="s">
        <v>456</v>
      </c>
      <c r="M71" s="282" t="s">
        <v>195</v>
      </c>
      <c r="N71" s="282" t="s">
        <v>47</v>
      </c>
      <c r="O71" s="282" t="s">
        <v>467</v>
      </c>
      <c r="P71" s="967">
        <f>COUNTIF('活動記録 (長寿命化)'!$H$9:$M$51,【選択肢】!K71)</f>
        <v>0</v>
      </c>
      <c r="S71" s="296" t="s">
        <v>468</v>
      </c>
      <c r="T71" s="293"/>
    </row>
    <row r="72" spans="11:20">
      <c r="K72" s="945">
        <v>100</v>
      </c>
      <c r="L72" s="945" t="s">
        <v>332</v>
      </c>
      <c r="M72" s="945" t="s">
        <v>195</v>
      </c>
      <c r="N72" s="945" t="s">
        <v>1220</v>
      </c>
      <c r="O72" s="945" t="s">
        <v>1221</v>
      </c>
      <c r="P72" s="947">
        <f>COUNTIF('活動記録(農地維持・資源向上) '!$H$9:$M$51,【選択肢】!K72)</f>
        <v>0</v>
      </c>
      <c r="S72" s="948" t="s">
        <v>1231</v>
      </c>
    </row>
    <row r="73" spans="11:20">
      <c r="K73" s="946">
        <v>101</v>
      </c>
      <c r="L73" s="946" t="s">
        <v>332</v>
      </c>
      <c r="M73" s="946" t="s">
        <v>195</v>
      </c>
      <c r="N73" s="946" t="s">
        <v>1220</v>
      </c>
      <c r="O73" s="946" t="s">
        <v>1222</v>
      </c>
      <c r="P73" s="947">
        <f>COUNTIF('活動記録(農地維持・資源向上) '!$H$9:$M$51,【選択肢】!K73)</f>
        <v>0</v>
      </c>
    </row>
    <row r="74" spans="11:20">
      <c r="K74" s="946">
        <v>102</v>
      </c>
      <c r="L74" s="946" t="s">
        <v>332</v>
      </c>
      <c r="M74" s="946" t="s">
        <v>195</v>
      </c>
      <c r="N74" s="946" t="s">
        <v>1220</v>
      </c>
      <c r="O74" s="946" t="s">
        <v>1223</v>
      </c>
      <c r="P74" s="947">
        <f>COUNTIF('活動記録(農地維持・資源向上) '!$H$9:$M$51,【選択肢】!K74)</f>
        <v>0</v>
      </c>
    </row>
    <row r="75" spans="11:20">
      <c r="K75" s="946">
        <v>103</v>
      </c>
      <c r="L75" s="946" t="s">
        <v>332</v>
      </c>
      <c r="M75" s="946" t="s">
        <v>195</v>
      </c>
      <c r="N75" s="946" t="s">
        <v>45</v>
      </c>
      <c r="O75" s="946" t="s">
        <v>1224</v>
      </c>
      <c r="P75" s="947">
        <f>COUNTIF('活動記録(農地維持・資源向上) '!$H$9:$M$51,【選択肢】!K75)</f>
        <v>0</v>
      </c>
    </row>
    <row r="76" spans="11:20">
      <c r="K76" s="946">
        <v>104</v>
      </c>
      <c r="L76" s="946" t="s">
        <v>332</v>
      </c>
      <c r="M76" s="946" t="s">
        <v>195</v>
      </c>
      <c r="N76" s="946" t="s">
        <v>45</v>
      </c>
      <c r="O76" s="946" t="s">
        <v>1225</v>
      </c>
      <c r="P76" s="947">
        <f>COUNTIF('活動記録(農地維持・資源向上) '!$H$9:$M$51,【選択肢】!K76)</f>
        <v>0</v>
      </c>
    </row>
    <row r="77" spans="11:20">
      <c r="K77" s="946">
        <v>105</v>
      </c>
      <c r="L77" s="946" t="s">
        <v>332</v>
      </c>
      <c r="M77" s="946" t="s">
        <v>195</v>
      </c>
      <c r="N77" s="946" t="s">
        <v>45</v>
      </c>
      <c r="O77" s="946" t="s">
        <v>1226</v>
      </c>
      <c r="P77" s="947">
        <f>COUNTIF('活動記録(農地維持・資源向上) '!$H$9:$M$51,【選択肢】!K77)</f>
        <v>0</v>
      </c>
    </row>
    <row r="78" spans="11:20">
      <c r="K78" s="946">
        <v>106</v>
      </c>
      <c r="L78" s="946" t="s">
        <v>332</v>
      </c>
      <c r="M78" s="946" t="s">
        <v>195</v>
      </c>
      <c r="N78" s="946" t="s">
        <v>45</v>
      </c>
      <c r="O78" s="946" t="s">
        <v>1227</v>
      </c>
      <c r="P78" s="947">
        <f>COUNTIF('活動記録(農地維持・資源向上) '!$H$9:$M$51,【選択肢】!K78)</f>
        <v>0</v>
      </c>
    </row>
    <row r="79" spans="11:20">
      <c r="K79" s="946">
        <v>107</v>
      </c>
      <c r="L79" s="946" t="s">
        <v>332</v>
      </c>
      <c r="M79" s="946" t="s">
        <v>195</v>
      </c>
      <c r="N79" s="946" t="s">
        <v>46</v>
      </c>
      <c r="O79" s="946" t="s">
        <v>1228</v>
      </c>
      <c r="P79" s="947">
        <f>COUNTIF('活動記録(農地維持・資源向上) '!$H$9:$M$51,【選択肢】!K79)</f>
        <v>0</v>
      </c>
    </row>
    <row r="80" spans="11:20">
      <c r="K80" s="946">
        <v>108</v>
      </c>
      <c r="L80" s="946" t="s">
        <v>332</v>
      </c>
      <c r="M80" s="946" t="s">
        <v>195</v>
      </c>
      <c r="N80" s="946" t="s">
        <v>46</v>
      </c>
      <c r="O80" s="946" t="s">
        <v>1229</v>
      </c>
      <c r="P80" s="947">
        <f>COUNTIF('活動記録(農地維持・資源向上) '!$H$9:$M$51,【選択肢】!K80)</f>
        <v>0</v>
      </c>
    </row>
    <row r="81" spans="11:16">
      <c r="K81" s="946">
        <v>109</v>
      </c>
      <c r="L81" s="946" t="s">
        <v>456</v>
      </c>
      <c r="M81" s="946" t="s">
        <v>195</v>
      </c>
      <c r="N81" s="946" t="s">
        <v>1216</v>
      </c>
      <c r="O81" s="946" t="s">
        <v>1230</v>
      </c>
      <c r="P81" s="947">
        <f>COUNTIF('活動記録(農地維持・資源向上) '!$H$9:$M$51,【選択肢】!K81)</f>
        <v>0</v>
      </c>
    </row>
    <row r="82" spans="11:16">
      <c r="K82" s="299"/>
      <c r="L82" s="299"/>
      <c r="M82" s="299"/>
      <c r="N82" s="299"/>
      <c r="O82" s="299"/>
      <c r="P82" s="299"/>
    </row>
    <row r="83" spans="11:16">
      <c r="K83" s="300"/>
      <c r="L83" s="300"/>
      <c r="M83" s="300"/>
      <c r="N83" s="300"/>
      <c r="O83" s="300"/>
      <c r="P83" s="299"/>
    </row>
    <row r="84" spans="11:16">
      <c r="K84" s="301"/>
      <c r="L84" s="301"/>
      <c r="M84" s="301" t="s">
        <v>469</v>
      </c>
      <c r="N84" s="301"/>
      <c r="O84" s="301"/>
      <c r="P84" s="302"/>
    </row>
  </sheetData>
  <mergeCells count="14">
    <mergeCell ref="R10:T10"/>
    <mergeCell ref="R31:T31"/>
    <mergeCell ref="R3:T3"/>
    <mergeCell ref="R4:T4"/>
    <mergeCell ref="R5:T5"/>
    <mergeCell ref="R7:T7"/>
    <mergeCell ref="R8:T8"/>
    <mergeCell ref="R9:T9"/>
    <mergeCell ref="R2:T2"/>
    <mergeCell ref="A1:J1"/>
    <mergeCell ref="K1:O1"/>
    <mergeCell ref="P1:P2"/>
    <mergeCell ref="Q1:Q2"/>
    <mergeCell ref="M2:N2"/>
  </mergeCells>
  <phoneticPr fontId="4"/>
  <pageMargins left="0.70866141732283472" right="0.70866141732283472" top="0.74803149606299213" bottom="0.74803149606299213" header="0.31496062992125984" footer="0.31496062992125984"/>
  <pageSetup paperSize="9" scale="33" fitToWidth="0" orientation="landscape" r:id="rId1"/>
  <colBreaks count="1" manualBreakCount="1">
    <brk id="10" max="77"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0"/>
  <sheetViews>
    <sheetView showGridLines="0" tabSelected="1" view="pageBreakPreview" zoomScaleNormal="90" zoomScaleSheetLayoutView="100" workbookViewId="0">
      <selection activeCell="K26" sqref="K26"/>
    </sheetView>
  </sheetViews>
  <sheetFormatPr defaultColWidth="9" defaultRowHeight="14.25"/>
  <cols>
    <col min="1" max="1" width="5.5" style="421" customWidth="1"/>
    <col min="2" max="2" width="6.375" style="421" customWidth="1"/>
    <col min="3" max="3" width="4.125" style="421" customWidth="1"/>
    <col min="4" max="4" width="43.75" style="421" customWidth="1"/>
    <col min="5" max="5" width="22.375" style="421" customWidth="1"/>
    <col min="6" max="6" width="9.5" style="421" customWidth="1"/>
    <col min="7" max="11" width="4.25" style="421" customWidth="1"/>
    <col min="12" max="17" width="2.625" style="421" customWidth="1"/>
    <col min="18" max="16384" width="9" style="421"/>
  </cols>
  <sheetData>
    <row r="1" spans="1:30" ht="18.75" customHeight="1">
      <c r="A1" s="421" t="s">
        <v>640</v>
      </c>
      <c r="Q1" s="436"/>
      <c r="R1" s="436"/>
      <c r="AD1" s="421" t="s">
        <v>639</v>
      </c>
    </row>
    <row r="2" spans="1:30" ht="18.75" customHeight="1">
      <c r="A2" s="915" t="s">
        <v>1206</v>
      </c>
      <c r="B2" s="916"/>
      <c r="C2" s="916"/>
      <c r="D2" s="916"/>
      <c r="E2" s="917" t="s">
        <v>1207</v>
      </c>
      <c r="F2" s="918"/>
      <c r="Q2" s="436"/>
      <c r="R2" s="436"/>
    </row>
    <row r="3" spans="1:30" ht="27.75" customHeight="1">
      <c r="A3" s="433"/>
      <c r="E3" s="819" t="s">
        <v>529</v>
      </c>
      <c r="Q3" s="436"/>
      <c r="R3" s="436"/>
    </row>
    <row r="4" spans="1:30" s="426" customFormat="1" ht="25.5" customHeight="1">
      <c r="A4" s="1031">
        <f>'はじめに（PC）'!D3</f>
        <v>0</v>
      </c>
      <c r="B4" s="1031"/>
      <c r="C4" s="1031"/>
      <c r="D4" s="435" t="s">
        <v>1249</v>
      </c>
      <c r="E4" s="428"/>
      <c r="F4" s="421"/>
      <c r="G4" s="421"/>
    </row>
    <row r="5" spans="1:30" s="426" customFormat="1" ht="29.25" customHeight="1">
      <c r="A5" s="434"/>
      <c r="B5" s="434"/>
      <c r="C5" s="434"/>
      <c r="D5" s="434"/>
      <c r="E5" s="434"/>
      <c r="F5" s="421"/>
      <c r="G5" s="421"/>
      <c r="H5" s="421"/>
      <c r="I5" s="421"/>
      <c r="J5" s="421"/>
      <c r="K5" s="421"/>
      <c r="L5" s="421"/>
      <c r="M5" s="421"/>
      <c r="N5" s="421"/>
      <c r="O5" s="421"/>
      <c r="P5" s="421"/>
      <c r="Q5" s="421"/>
    </row>
    <row r="6" spans="1:30" ht="24" customHeight="1">
      <c r="A6" s="431"/>
      <c r="B6" s="431"/>
      <c r="C6" s="431"/>
      <c r="D6" s="431"/>
      <c r="E6" s="817" t="str">
        <f>'はじめに（PC）'!D4&amp;""</f>
        <v/>
      </c>
    </row>
    <row r="7" spans="1:30" ht="24" customHeight="1">
      <c r="A7" s="431"/>
      <c r="B7" s="431"/>
      <c r="C7" s="431"/>
      <c r="D7" s="431"/>
      <c r="E7" s="818" t="str">
        <f>'はじめに（PC）'!D5&amp;""</f>
        <v/>
      </c>
      <c r="F7" s="432"/>
    </row>
    <row r="8" spans="1:30" ht="26.25" customHeight="1">
      <c r="A8" s="431"/>
      <c r="B8" s="431"/>
      <c r="C8" s="431"/>
      <c r="D8" s="431"/>
      <c r="E8" s="428"/>
    </row>
    <row r="9" spans="1:30" s="426" customFormat="1" ht="25.5" customHeight="1">
      <c r="A9" s="429"/>
      <c r="B9" s="428"/>
      <c r="C9" s="428"/>
      <c r="D9" s="428"/>
      <c r="E9" s="428"/>
      <c r="F9" s="421"/>
      <c r="G9" s="421"/>
    </row>
    <row r="10" spans="1:30" s="426" customFormat="1" ht="25.5" customHeight="1">
      <c r="A10" s="429"/>
      <c r="B10" s="430" t="s">
        <v>637</v>
      </c>
      <c r="C10" s="430"/>
      <c r="D10" s="430"/>
      <c r="E10" s="430"/>
      <c r="F10" s="421"/>
      <c r="G10" s="421"/>
    </row>
    <row r="11" spans="1:30" s="426" customFormat="1" ht="25.5" customHeight="1">
      <c r="A11" s="429"/>
      <c r="B11" s="428"/>
      <c r="C11" s="428"/>
      <c r="D11" s="428"/>
      <c r="E11" s="428"/>
      <c r="F11" s="421"/>
      <c r="G11" s="421"/>
    </row>
    <row r="12" spans="1:30" s="422" customFormat="1" ht="45.75" customHeight="1">
      <c r="A12" s="1032" t="s">
        <v>636</v>
      </c>
      <c r="B12" s="1032"/>
      <c r="C12" s="1032"/>
      <c r="D12" s="1032"/>
      <c r="E12" s="1032"/>
      <c r="F12" s="1032"/>
    </row>
    <row r="13" spans="1:30" s="422" customFormat="1" ht="18" customHeight="1"/>
    <row r="14" spans="1:30" s="426" customFormat="1" ht="25.5" customHeight="1">
      <c r="A14" s="1033" t="s">
        <v>635</v>
      </c>
      <c r="B14" s="1033"/>
      <c r="C14" s="1033"/>
      <c r="D14" s="1033"/>
      <c r="E14" s="1033"/>
      <c r="F14" s="421"/>
      <c r="G14" s="421"/>
      <c r="H14" s="421"/>
      <c r="I14" s="421"/>
      <c r="J14" s="421"/>
    </row>
    <row r="15" spans="1:30" s="422" customFormat="1" ht="24.75" customHeight="1">
      <c r="B15" s="422" t="s">
        <v>634</v>
      </c>
    </row>
    <row r="16" spans="1:30" s="426" customFormat="1" ht="24.75" customHeight="1">
      <c r="A16" s="427"/>
      <c r="B16" s="424"/>
      <c r="C16" s="424"/>
      <c r="D16" s="424"/>
      <c r="E16" s="427"/>
      <c r="F16" s="427"/>
      <c r="G16" s="427"/>
      <c r="H16" s="427"/>
      <c r="I16" s="427"/>
      <c r="J16" s="427"/>
    </row>
    <row r="17" spans="2:5" s="422" customFormat="1" ht="24.75" customHeight="1">
      <c r="B17" s="422" t="s">
        <v>633</v>
      </c>
    </row>
    <row r="18" spans="2:5" ht="24.75" customHeight="1">
      <c r="C18" s="425" t="s">
        <v>632</v>
      </c>
      <c r="D18" s="1030" t="s">
        <v>631</v>
      </c>
      <c r="E18" s="1030"/>
    </row>
    <row r="19" spans="2:5" ht="24.75" customHeight="1">
      <c r="C19" s="423" t="s">
        <v>627</v>
      </c>
      <c r="D19" s="1030" t="s">
        <v>630</v>
      </c>
      <c r="E19" s="1030"/>
    </row>
    <row r="20" spans="2:5" ht="24.75" customHeight="1">
      <c r="C20" s="423" t="s">
        <v>627</v>
      </c>
      <c r="D20" s="1030" t="s">
        <v>629</v>
      </c>
      <c r="E20" s="1030"/>
    </row>
    <row r="21" spans="2:5" ht="24.75" customHeight="1">
      <c r="B21" s="424"/>
    </row>
    <row r="22" spans="2:5" s="422" customFormat="1" ht="24.75" customHeight="1">
      <c r="B22" s="422" t="s">
        <v>628</v>
      </c>
    </row>
    <row r="23" spans="2:5" s="422" customFormat="1" ht="24.75" customHeight="1">
      <c r="C23" s="423" t="s">
        <v>627</v>
      </c>
      <c r="D23" s="422" t="s">
        <v>626</v>
      </c>
    </row>
    <row r="24" spans="2:5" ht="25.5" customHeight="1"/>
    <row r="25" spans="2:5" s="2126" customFormat="1" ht="148.5" customHeight="1">
      <c r="C25" s="2127" t="s">
        <v>1250</v>
      </c>
      <c r="D25" s="2128" t="s">
        <v>1251</v>
      </c>
      <c r="E25" s="2128"/>
    </row>
    <row r="26" spans="2:5" s="2126" customFormat="1" ht="25.5" customHeight="1">
      <c r="C26" s="2129" t="s">
        <v>627</v>
      </c>
      <c r="D26" s="2130" t="s">
        <v>1252</v>
      </c>
    </row>
    <row r="27" spans="2:5" ht="25.5" customHeight="1"/>
    <row r="28" spans="2:5" ht="25.5" customHeight="1"/>
    <row r="29" spans="2:5" ht="25.5" customHeight="1"/>
    <row r="30" spans="2:5" ht="25.5" customHeight="1"/>
  </sheetData>
  <mergeCells count="7">
    <mergeCell ref="D25:E25"/>
    <mergeCell ref="D20:E20"/>
    <mergeCell ref="A4:C4"/>
    <mergeCell ref="A12:F12"/>
    <mergeCell ref="A14:E14"/>
    <mergeCell ref="D18:E18"/>
    <mergeCell ref="D19:E19"/>
  </mergeCells>
  <phoneticPr fontId="4"/>
  <dataValidations count="1">
    <dataValidation type="list" allowBlank="1" showInputMessage="1" showErrorMessage="1" sqref="C18:C20 C23 C26">
      <formula1>A.■か□</formula1>
    </dataValidation>
  </dataValidations>
  <printOptions horizontalCentered="1"/>
  <pageMargins left="0.59055118110236227" right="0.59055118110236227" top="0.59055118110236227" bottom="0.39370078740157483" header="0.51181102362204722" footer="0.51181102362204722"/>
  <pageSetup paperSize="9" fitToWidth="0" fitToHeight="0" orientation="portrait" r:id="rId1"/>
  <headerFooter alignWithMargins="0"/>
  <colBreaks count="1" manualBreakCount="1">
    <brk id="17" max="36"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8"/>
  <sheetViews>
    <sheetView showGridLines="0" view="pageBreakPreview" zoomScaleNormal="100" zoomScaleSheetLayoutView="100" workbookViewId="0">
      <selection sqref="A1:B1"/>
    </sheetView>
  </sheetViews>
  <sheetFormatPr defaultColWidth="9" defaultRowHeight="18" customHeight="1"/>
  <cols>
    <col min="1" max="2" width="2.5" style="437" customWidth="1"/>
    <col min="3" max="3" width="4.75" style="437" customWidth="1"/>
    <col min="4" max="4" width="5" style="437" customWidth="1"/>
    <col min="5" max="5" width="38.875" style="437" customWidth="1"/>
    <col min="6" max="6" width="23.625" style="437" customWidth="1"/>
    <col min="7" max="7" width="6.25" style="437" customWidth="1"/>
    <col min="8" max="8" width="3.5" style="437" customWidth="1"/>
    <col min="9" max="9" width="9" style="437"/>
    <col min="10" max="10" width="5.75" style="437" customWidth="1"/>
    <col min="11" max="16384" width="9" style="437"/>
  </cols>
  <sheetData>
    <row r="1" spans="1:7" ht="18" customHeight="1">
      <c r="A1" s="433" t="s">
        <v>673</v>
      </c>
    </row>
    <row r="2" spans="1:7" ht="18" customHeight="1">
      <c r="A2" s="433" t="s">
        <v>1206</v>
      </c>
    </row>
    <row r="3" spans="1:7" ht="18" customHeight="1">
      <c r="G3" s="442" t="s">
        <v>1208</v>
      </c>
    </row>
    <row r="4" spans="1:7" ht="18" customHeight="1">
      <c r="A4" s="1034" t="s">
        <v>672</v>
      </c>
      <c r="B4" s="1034"/>
      <c r="C4" s="1034"/>
      <c r="D4" s="1034"/>
      <c r="E4" s="1034"/>
      <c r="F4" s="1034"/>
      <c r="G4" s="1034"/>
    </row>
    <row r="6" spans="1:7" ht="18" customHeight="1">
      <c r="F6" s="1035" t="str">
        <f>'様式第1-1号'!E3</f>
        <v>○年○月○日</v>
      </c>
      <c r="G6" s="1035"/>
    </row>
    <row r="7" spans="1:7" ht="17.25" customHeight="1">
      <c r="F7" s="1040" t="str">
        <f>'はじめに（PC）'!D4&amp;""</f>
        <v/>
      </c>
      <c r="G7" s="1040"/>
    </row>
    <row r="8" spans="1:7" ht="9.75" customHeight="1"/>
    <row r="9" spans="1:7" ht="18" customHeight="1">
      <c r="A9" s="439" t="s">
        <v>671</v>
      </c>
      <c r="B9" s="439"/>
    </row>
    <row r="10" spans="1:7" ht="18" customHeight="1">
      <c r="A10" s="437" t="s">
        <v>670</v>
      </c>
    </row>
    <row r="11" spans="1:7" ht="36.75" customHeight="1">
      <c r="B11" s="1036" t="s">
        <v>669</v>
      </c>
      <c r="C11" s="1036"/>
      <c r="D11" s="1036"/>
      <c r="E11" s="1036"/>
      <c r="F11" s="1036"/>
      <c r="G11" s="1036"/>
    </row>
    <row r="12" spans="1:7" ht="18" customHeight="1">
      <c r="A12" s="437" t="s">
        <v>668</v>
      </c>
    </row>
    <row r="13" spans="1:7" ht="38.25" customHeight="1">
      <c r="B13" s="1036" t="s">
        <v>667</v>
      </c>
      <c r="C13" s="1036"/>
      <c r="D13" s="1036"/>
      <c r="E13" s="1036"/>
      <c r="F13" s="1036"/>
      <c r="G13" s="1036"/>
    </row>
    <row r="14" spans="1:7" ht="18" customHeight="1">
      <c r="A14" s="439" t="s">
        <v>666</v>
      </c>
      <c r="B14" s="439"/>
    </row>
    <row r="15" spans="1:7" ht="18" customHeight="1">
      <c r="A15" s="437" t="s">
        <v>665</v>
      </c>
    </row>
    <row r="16" spans="1:7" ht="18" customHeight="1">
      <c r="A16" s="437" t="s">
        <v>664</v>
      </c>
    </row>
    <row r="17" spans="1:7" ht="18" customHeight="1">
      <c r="C17" s="1037" t="s">
        <v>663</v>
      </c>
      <c r="D17" s="1038"/>
      <c r="E17" s="1038"/>
      <c r="F17" s="1038"/>
      <c r="G17" s="1039"/>
    </row>
    <row r="18" spans="1:7" ht="18" customHeight="1">
      <c r="C18" s="441"/>
      <c r="D18" s="1044" t="s">
        <v>299</v>
      </c>
      <c r="E18" s="1045" t="s">
        <v>662</v>
      </c>
      <c r="F18" s="1045"/>
      <c r="G18" s="1045"/>
    </row>
    <row r="19" spans="1:7" ht="40.5" customHeight="1">
      <c r="C19" s="441"/>
      <c r="D19" s="1044"/>
      <c r="E19" s="1045"/>
      <c r="F19" s="1045"/>
      <c r="G19" s="1045"/>
    </row>
    <row r="20" spans="1:7" ht="18" customHeight="1">
      <c r="C20" s="441"/>
      <c r="D20" s="1044" t="s">
        <v>661</v>
      </c>
      <c r="E20" s="1045" t="s">
        <v>660</v>
      </c>
      <c r="F20" s="1045"/>
      <c r="G20" s="1045"/>
    </row>
    <row r="21" spans="1:7" ht="27.75" customHeight="1">
      <c r="C21" s="441"/>
      <c r="D21" s="1044"/>
      <c r="E21" s="1045"/>
      <c r="F21" s="1045"/>
      <c r="G21" s="1045"/>
    </row>
    <row r="22" spans="1:7" ht="18" customHeight="1">
      <c r="C22" s="820"/>
      <c r="D22" s="1041" t="s">
        <v>659</v>
      </c>
      <c r="E22" s="1041"/>
      <c r="F22" s="1041"/>
      <c r="G22" s="1041"/>
    </row>
    <row r="23" spans="1:7" ht="18" customHeight="1">
      <c r="C23" s="820"/>
      <c r="D23" s="1041" t="s">
        <v>658</v>
      </c>
      <c r="E23" s="1041"/>
      <c r="F23" s="1041"/>
      <c r="G23" s="1041"/>
    </row>
    <row r="24" spans="1:7" ht="18" customHeight="1">
      <c r="C24" s="820"/>
      <c r="D24" s="1041" t="s">
        <v>657</v>
      </c>
      <c r="E24" s="1041"/>
      <c r="F24" s="1041"/>
      <c r="G24" s="1041"/>
    </row>
    <row r="25" spans="1:7" ht="5.0999999999999996" customHeight="1">
      <c r="C25" s="440"/>
    </row>
    <row r="26" spans="1:7" ht="18" customHeight="1">
      <c r="A26" s="437" t="s">
        <v>656</v>
      </c>
    </row>
    <row r="27" spans="1:7" ht="18" customHeight="1">
      <c r="C27" s="1042" t="s">
        <v>655</v>
      </c>
      <c r="D27" s="1042"/>
      <c r="E27" s="1042"/>
      <c r="F27" s="1042"/>
      <c r="G27" s="1042"/>
    </row>
    <row r="28" spans="1:7" ht="18" customHeight="1">
      <c r="C28" s="1042"/>
      <c r="D28" s="1042"/>
      <c r="E28" s="1042"/>
      <c r="F28" s="1042"/>
      <c r="G28" s="1042"/>
    </row>
    <row r="29" spans="1:7" ht="18" customHeight="1">
      <c r="A29" s="437" t="s">
        <v>654</v>
      </c>
    </row>
    <row r="30" spans="1:7" ht="18" customHeight="1">
      <c r="A30" s="437" t="s">
        <v>653</v>
      </c>
    </row>
    <row r="31" spans="1:7" ht="18" customHeight="1">
      <c r="A31" s="437" t="s">
        <v>652</v>
      </c>
    </row>
    <row r="32" spans="1:7" ht="18" customHeight="1">
      <c r="C32" s="1042" t="s">
        <v>651</v>
      </c>
      <c r="D32" s="1046"/>
      <c r="E32" s="1046"/>
      <c r="F32" s="1046"/>
      <c r="G32" s="1046"/>
    </row>
    <row r="33" spans="1:7" ht="18" customHeight="1">
      <c r="C33" s="1046"/>
      <c r="D33" s="1046"/>
      <c r="E33" s="1046"/>
      <c r="F33" s="1046"/>
      <c r="G33" s="1046"/>
    </row>
    <row r="34" spans="1:7" ht="18" customHeight="1">
      <c r="A34" s="437" t="s">
        <v>650</v>
      </c>
    </row>
    <row r="35" spans="1:7" ht="18" customHeight="1">
      <c r="C35" s="821" t="s">
        <v>649</v>
      </c>
      <c r="D35" s="821"/>
      <c r="E35" s="821"/>
      <c r="F35" s="821"/>
      <c r="G35" s="821"/>
    </row>
    <row r="36" spans="1:7" ht="18" customHeight="1">
      <c r="C36" s="1046" t="s">
        <v>648</v>
      </c>
      <c r="D36" s="1046"/>
      <c r="E36" s="1046"/>
      <c r="F36" s="1046"/>
      <c r="G36" s="1046"/>
    </row>
    <row r="37" spans="1:7" ht="18" customHeight="1">
      <c r="C37" s="821" t="s">
        <v>647</v>
      </c>
      <c r="D37" s="821"/>
      <c r="E37" s="821"/>
      <c r="F37" s="821"/>
      <c r="G37" s="821"/>
    </row>
    <row r="38" spans="1:7" ht="41.25" customHeight="1">
      <c r="C38" s="1042" t="s">
        <v>646</v>
      </c>
      <c r="D38" s="1042"/>
      <c r="E38" s="1042"/>
      <c r="F38" s="1042"/>
      <c r="G38" s="1042"/>
    </row>
    <row r="39" spans="1:7" ht="18" customHeight="1">
      <c r="A39" s="439" t="s">
        <v>645</v>
      </c>
      <c r="B39" s="439"/>
    </row>
    <row r="40" spans="1:7" ht="18" customHeight="1">
      <c r="C40" s="821" t="s">
        <v>644</v>
      </c>
      <c r="D40" s="821"/>
      <c r="E40" s="821"/>
      <c r="F40" s="821"/>
      <c r="G40" s="821"/>
    </row>
    <row r="41" spans="1:7" ht="5.0999999999999996" customHeight="1"/>
    <row r="42" spans="1:7" ht="18" customHeight="1">
      <c r="A42" s="439" t="s">
        <v>643</v>
      </c>
      <c r="B42" s="439"/>
    </row>
    <row r="43" spans="1:7" ht="18" customHeight="1">
      <c r="C43" s="1042" t="s">
        <v>642</v>
      </c>
      <c r="D43" s="1042"/>
      <c r="E43" s="1042"/>
      <c r="F43" s="1042"/>
      <c r="G43" s="1042"/>
    </row>
    <row r="44" spans="1:7" ht="29.25" customHeight="1">
      <c r="B44" s="438"/>
      <c r="C44" s="1042"/>
      <c r="D44" s="1042"/>
      <c r="E44" s="1042"/>
      <c r="F44" s="1042"/>
      <c r="G44" s="1042"/>
    </row>
    <row r="45" spans="1:7" ht="14.45" customHeight="1"/>
    <row r="46" spans="1:7" ht="18" customHeight="1">
      <c r="A46" s="437" t="s">
        <v>16</v>
      </c>
    </row>
    <row r="47" spans="1:7" ht="18" customHeight="1">
      <c r="B47" s="1043" t="s">
        <v>641</v>
      </c>
      <c r="C47" s="1043"/>
      <c r="D47" s="1043"/>
      <c r="E47" s="1043"/>
      <c r="F47" s="1043"/>
      <c r="G47" s="1043"/>
    </row>
    <row r="48" spans="1:7" ht="43.15" customHeight="1">
      <c r="B48" s="1043"/>
      <c r="C48" s="1043"/>
      <c r="D48" s="1043"/>
      <c r="E48" s="1043"/>
      <c r="F48" s="1043"/>
      <c r="G48" s="1043"/>
    </row>
  </sheetData>
  <mergeCells count="19">
    <mergeCell ref="D23:G23"/>
    <mergeCell ref="D24:G24"/>
    <mergeCell ref="C27:G28"/>
    <mergeCell ref="B47:G48"/>
    <mergeCell ref="D18:D19"/>
    <mergeCell ref="E18:G19"/>
    <mergeCell ref="C32:G33"/>
    <mergeCell ref="C36:G36"/>
    <mergeCell ref="C38:G38"/>
    <mergeCell ref="C43:G44"/>
    <mergeCell ref="D20:D21"/>
    <mergeCell ref="E20:G21"/>
    <mergeCell ref="D22:G22"/>
    <mergeCell ref="A4:G4"/>
    <mergeCell ref="F6:G6"/>
    <mergeCell ref="B11:G11"/>
    <mergeCell ref="B13:G13"/>
    <mergeCell ref="C17:G17"/>
    <mergeCell ref="F7:G7"/>
  </mergeCells>
  <phoneticPr fontId="4"/>
  <dataValidations count="1">
    <dataValidation type="list" allowBlank="1" showInputMessage="1" showErrorMessage="1" sqref="D18:D21 C22:C24">
      <formula1>B.○か空白</formula1>
    </dataValidation>
  </dataValidations>
  <printOptions horizontalCentered="1"/>
  <pageMargins left="0.59055118110236227" right="0.39370078740157483" top="0.59055118110236227" bottom="0.19685039370078741" header="0.31496062992125984" footer="0.31496062992125984"/>
  <pageSetup paperSize="9" scale="8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321"/>
  <sheetViews>
    <sheetView showGridLines="0" view="pageBreakPreview" zoomScale="85" zoomScaleNormal="100" zoomScaleSheetLayoutView="85" workbookViewId="0">
      <selection sqref="A1:B1"/>
    </sheetView>
  </sheetViews>
  <sheetFormatPr defaultColWidth="4.125" defaultRowHeight="18" customHeight="1"/>
  <cols>
    <col min="1" max="1" width="1.875" style="30" customWidth="1"/>
    <col min="2" max="2" width="4.625" style="30" customWidth="1"/>
    <col min="3" max="3" width="8.75" style="30" customWidth="1"/>
    <col min="4" max="4" width="3.5" style="30" customWidth="1"/>
    <col min="5" max="5" width="7.75" style="30" customWidth="1"/>
    <col min="6" max="6" width="3.5" style="30" customWidth="1"/>
    <col min="7" max="7" width="7.75" style="30" customWidth="1"/>
    <col min="8" max="8" width="3.5" style="30" customWidth="1"/>
    <col min="9" max="9" width="7.375" style="30" customWidth="1"/>
    <col min="10" max="10" width="3.5" style="30" customWidth="1"/>
    <col min="11" max="11" width="8" style="30" customWidth="1"/>
    <col min="12" max="12" width="12.5" style="30" customWidth="1"/>
    <col min="13" max="13" width="7.375" style="30" customWidth="1"/>
    <col min="14" max="14" width="13.875" style="30" customWidth="1"/>
    <col min="15" max="15" width="2.625" style="30" customWidth="1"/>
    <col min="16" max="16" width="5.875" style="30" customWidth="1"/>
    <col min="17" max="122" width="4.625" style="30" customWidth="1"/>
    <col min="123" max="255" width="8.625" style="30" customWidth="1"/>
    <col min="256" max="16384" width="4.125" style="30"/>
  </cols>
  <sheetData>
    <row r="1" spans="1:16" s="2" customFormat="1" ht="24" customHeight="1">
      <c r="A1" s="1" t="s">
        <v>543</v>
      </c>
      <c r="D1" s="3"/>
    </row>
    <row r="2" spans="1:16" s="309" customFormat="1" ht="24" customHeight="1">
      <c r="A2" s="350" t="s">
        <v>1206</v>
      </c>
      <c r="D2" s="735"/>
      <c r="N2" s="766" t="s">
        <v>1208</v>
      </c>
    </row>
    <row r="3" spans="1:16" s="2" customFormat="1" ht="42.75" customHeight="1">
      <c r="A3" s="4"/>
      <c r="D3" s="3"/>
      <c r="E3" s="5"/>
      <c r="M3" s="1052" t="str">
        <f>'様式第1-1号'!E3</f>
        <v>○年○月○日</v>
      </c>
      <c r="N3" s="1053"/>
    </row>
    <row r="4" spans="1:16" s="2" customFormat="1" ht="76.5" customHeight="1">
      <c r="B4" s="1054" t="s">
        <v>0</v>
      </c>
      <c r="C4" s="1055"/>
      <c r="D4" s="1055"/>
      <c r="E4" s="1055"/>
      <c r="F4" s="1055"/>
      <c r="G4" s="1055"/>
      <c r="H4" s="1055"/>
      <c r="I4" s="1055"/>
      <c r="J4" s="1055"/>
      <c r="K4" s="1055"/>
      <c r="L4" s="1055"/>
      <c r="M4" s="1055"/>
      <c r="N4" s="1055"/>
    </row>
    <row r="5" spans="1:16" s="2" customFormat="1" ht="21.75" customHeight="1">
      <c r="B5" s="6"/>
      <c r="C5" s="6"/>
      <c r="D5" s="6"/>
      <c r="E5" s="6"/>
      <c r="F5" s="7"/>
      <c r="G5" s="7"/>
      <c r="H5" s="7"/>
      <c r="I5" s="7"/>
      <c r="J5" s="7"/>
      <c r="K5" s="7"/>
      <c r="L5" s="7"/>
      <c r="M5" s="7"/>
      <c r="N5" s="7"/>
    </row>
    <row r="6" spans="1:16" s="2" customFormat="1" ht="21.75" customHeight="1">
      <c r="D6" s="1047" t="s">
        <v>1</v>
      </c>
      <c r="E6" s="1047"/>
      <c r="F6" s="1048"/>
      <c r="G6" s="1049"/>
      <c r="H6" s="1049"/>
      <c r="I6" s="1049"/>
      <c r="J6" s="1049"/>
      <c r="K6" s="1049"/>
      <c r="L6" s="1050"/>
    </row>
    <row r="7" spans="1:16" s="2" customFormat="1" ht="30.75" customHeight="1">
      <c r="D7" s="1051" t="s">
        <v>2</v>
      </c>
      <c r="E7" s="1051"/>
      <c r="F7" s="1056" t="str">
        <f>'はじめに（PC）'!D4&amp;""</f>
        <v/>
      </c>
      <c r="G7" s="1057"/>
      <c r="H7" s="1057"/>
      <c r="I7" s="1057"/>
      <c r="J7" s="1057"/>
      <c r="K7" s="1057"/>
      <c r="L7" s="1058"/>
      <c r="P7" s="8"/>
    </row>
    <row r="8" spans="1:16" s="2" customFormat="1" ht="11.25" customHeight="1">
      <c r="D8" s="362"/>
      <c r="E8" s="362"/>
      <c r="F8" s="9"/>
      <c r="G8" s="10"/>
      <c r="H8" s="10"/>
      <c r="I8" s="10"/>
      <c r="J8" s="10"/>
      <c r="K8" s="10"/>
      <c r="L8" s="10"/>
    </row>
    <row r="9" spans="1:16" s="2" customFormat="1" ht="19.5" customHeight="1">
      <c r="D9" s="1047" t="s">
        <v>1</v>
      </c>
      <c r="E9" s="1047"/>
      <c r="F9" s="1048"/>
      <c r="G9" s="1049"/>
      <c r="H9" s="1049"/>
      <c r="I9" s="1049"/>
      <c r="J9" s="1049"/>
      <c r="K9" s="1049"/>
      <c r="L9" s="1050"/>
    </row>
    <row r="10" spans="1:16" s="2" customFormat="1" ht="30.75" customHeight="1">
      <c r="D10" s="1051" t="s">
        <v>3</v>
      </c>
      <c r="E10" s="1051"/>
      <c r="F10" s="1056" t="str">
        <f>'はじめに（PC）'!D5&amp;""</f>
        <v/>
      </c>
      <c r="G10" s="1057"/>
      <c r="H10" s="1057"/>
      <c r="I10" s="1057"/>
      <c r="J10" s="1057"/>
      <c r="K10" s="1057"/>
      <c r="L10" s="1058"/>
      <c r="P10" s="8"/>
    </row>
    <row r="11" spans="1:16" s="2" customFormat="1" ht="11.25" customHeight="1">
      <c r="D11" s="362"/>
      <c r="E11" s="362"/>
      <c r="F11" s="11"/>
      <c r="H11" s="11"/>
      <c r="I11" s="11"/>
      <c r="J11" s="11"/>
      <c r="K11" s="11"/>
      <c r="L11" s="11"/>
    </row>
    <row r="12" spans="1:16" s="2" customFormat="1" ht="21.75" customHeight="1">
      <c r="D12" s="1047" t="s">
        <v>4</v>
      </c>
      <c r="E12" s="1047"/>
      <c r="F12" s="1048"/>
      <c r="G12" s="1049"/>
      <c r="H12" s="1049"/>
      <c r="I12" s="1049"/>
      <c r="J12" s="1049"/>
      <c r="K12" s="1049"/>
      <c r="L12" s="1050"/>
    </row>
    <row r="13" spans="1:16" s="2" customFormat="1" ht="30.75" customHeight="1">
      <c r="D13" s="1051" t="s">
        <v>5</v>
      </c>
      <c r="E13" s="1051"/>
      <c r="F13" s="1056" t="str">
        <f>'はじめに（PC）'!D6&amp;""</f>
        <v/>
      </c>
      <c r="G13" s="1057"/>
      <c r="H13" s="1057"/>
      <c r="I13" s="1057"/>
      <c r="J13" s="1057"/>
      <c r="K13" s="1057"/>
      <c r="L13" s="1058"/>
    </row>
    <row r="14" spans="1:16" s="2" customFormat="1" ht="20.25" customHeight="1">
      <c r="E14" s="12"/>
    </row>
    <row r="15" spans="1:16" s="2" customFormat="1" ht="21.75" customHeight="1">
      <c r="C15" s="12"/>
      <c r="D15" s="12"/>
      <c r="E15" s="12"/>
    </row>
    <row r="16" spans="1:16" s="2" customFormat="1" ht="21.75" customHeight="1">
      <c r="D16" s="13" t="s">
        <v>6</v>
      </c>
      <c r="E16" s="1070" t="s">
        <v>7</v>
      </c>
      <c r="F16" s="1070"/>
      <c r="G16" s="1070"/>
      <c r="H16" s="1070"/>
      <c r="I16" s="1070"/>
      <c r="J16" s="1070"/>
      <c r="K16" s="1070"/>
      <c r="L16" s="1070"/>
      <c r="M16" s="1070"/>
      <c r="N16" s="1070"/>
    </row>
    <row r="17" spans="1:35" s="2" customFormat="1" ht="16.5" customHeight="1">
      <c r="B17" s="14"/>
      <c r="C17" s="3"/>
      <c r="D17" s="15"/>
      <c r="E17" s="15"/>
      <c r="F17" s="7"/>
      <c r="G17" s="7"/>
      <c r="H17" s="7"/>
      <c r="I17" s="7"/>
      <c r="J17" s="7"/>
      <c r="K17" s="7"/>
      <c r="L17" s="7"/>
      <c r="M17" s="7"/>
      <c r="N17" s="7"/>
    </row>
    <row r="18" spans="1:35" s="2" customFormat="1" ht="21.75" customHeight="1">
      <c r="D18" s="7" t="s">
        <v>8</v>
      </c>
      <c r="E18" s="16"/>
      <c r="F18" s="15"/>
      <c r="G18" s="15"/>
      <c r="H18" s="7"/>
      <c r="I18" s="7"/>
      <c r="J18" s="7"/>
      <c r="K18" s="7"/>
      <c r="L18" s="7"/>
      <c r="M18" s="7"/>
      <c r="N18" s="7"/>
    </row>
    <row r="19" spans="1:35" s="2" customFormat="1" ht="21.75" customHeight="1">
      <c r="D19" s="17" t="s">
        <v>470</v>
      </c>
      <c r="E19" s="1071" t="s">
        <v>9</v>
      </c>
      <c r="F19" s="1072"/>
      <c r="G19" s="1072"/>
      <c r="H19" s="1072"/>
      <c r="I19" s="1072"/>
      <c r="J19" s="1072"/>
      <c r="K19" s="1072"/>
      <c r="L19" s="1073"/>
      <c r="M19" s="18" t="s">
        <v>10</v>
      </c>
    </row>
    <row r="20" spans="1:35" s="2" customFormat="1" ht="21.75" customHeight="1">
      <c r="D20" s="19" t="s">
        <v>471</v>
      </c>
      <c r="E20" s="1071" t="s">
        <v>11</v>
      </c>
      <c r="F20" s="1072"/>
      <c r="G20" s="1072"/>
      <c r="H20" s="1072"/>
      <c r="I20" s="1072"/>
      <c r="J20" s="1072"/>
      <c r="K20" s="1072"/>
      <c r="L20" s="1073"/>
      <c r="M20" s="18" t="s">
        <v>12</v>
      </c>
    </row>
    <row r="21" spans="1:35" s="2" customFormat="1" ht="21.75" customHeight="1">
      <c r="D21" s="19" t="s">
        <v>471</v>
      </c>
      <c r="E21" s="1071" t="s">
        <v>13</v>
      </c>
      <c r="F21" s="1072"/>
      <c r="G21" s="1072"/>
      <c r="H21" s="1072"/>
      <c r="I21" s="1072"/>
      <c r="J21" s="1072"/>
      <c r="K21" s="1072"/>
      <c r="L21" s="1073"/>
      <c r="M21" s="18" t="s">
        <v>12</v>
      </c>
    </row>
    <row r="22" spans="1:35" s="2" customFormat="1" ht="21.75" customHeight="1">
      <c r="D22" s="19" t="s">
        <v>471</v>
      </c>
      <c r="E22" s="1059" t="s">
        <v>14</v>
      </c>
      <c r="F22" s="1060"/>
      <c r="G22" s="1060"/>
      <c r="H22" s="1060"/>
      <c r="I22" s="1060"/>
      <c r="J22" s="1060"/>
      <c r="K22" s="1060"/>
      <c r="L22" s="1061"/>
      <c r="M22" s="18" t="s">
        <v>12</v>
      </c>
    </row>
    <row r="23" spans="1:35" s="2" customFormat="1" ht="28.5" customHeight="1">
      <c r="C23" s="20"/>
      <c r="D23" s="21" t="s">
        <v>15</v>
      </c>
      <c r="E23" s="22"/>
      <c r="F23" s="22"/>
      <c r="G23" s="22"/>
      <c r="H23" s="23"/>
      <c r="I23" s="24"/>
      <c r="J23" s="24"/>
      <c r="K23" s="24"/>
      <c r="L23" s="24"/>
      <c r="M23" s="24"/>
      <c r="N23" s="24"/>
    </row>
    <row r="24" spans="1:35" s="2" customFormat="1" ht="48.75" customHeight="1">
      <c r="C24" s="20"/>
      <c r="D24" s="25"/>
      <c r="E24" s="22"/>
      <c r="F24" s="22"/>
      <c r="G24" s="22"/>
      <c r="H24" s="22"/>
      <c r="I24" s="24"/>
      <c r="J24" s="24"/>
      <c r="K24" s="24"/>
      <c r="L24" s="24"/>
      <c r="M24" s="24"/>
      <c r="N24" s="24"/>
    </row>
    <row r="25" spans="1:35" s="2" customFormat="1" ht="14.25" customHeight="1">
      <c r="C25" s="20" t="s">
        <v>16</v>
      </c>
      <c r="D25" s="21"/>
      <c r="E25" s="21"/>
      <c r="F25" s="21"/>
      <c r="G25" s="21"/>
      <c r="H25" s="20"/>
      <c r="I25" s="20"/>
      <c r="J25" s="20"/>
      <c r="K25" s="20"/>
      <c r="L25" s="20"/>
      <c r="M25" s="20"/>
      <c r="N25" s="20"/>
    </row>
    <row r="26" spans="1:35" s="2" customFormat="1" ht="45.75" customHeight="1">
      <c r="A26" s="26"/>
      <c r="B26" s="26"/>
      <c r="C26" s="1062" t="s">
        <v>17</v>
      </c>
      <c r="D26" s="1062"/>
      <c r="E26" s="1062"/>
      <c r="F26" s="1062"/>
      <c r="G26" s="1062"/>
      <c r="H26" s="1062"/>
      <c r="I26" s="1062"/>
      <c r="J26" s="1062"/>
      <c r="K26" s="1062"/>
      <c r="L26" s="1062"/>
      <c r="M26" s="1062"/>
      <c r="N26" s="1062"/>
    </row>
    <row r="27" spans="1:35" ht="19.5" customHeight="1">
      <c r="A27" s="27" t="s">
        <v>18</v>
      </c>
      <c r="B27" s="28"/>
      <c r="C27" s="28"/>
      <c r="D27" s="28"/>
      <c r="E27" s="28"/>
      <c r="F27" s="28"/>
      <c r="G27" s="28"/>
      <c r="H27" s="28"/>
      <c r="I27" s="28"/>
      <c r="J27" s="29"/>
      <c r="K27" s="29"/>
      <c r="L27" s="29"/>
      <c r="M27" s="29"/>
      <c r="N27" s="29"/>
    </row>
    <row r="28" spans="1:35" ht="28.5" customHeight="1">
      <c r="A28" s="27"/>
      <c r="B28" s="1063" t="s">
        <v>19</v>
      </c>
      <c r="C28" s="1063"/>
      <c r="D28" s="1063"/>
      <c r="E28" s="1063"/>
      <c r="F28" s="1063"/>
      <c r="G28" s="1063"/>
      <c r="H28" s="1063"/>
      <c r="I28" s="1063"/>
      <c r="J28" s="1063"/>
      <c r="K28" s="1063"/>
      <c r="L28" s="1063"/>
      <c r="M28" s="1063"/>
      <c r="N28" s="1063"/>
      <c r="O28" s="31"/>
      <c r="P28" s="31"/>
      <c r="Q28" s="31"/>
      <c r="R28" s="31"/>
      <c r="S28" s="31"/>
      <c r="T28" s="31"/>
      <c r="U28" s="31"/>
      <c r="V28" s="31"/>
      <c r="W28" s="31"/>
      <c r="X28" s="31"/>
      <c r="Y28" s="31"/>
      <c r="Z28" s="31"/>
      <c r="AA28" s="31"/>
      <c r="AB28" s="31"/>
      <c r="AC28" s="31"/>
      <c r="AD28" s="31"/>
      <c r="AE28" s="31"/>
      <c r="AF28" s="31"/>
      <c r="AG28" s="31"/>
      <c r="AH28" s="31"/>
      <c r="AI28" s="31"/>
    </row>
    <row r="29" spans="1:35" ht="20.25" customHeight="1">
      <c r="A29" s="27"/>
      <c r="B29" s="1" t="s">
        <v>20</v>
      </c>
      <c r="C29" s="1"/>
      <c r="D29" s="9"/>
      <c r="E29" s="9"/>
      <c r="F29" s="32"/>
      <c r="G29" s="32"/>
      <c r="H29" s="33"/>
      <c r="I29" s="33"/>
      <c r="J29" s="29"/>
      <c r="K29" s="29"/>
      <c r="L29" s="29"/>
      <c r="M29" s="34"/>
      <c r="N29" s="29"/>
    </row>
    <row r="30" spans="1:35" ht="31.5" customHeight="1">
      <c r="A30" s="35"/>
      <c r="B30" s="1064"/>
      <c r="C30" s="1065"/>
      <c r="D30" s="1066" t="s">
        <v>21</v>
      </c>
      <c r="E30" s="1067"/>
      <c r="F30" s="1066" t="s">
        <v>22</v>
      </c>
      <c r="G30" s="1067"/>
      <c r="H30" s="1068" t="s">
        <v>23</v>
      </c>
      <c r="I30" s="1069"/>
      <c r="J30" s="1066" t="s">
        <v>24</v>
      </c>
      <c r="K30" s="1067"/>
      <c r="L30" s="36" t="s">
        <v>24</v>
      </c>
      <c r="M30" s="29"/>
      <c r="N30" s="29"/>
    </row>
    <row r="31" spans="1:35" ht="9" customHeight="1">
      <c r="A31" s="35"/>
      <c r="B31" s="1074" t="s">
        <v>25</v>
      </c>
      <c r="C31" s="1075"/>
      <c r="D31" s="1078"/>
      <c r="E31" s="1079"/>
      <c r="F31" s="1078"/>
      <c r="G31" s="1079"/>
      <c r="H31" s="1080"/>
      <c r="I31" s="1081"/>
      <c r="J31" s="1078"/>
      <c r="K31" s="1079"/>
      <c r="L31" s="896"/>
      <c r="M31" s="37"/>
      <c r="N31" s="29"/>
    </row>
    <row r="32" spans="1:35" ht="22.5" customHeight="1">
      <c r="A32" s="35"/>
      <c r="B32" s="1076"/>
      <c r="C32" s="1077"/>
      <c r="D32" s="1082" t="s">
        <v>480</v>
      </c>
      <c r="E32" s="1083"/>
      <c r="F32" s="1082" t="s">
        <v>480</v>
      </c>
      <c r="G32" s="1083"/>
      <c r="H32" s="1084">
        <v>0</v>
      </c>
      <c r="I32" s="1085"/>
      <c r="J32" s="1082" t="s">
        <v>480</v>
      </c>
      <c r="K32" s="1083"/>
      <c r="L32" s="885" t="s">
        <v>480</v>
      </c>
      <c r="M32" s="37"/>
      <c r="N32" s="29"/>
    </row>
    <row r="33" spans="1:27" ht="6.75" customHeight="1">
      <c r="A33" s="35"/>
      <c r="B33" s="1074" t="s">
        <v>26</v>
      </c>
      <c r="C33" s="1075"/>
      <c r="D33" s="1086"/>
      <c r="E33" s="1087"/>
      <c r="F33" s="1086"/>
      <c r="G33" s="1087"/>
      <c r="H33" s="1088"/>
      <c r="I33" s="1089"/>
      <c r="J33" s="1086"/>
      <c r="K33" s="1087"/>
      <c r="L33" s="822"/>
      <c r="M33" s="37"/>
      <c r="N33" s="29"/>
    </row>
    <row r="34" spans="1:27" ht="22.5" customHeight="1">
      <c r="A34" s="35"/>
      <c r="B34" s="1076"/>
      <c r="C34" s="1077"/>
      <c r="D34" s="1082" t="s">
        <v>480</v>
      </c>
      <c r="E34" s="1083"/>
      <c r="F34" s="1082" t="s">
        <v>480</v>
      </c>
      <c r="G34" s="1083"/>
      <c r="H34" s="1084">
        <v>0</v>
      </c>
      <c r="I34" s="1085"/>
      <c r="J34" s="1082" t="s">
        <v>480</v>
      </c>
      <c r="K34" s="1083"/>
      <c r="L34" s="823" t="s">
        <v>480</v>
      </c>
      <c r="M34" s="37"/>
      <c r="N34" s="29"/>
    </row>
    <row r="35" spans="1:27" ht="6.75" customHeight="1">
      <c r="A35" s="35"/>
      <c r="B35" s="1074" t="s">
        <v>27</v>
      </c>
      <c r="C35" s="1075"/>
      <c r="D35" s="1086"/>
      <c r="E35" s="1087"/>
      <c r="F35" s="1086"/>
      <c r="G35" s="1087"/>
      <c r="H35" s="1088"/>
      <c r="I35" s="1089"/>
      <c r="J35" s="1086"/>
      <c r="K35" s="1087"/>
      <c r="L35" s="824"/>
      <c r="M35" s="37"/>
      <c r="N35" s="29"/>
    </row>
    <row r="36" spans="1:27" ht="22.5" customHeight="1">
      <c r="A36" s="35"/>
      <c r="B36" s="1076"/>
      <c r="C36" s="1077"/>
      <c r="D36" s="1082" t="s">
        <v>480</v>
      </c>
      <c r="E36" s="1083"/>
      <c r="F36" s="1082" t="s">
        <v>480</v>
      </c>
      <c r="G36" s="1083"/>
      <c r="H36" s="1084">
        <v>0</v>
      </c>
      <c r="I36" s="1085"/>
      <c r="J36" s="1082" t="s">
        <v>480</v>
      </c>
      <c r="K36" s="1083"/>
      <c r="L36" s="885" t="s">
        <v>480</v>
      </c>
      <c r="M36" s="37"/>
      <c r="N36" s="29"/>
    </row>
    <row r="37" spans="1:27" ht="9" customHeight="1">
      <c r="A37" s="35"/>
      <c r="B37" s="1074" t="s">
        <v>28</v>
      </c>
      <c r="C37" s="1075"/>
      <c r="D37" s="1090"/>
      <c r="E37" s="1091"/>
      <c r="F37" s="1090"/>
      <c r="G37" s="1091"/>
      <c r="H37" s="1092"/>
      <c r="I37" s="1093"/>
      <c r="J37" s="1090"/>
      <c r="K37" s="1091"/>
      <c r="L37" s="306"/>
      <c r="M37" s="37"/>
      <c r="N37" s="29"/>
    </row>
    <row r="38" spans="1:27" ht="22.5" customHeight="1">
      <c r="A38" s="35"/>
      <c r="B38" s="1076"/>
      <c r="C38" s="1077"/>
      <c r="D38" s="1094" t="s">
        <v>480</v>
      </c>
      <c r="E38" s="1095"/>
      <c r="F38" s="1094" t="s">
        <v>480</v>
      </c>
      <c r="G38" s="1095"/>
      <c r="H38" s="1096">
        <v>0</v>
      </c>
      <c r="I38" s="1097"/>
      <c r="J38" s="1094" t="s">
        <v>480</v>
      </c>
      <c r="K38" s="1095"/>
      <c r="L38" s="310" t="s">
        <v>480</v>
      </c>
      <c r="M38" s="37"/>
      <c r="N38" s="29"/>
    </row>
    <row r="39" spans="1:27" ht="9" customHeight="1">
      <c r="A39" s="35"/>
      <c r="B39" s="1074" t="s">
        <v>29</v>
      </c>
      <c r="C39" s="1075"/>
      <c r="D39" s="1090"/>
      <c r="E39" s="1091"/>
      <c r="F39" s="1090"/>
      <c r="G39" s="1091"/>
      <c r="H39" s="1092"/>
      <c r="I39" s="1093"/>
      <c r="J39" s="1090"/>
      <c r="K39" s="1091"/>
      <c r="L39" s="306"/>
      <c r="M39" s="37"/>
      <c r="N39" s="29"/>
    </row>
    <row r="40" spans="1:27" ht="22.5" customHeight="1">
      <c r="A40" s="35"/>
      <c r="B40" s="1076"/>
      <c r="C40" s="1077"/>
      <c r="D40" s="1094" t="s">
        <v>480</v>
      </c>
      <c r="E40" s="1095"/>
      <c r="F40" s="1094" t="s">
        <v>480</v>
      </c>
      <c r="G40" s="1095"/>
      <c r="H40" s="1096">
        <v>0</v>
      </c>
      <c r="I40" s="1097"/>
      <c r="J40" s="1094" t="s">
        <v>480</v>
      </c>
      <c r="K40" s="1095"/>
      <c r="L40" s="310" t="s">
        <v>480</v>
      </c>
      <c r="M40" s="37"/>
      <c r="N40" s="29"/>
    </row>
    <row r="41" spans="1:27" s="38" customFormat="1" ht="22.5" customHeight="1">
      <c r="A41" s="27"/>
      <c r="B41" s="1" t="s">
        <v>30</v>
      </c>
      <c r="M41" s="39"/>
      <c r="N41" s="39"/>
      <c r="O41" s="40"/>
      <c r="P41" s="40"/>
      <c r="Q41" s="41"/>
      <c r="R41" s="40"/>
      <c r="S41" s="40"/>
      <c r="T41" s="40"/>
      <c r="U41" s="40"/>
      <c r="V41" s="40"/>
      <c r="Y41" s="40"/>
      <c r="Z41" s="40"/>
      <c r="AA41" s="40"/>
    </row>
    <row r="42" spans="1:27" ht="21" customHeight="1">
      <c r="A42" s="42"/>
      <c r="B42" s="1116" t="s">
        <v>31</v>
      </c>
      <c r="C42" s="1117"/>
      <c r="D42" s="43"/>
      <c r="E42" s="44"/>
      <c r="F42" s="44"/>
      <c r="G42" s="44"/>
      <c r="H42" s="44"/>
      <c r="I42" s="44"/>
      <c r="J42" s="44"/>
      <c r="K42" s="45"/>
      <c r="L42" s="1098" t="s">
        <v>32</v>
      </c>
      <c r="M42" s="1100" t="s">
        <v>33</v>
      </c>
      <c r="N42" s="1102" t="s">
        <v>34</v>
      </c>
    </row>
    <row r="43" spans="1:27" ht="21" customHeight="1">
      <c r="A43" s="42"/>
      <c r="B43" s="1118"/>
      <c r="C43" s="1119"/>
      <c r="D43" s="1104" t="s">
        <v>35</v>
      </c>
      <c r="E43" s="1105"/>
      <c r="F43" s="1104" t="s">
        <v>36</v>
      </c>
      <c r="G43" s="1105"/>
      <c r="H43" s="1104" t="s">
        <v>37</v>
      </c>
      <c r="I43" s="1105"/>
      <c r="J43" s="1104" t="s">
        <v>38</v>
      </c>
      <c r="K43" s="1105"/>
      <c r="L43" s="1099"/>
      <c r="M43" s="1101"/>
      <c r="N43" s="1103"/>
    </row>
    <row r="44" spans="1:27" ht="9" customHeight="1">
      <c r="A44" s="42"/>
      <c r="B44" s="46"/>
      <c r="C44" s="1106" t="s">
        <v>39</v>
      </c>
      <c r="D44" s="1108"/>
      <c r="E44" s="1109"/>
      <c r="F44" s="1108"/>
      <c r="G44" s="1109"/>
      <c r="H44" s="1108"/>
      <c r="I44" s="1109"/>
      <c r="J44" s="1110"/>
      <c r="K44" s="1111"/>
      <c r="L44" s="70">
        <f>SUM(D44,F44,H44)</f>
        <v>0</v>
      </c>
      <c r="M44" s="47"/>
      <c r="N44" s="825"/>
    </row>
    <row r="45" spans="1:27" ht="22.5" customHeight="1">
      <c r="A45" s="42"/>
      <c r="B45" s="46"/>
      <c r="C45" s="1107"/>
      <c r="D45" s="1114">
        <v>0</v>
      </c>
      <c r="E45" s="1115"/>
      <c r="F45" s="1114">
        <v>0</v>
      </c>
      <c r="G45" s="1115"/>
      <c r="H45" s="1114">
        <v>0</v>
      </c>
      <c r="I45" s="1115"/>
      <c r="J45" s="1112"/>
      <c r="K45" s="1113"/>
      <c r="L45" s="71">
        <f>SUM(D45:I45)</f>
        <v>0</v>
      </c>
      <c r="M45" s="48">
        <v>0</v>
      </c>
      <c r="N45" s="825">
        <f>SUM(活動計画書!I16,活動計画書!I28,加算措置!I13,加算措置!I39,加算措置!I71,加算措置!O101)+IF(活動計画書!V38="○",MIN(活動計画書!S40,活動計画書!I40),活動計画書!I40)+IFERROR(VLOOKUP("○",加算措置!I76:P78,5,FALSE),0)</f>
        <v>0</v>
      </c>
    </row>
    <row r="46" spans="1:27" ht="9" customHeight="1">
      <c r="A46" s="42"/>
      <c r="B46" s="46"/>
      <c r="C46" s="1130" t="s">
        <v>40</v>
      </c>
      <c r="D46" s="1133"/>
      <c r="E46" s="1134"/>
      <c r="F46" s="1133"/>
      <c r="G46" s="1134"/>
      <c r="H46" s="1133"/>
      <c r="I46" s="1134"/>
      <c r="J46" s="1133"/>
      <c r="K46" s="1134"/>
      <c r="L46" s="49">
        <f>SUM(D46:K46)</f>
        <v>0</v>
      </c>
      <c r="M46" s="49"/>
      <c r="N46" s="50"/>
    </row>
    <row r="47" spans="1:27" ht="22.5" customHeight="1">
      <c r="A47" s="42"/>
      <c r="B47" s="46"/>
      <c r="C47" s="1131"/>
      <c r="D47" s="1135">
        <v>0</v>
      </c>
      <c r="E47" s="1136"/>
      <c r="F47" s="1135">
        <v>0</v>
      </c>
      <c r="G47" s="1136"/>
      <c r="H47" s="1135">
        <v>0</v>
      </c>
      <c r="I47" s="1136"/>
      <c r="J47" s="1135">
        <v>0</v>
      </c>
      <c r="K47" s="1136"/>
      <c r="L47" s="1120">
        <f>SUM(D47:J47)</f>
        <v>0</v>
      </c>
      <c r="M47" s="1122">
        <v>0</v>
      </c>
      <c r="N47" s="1124">
        <v>0</v>
      </c>
    </row>
    <row r="48" spans="1:27" ht="9" customHeight="1">
      <c r="A48" s="42"/>
      <c r="B48" s="51"/>
      <c r="C48" s="1131"/>
      <c r="D48" s="1126" t="s">
        <v>41</v>
      </c>
      <c r="E48" s="52"/>
      <c r="F48" s="1128" t="s">
        <v>41</v>
      </c>
      <c r="G48" s="52"/>
      <c r="H48" s="1128" t="s">
        <v>41</v>
      </c>
      <c r="I48" s="52"/>
      <c r="J48" s="1128" t="s">
        <v>41</v>
      </c>
      <c r="K48" s="52"/>
      <c r="L48" s="1120"/>
      <c r="M48" s="1122"/>
      <c r="N48" s="1124"/>
    </row>
    <row r="49" spans="1:35" ht="22.5" customHeight="1">
      <c r="A49" s="42"/>
      <c r="B49" s="53"/>
      <c r="C49" s="1132"/>
      <c r="D49" s="1127"/>
      <c r="E49" s="54"/>
      <c r="F49" s="1129"/>
      <c r="G49" s="54"/>
      <c r="H49" s="1129"/>
      <c r="I49" s="54"/>
      <c r="J49" s="1129"/>
      <c r="K49" s="54"/>
      <c r="L49" s="1121"/>
      <c r="M49" s="1123"/>
      <c r="N49" s="1125"/>
    </row>
    <row r="50" spans="1:35" ht="10.5" customHeight="1">
      <c r="A50" s="42"/>
      <c r="B50" s="1137" t="s">
        <v>42</v>
      </c>
      <c r="C50" s="1139" t="s">
        <v>43</v>
      </c>
      <c r="D50" s="1133">
        <v>0</v>
      </c>
      <c r="E50" s="1141"/>
      <c r="F50" s="1141"/>
      <c r="G50" s="1141"/>
      <c r="H50" s="1141"/>
      <c r="I50" s="1141"/>
      <c r="J50" s="1141"/>
      <c r="K50" s="1141"/>
      <c r="L50" s="1141"/>
      <c r="M50" s="1142"/>
      <c r="N50" s="50"/>
      <c r="O50" s="55"/>
      <c r="P50" s="55"/>
      <c r="Q50" s="55"/>
      <c r="R50" s="55"/>
      <c r="S50" s="55"/>
      <c r="T50" s="55"/>
      <c r="U50" s="55"/>
      <c r="V50" s="55"/>
      <c r="W50" s="55"/>
      <c r="X50" s="55"/>
      <c r="Y50" s="55"/>
      <c r="Z50" s="55"/>
      <c r="AA50" s="55"/>
      <c r="AB50" s="55"/>
      <c r="AC50" s="55"/>
      <c r="AD50" s="55"/>
      <c r="AE50" s="55"/>
      <c r="AF50" s="55"/>
      <c r="AG50" s="55"/>
      <c r="AH50" s="55"/>
      <c r="AI50" s="55"/>
    </row>
    <row r="51" spans="1:35" ht="24" customHeight="1">
      <c r="A51" s="42"/>
      <c r="B51" s="1138"/>
      <c r="C51" s="1140"/>
      <c r="D51" s="1143">
        <v>0</v>
      </c>
      <c r="E51" s="1144"/>
      <c r="F51" s="1144"/>
      <c r="G51" s="1144"/>
      <c r="H51" s="1144"/>
      <c r="I51" s="1144"/>
      <c r="J51" s="1144"/>
      <c r="K51" s="1144"/>
      <c r="L51" s="1144"/>
      <c r="M51" s="1145"/>
      <c r="N51" s="56">
        <v>0</v>
      </c>
      <c r="O51" s="55"/>
      <c r="P51" s="55"/>
      <c r="Q51" s="55"/>
      <c r="R51" s="55"/>
      <c r="S51" s="55"/>
      <c r="T51" s="55"/>
      <c r="U51" s="55"/>
      <c r="V51" s="55"/>
      <c r="W51" s="55"/>
      <c r="X51" s="55"/>
      <c r="Y51" s="55"/>
      <c r="Z51" s="55"/>
      <c r="AA51" s="55"/>
      <c r="AB51" s="55"/>
      <c r="AC51" s="55"/>
      <c r="AD51" s="55"/>
      <c r="AE51" s="55"/>
      <c r="AF51" s="55"/>
      <c r="AG51" s="55"/>
      <c r="AH51" s="55"/>
      <c r="AI51" s="55"/>
    </row>
    <row r="52" spans="1:35" ht="41.25" customHeight="1">
      <c r="A52" s="42"/>
      <c r="B52" s="1146" t="s">
        <v>495</v>
      </c>
      <c r="C52" s="1146"/>
      <c r="D52" s="1146"/>
      <c r="E52" s="1146"/>
      <c r="F52" s="1146"/>
      <c r="G52" s="1146"/>
      <c r="H52" s="1146"/>
      <c r="I52" s="1146"/>
      <c r="J52" s="1146"/>
      <c r="K52" s="1146"/>
      <c r="L52" s="1146"/>
      <c r="M52" s="1146"/>
      <c r="N52" s="1146"/>
      <c r="O52" s="57"/>
      <c r="P52" s="57"/>
      <c r="Q52" s="57"/>
      <c r="R52" s="57"/>
      <c r="S52" s="57"/>
      <c r="T52" s="57"/>
      <c r="U52" s="57"/>
      <c r="V52" s="57"/>
      <c r="W52" s="57"/>
      <c r="X52" s="57"/>
      <c r="Y52" s="57"/>
      <c r="Z52" s="57"/>
      <c r="AA52" s="57"/>
      <c r="AB52" s="57"/>
      <c r="AC52" s="57"/>
      <c r="AD52" s="57"/>
      <c r="AE52" s="57"/>
      <c r="AF52" s="57"/>
      <c r="AG52" s="57"/>
      <c r="AH52" s="57"/>
    </row>
    <row r="53" spans="1:35" s="59" customFormat="1" ht="23.25" customHeight="1">
      <c r="A53" s="58"/>
      <c r="B53" s="1147" t="s">
        <v>44</v>
      </c>
      <c r="C53" s="1148"/>
      <c r="D53" s="1148"/>
      <c r="E53" s="1149"/>
      <c r="F53" s="1153" t="s">
        <v>45</v>
      </c>
      <c r="G53" s="1153"/>
      <c r="H53" s="1153" t="s">
        <v>46</v>
      </c>
      <c r="I53" s="1153"/>
      <c r="J53" s="1011" t="s">
        <v>47</v>
      </c>
      <c r="K53" s="1012"/>
    </row>
    <row r="54" spans="1:35" s="59" customFormat="1" ht="9" customHeight="1">
      <c r="A54" s="58"/>
      <c r="B54" s="1150"/>
      <c r="C54" s="1151"/>
      <c r="D54" s="1151"/>
      <c r="E54" s="1152"/>
      <c r="F54" s="1154"/>
      <c r="G54" s="1154"/>
      <c r="H54" s="1154"/>
      <c r="I54" s="1154"/>
      <c r="J54" s="1155"/>
      <c r="K54" s="1155"/>
    </row>
    <row r="55" spans="1:35" s="59" customFormat="1" ht="22.5" customHeight="1">
      <c r="A55" s="58"/>
      <c r="B55" s="1150"/>
      <c r="C55" s="1151"/>
      <c r="D55" s="1151"/>
      <c r="E55" s="1152"/>
      <c r="F55" s="1156">
        <v>0</v>
      </c>
      <c r="G55" s="1157"/>
      <c r="H55" s="1157">
        <v>0</v>
      </c>
      <c r="I55" s="1157"/>
      <c r="J55" s="1158">
        <v>0</v>
      </c>
      <c r="K55" s="1159"/>
    </row>
    <row r="56" spans="1:35" s="59" customFormat="1" ht="9" customHeight="1">
      <c r="A56" s="58"/>
      <c r="B56" s="60"/>
      <c r="C56" s="1160" t="s">
        <v>48</v>
      </c>
      <c r="D56" s="1161"/>
      <c r="E56" s="1162"/>
      <c r="F56" s="1166"/>
      <c r="G56" s="1166"/>
      <c r="H56" s="1166"/>
      <c r="I56" s="1166"/>
      <c r="J56" s="1167"/>
      <c r="K56" s="1167"/>
    </row>
    <row r="57" spans="1:35" s="59" customFormat="1" ht="22.5" customHeight="1">
      <c r="A57" s="58"/>
      <c r="B57" s="61"/>
      <c r="C57" s="1163"/>
      <c r="D57" s="1164"/>
      <c r="E57" s="1165"/>
      <c r="F57" s="1157">
        <v>0</v>
      </c>
      <c r="G57" s="1157"/>
      <c r="H57" s="1157">
        <v>0</v>
      </c>
      <c r="I57" s="1157"/>
      <c r="J57" s="1158">
        <v>0</v>
      </c>
      <c r="K57" s="1159"/>
    </row>
    <row r="58" spans="1:35" s="59" customFormat="1" ht="18" customHeight="1">
      <c r="A58" s="58"/>
      <c r="B58" s="1168" t="s">
        <v>49</v>
      </c>
      <c r="C58" s="1168"/>
      <c r="D58" s="1168"/>
      <c r="E58" s="1168"/>
      <c r="F58" s="1168"/>
      <c r="G58" s="1168"/>
      <c r="H58" s="1168"/>
      <c r="I58" s="1168"/>
      <c r="J58" s="1168"/>
      <c r="K58" s="1168"/>
      <c r="L58" s="1168"/>
      <c r="M58" s="1168"/>
      <c r="N58" s="1168"/>
    </row>
    <row r="59" spans="1:35" s="8" customFormat="1" ht="28.5" customHeight="1">
      <c r="B59" s="38" t="s">
        <v>50</v>
      </c>
    </row>
    <row r="60" spans="1:35" s="64" customFormat="1" ht="21" customHeight="1">
      <c r="A60" s="62"/>
      <c r="B60" s="63" t="s">
        <v>51</v>
      </c>
      <c r="E60" s="65"/>
    </row>
    <row r="61" spans="1:35" s="8" customFormat="1" ht="24.75" customHeight="1">
      <c r="B61" s="38" t="s">
        <v>52</v>
      </c>
    </row>
    <row r="62" spans="1:35" s="8" customFormat="1" ht="31.5" customHeight="1">
      <c r="A62" s="62"/>
      <c r="B62" s="1169" t="s">
        <v>53</v>
      </c>
      <c r="C62" s="1169"/>
      <c r="D62" s="1169"/>
      <c r="E62" s="1169"/>
      <c r="F62" s="1169"/>
      <c r="G62" s="1169"/>
      <c r="H62" s="1169"/>
      <c r="I62" s="1169"/>
      <c r="J62" s="1169"/>
      <c r="K62" s="1169"/>
      <c r="L62" s="1169"/>
      <c r="M62" s="1169"/>
      <c r="N62" s="1169"/>
    </row>
    <row r="63" spans="1:35" s="8" customFormat="1" ht="27.75" customHeight="1">
      <c r="B63" s="38" t="s">
        <v>485</v>
      </c>
      <c r="D63" s="38"/>
      <c r="E63" s="38"/>
      <c r="F63" s="38"/>
      <c r="G63" s="38"/>
      <c r="H63" s="38"/>
      <c r="I63" s="38"/>
      <c r="J63" s="38"/>
      <c r="K63" s="38"/>
      <c r="L63" s="38"/>
    </row>
    <row r="64" spans="1:35" s="8" customFormat="1" ht="37.15" customHeight="1">
      <c r="B64" s="1170" t="s">
        <v>486</v>
      </c>
      <c r="C64" s="1170"/>
      <c r="D64" s="1170"/>
      <c r="E64" s="1170"/>
      <c r="F64" s="311"/>
      <c r="G64" s="311"/>
      <c r="H64" s="311"/>
    </row>
    <row r="65" spans="2:34" s="8" customFormat="1" ht="9" customHeight="1">
      <c r="B65" s="1172">
        <f>L44+L46-D65</f>
        <v>0</v>
      </c>
      <c r="C65" s="1173"/>
      <c r="D65" s="1173"/>
      <c r="E65" s="1174"/>
      <c r="F65" s="312"/>
      <c r="G65" s="312"/>
      <c r="H65" s="312"/>
    </row>
    <row r="66" spans="2:34" s="8" customFormat="1" ht="22.5" customHeight="1">
      <c r="B66" s="1171">
        <v>0</v>
      </c>
      <c r="C66" s="1171"/>
      <c r="D66" s="1171"/>
      <c r="E66" s="1171"/>
      <c r="F66" s="313"/>
      <c r="G66" s="313"/>
      <c r="H66" s="313"/>
      <c r="I66" s="66"/>
      <c r="J66" s="66"/>
      <c r="K66" s="66"/>
      <c r="L66" s="66"/>
      <c r="M66" s="66"/>
      <c r="N66" s="66"/>
      <c r="O66" s="66"/>
      <c r="P66" s="66"/>
      <c r="Q66" s="66"/>
      <c r="R66" s="66"/>
      <c r="S66" s="66"/>
      <c r="T66" s="66"/>
      <c r="U66" s="66"/>
      <c r="V66" s="66"/>
    </row>
    <row r="67" spans="2:34" s="8" customFormat="1" ht="43.15" customHeight="1">
      <c r="B67" s="1062" t="s">
        <v>54</v>
      </c>
      <c r="C67" s="1062"/>
      <c r="D67" s="1062"/>
      <c r="E67" s="1062"/>
      <c r="F67" s="1062"/>
      <c r="G67" s="1062"/>
      <c r="H67" s="1062"/>
      <c r="I67" s="1062"/>
      <c r="J67" s="1062"/>
      <c r="K67" s="1062"/>
      <c r="L67" s="1062"/>
      <c r="M67" s="1062"/>
      <c r="N67" s="1062"/>
      <c r="O67" s="66"/>
      <c r="P67" s="66"/>
      <c r="Q67" s="66"/>
      <c r="R67" s="66"/>
      <c r="S67" s="66"/>
      <c r="T67" s="66"/>
      <c r="U67" s="66"/>
      <c r="V67" s="66"/>
      <c r="W67" s="66"/>
      <c r="X67" s="66"/>
      <c r="Y67" s="66"/>
      <c r="Z67" s="66"/>
      <c r="AA67" s="66"/>
      <c r="AB67" s="66"/>
      <c r="AC67" s="66"/>
      <c r="AD67" s="66"/>
      <c r="AE67" s="66"/>
      <c r="AF67" s="66"/>
      <c r="AG67" s="66"/>
      <c r="AH67" s="66"/>
    </row>
    <row r="68" spans="2:34" s="8" customFormat="1" ht="15" customHeight="1">
      <c r="B68" s="67" t="s">
        <v>16</v>
      </c>
      <c r="C68" s="20"/>
      <c r="D68" s="20"/>
      <c r="E68" s="20"/>
      <c r="F68" s="20"/>
      <c r="G68" s="20"/>
      <c r="H68" s="20"/>
      <c r="I68" s="20"/>
      <c r="J68" s="20"/>
      <c r="K68" s="20"/>
      <c r="L68" s="20"/>
      <c r="M68" s="20"/>
      <c r="N68" s="20"/>
    </row>
    <row r="69" spans="2:34" s="8" customFormat="1" ht="24.75" customHeight="1">
      <c r="B69" s="1062" t="s">
        <v>55</v>
      </c>
      <c r="C69" s="1062"/>
      <c r="D69" s="1062"/>
      <c r="E69" s="1062"/>
      <c r="F69" s="1062"/>
      <c r="G69" s="1062"/>
      <c r="H69" s="1062"/>
      <c r="I69" s="1062"/>
      <c r="J69" s="1062"/>
      <c r="K69" s="1062"/>
      <c r="L69" s="1062"/>
      <c r="M69" s="1062"/>
      <c r="N69" s="1062"/>
      <c r="O69" s="66"/>
      <c r="P69" s="66"/>
      <c r="Q69" s="66"/>
      <c r="R69" s="66"/>
      <c r="S69" s="66"/>
      <c r="T69" s="66"/>
      <c r="U69" s="66"/>
      <c r="V69" s="66"/>
      <c r="W69" s="66"/>
      <c r="X69" s="66"/>
      <c r="Y69" s="66"/>
      <c r="Z69" s="66"/>
      <c r="AA69" s="66"/>
      <c r="AB69" s="66"/>
      <c r="AC69" s="66"/>
      <c r="AD69" s="66"/>
      <c r="AE69" s="66"/>
      <c r="AF69" s="66"/>
      <c r="AG69" s="66"/>
      <c r="AH69" s="66"/>
    </row>
    <row r="106" spans="2:16" s="55" customFormat="1" ht="22.5" customHeight="1">
      <c r="B106" s="68"/>
      <c r="C106" s="69"/>
      <c r="D106" s="40"/>
      <c r="E106" s="40"/>
      <c r="F106" s="40"/>
      <c r="G106" s="40"/>
      <c r="H106" s="40"/>
      <c r="I106" s="40"/>
      <c r="J106" s="40"/>
      <c r="K106" s="40"/>
      <c r="L106" s="40"/>
      <c r="M106" s="40"/>
      <c r="N106" s="40"/>
      <c r="O106" s="40"/>
      <c r="P106" s="40"/>
    </row>
    <row r="109" spans="2:16" ht="30" customHeight="1"/>
    <row r="321" ht="65.25" customHeight="1"/>
  </sheetData>
  <mergeCells count="132">
    <mergeCell ref="C56:E57"/>
    <mergeCell ref="F56:G56"/>
    <mergeCell ref="H56:I56"/>
    <mergeCell ref="J56:K56"/>
    <mergeCell ref="F57:G57"/>
    <mergeCell ref="B69:N69"/>
    <mergeCell ref="B67:N67"/>
    <mergeCell ref="H57:I57"/>
    <mergeCell ref="J57:K57"/>
    <mergeCell ref="B58:N58"/>
    <mergeCell ref="B62:N62"/>
    <mergeCell ref="B64:E64"/>
    <mergeCell ref="B66:E66"/>
    <mergeCell ref="B65:E65"/>
    <mergeCell ref="B50:B51"/>
    <mergeCell ref="C50:C51"/>
    <mergeCell ref="D50:M50"/>
    <mergeCell ref="D51:M51"/>
    <mergeCell ref="B52:N52"/>
    <mergeCell ref="B53:E55"/>
    <mergeCell ref="F53:G53"/>
    <mergeCell ref="H53:I53"/>
    <mergeCell ref="J53:K53"/>
    <mergeCell ref="F54:G54"/>
    <mergeCell ref="H54:I54"/>
    <mergeCell ref="J54:K54"/>
    <mergeCell ref="F55:G55"/>
    <mergeCell ref="H55:I55"/>
    <mergeCell ref="J55:K55"/>
    <mergeCell ref="L47:L49"/>
    <mergeCell ref="M47:M49"/>
    <mergeCell ref="N47:N49"/>
    <mergeCell ref="D48:D49"/>
    <mergeCell ref="F48:F49"/>
    <mergeCell ref="H48:H49"/>
    <mergeCell ref="J48:J49"/>
    <mergeCell ref="C46:C49"/>
    <mergeCell ref="D46:E46"/>
    <mergeCell ref="F46:G46"/>
    <mergeCell ref="H46:I46"/>
    <mergeCell ref="J46:K46"/>
    <mergeCell ref="D47:E47"/>
    <mergeCell ref="F47:G47"/>
    <mergeCell ref="H47:I47"/>
    <mergeCell ref="J47:K47"/>
    <mergeCell ref="C44:C45"/>
    <mergeCell ref="D44:E44"/>
    <mergeCell ref="F44:G44"/>
    <mergeCell ref="H44:I44"/>
    <mergeCell ref="J44:K45"/>
    <mergeCell ref="D45:E45"/>
    <mergeCell ref="F45:G45"/>
    <mergeCell ref="H45:I45"/>
    <mergeCell ref="B42:C43"/>
    <mergeCell ref="L42:L43"/>
    <mergeCell ref="M42:M43"/>
    <mergeCell ref="N42:N43"/>
    <mergeCell ref="D43:E43"/>
    <mergeCell ref="F43:G43"/>
    <mergeCell ref="H43:I43"/>
    <mergeCell ref="J43:K43"/>
    <mergeCell ref="B39:C40"/>
    <mergeCell ref="D39:E39"/>
    <mergeCell ref="F39:G39"/>
    <mergeCell ref="H39:I39"/>
    <mergeCell ref="J39:K39"/>
    <mergeCell ref="D40:E40"/>
    <mergeCell ref="F40:G40"/>
    <mergeCell ref="H40:I40"/>
    <mergeCell ref="J40:K40"/>
    <mergeCell ref="B37:C38"/>
    <mergeCell ref="D37:E37"/>
    <mergeCell ref="F37:G37"/>
    <mergeCell ref="H37:I37"/>
    <mergeCell ref="J37:K37"/>
    <mergeCell ref="D38:E38"/>
    <mergeCell ref="F38:G38"/>
    <mergeCell ref="H38:I38"/>
    <mergeCell ref="J38:K38"/>
    <mergeCell ref="B35:C36"/>
    <mergeCell ref="D35:E35"/>
    <mergeCell ref="F35:G35"/>
    <mergeCell ref="H35:I35"/>
    <mergeCell ref="J35:K35"/>
    <mergeCell ref="D36:E36"/>
    <mergeCell ref="F36:G36"/>
    <mergeCell ref="H36:I36"/>
    <mergeCell ref="J36:K36"/>
    <mergeCell ref="B33:C34"/>
    <mergeCell ref="D33:E33"/>
    <mergeCell ref="F33:G33"/>
    <mergeCell ref="H33:I33"/>
    <mergeCell ref="J33:K33"/>
    <mergeCell ref="D34:E34"/>
    <mergeCell ref="F34:G34"/>
    <mergeCell ref="H34:I34"/>
    <mergeCell ref="J34:K34"/>
    <mergeCell ref="B31:C32"/>
    <mergeCell ref="D31:E31"/>
    <mergeCell ref="F31:G31"/>
    <mergeCell ref="H31:I31"/>
    <mergeCell ref="J31:K31"/>
    <mergeCell ref="D32:E32"/>
    <mergeCell ref="F32:G32"/>
    <mergeCell ref="H32:I32"/>
    <mergeCell ref="J32:K32"/>
    <mergeCell ref="E22:L22"/>
    <mergeCell ref="C26:N26"/>
    <mergeCell ref="B28:N28"/>
    <mergeCell ref="B30:C30"/>
    <mergeCell ref="D30:E30"/>
    <mergeCell ref="F30:G30"/>
    <mergeCell ref="H30:I30"/>
    <mergeCell ref="J30:K30"/>
    <mergeCell ref="D13:E13"/>
    <mergeCell ref="F13:L13"/>
    <mergeCell ref="E16:N16"/>
    <mergeCell ref="E19:L19"/>
    <mergeCell ref="E20:L20"/>
    <mergeCell ref="E21:L21"/>
    <mergeCell ref="D9:E9"/>
    <mergeCell ref="F9:L9"/>
    <mergeCell ref="D10:E10"/>
    <mergeCell ref="D12:E12"/>
    <mergeCell ref="F12:L12"/>
    <mergeCell ref="M3:N3"/>
    <mergeCell ref="B4:N4"/>
    <mergeCell ref="D6:E6"/>
    <mergeCell ref="F6:L6"/>
    <mergeCell ref="D7:E7"/>
    <mergeCell ref="F7:L7"/>
    <mergeCell ref="F10:L10"/>
  </mergeCells>
  <phoneticPr fontId="4"/>
  <dataValidations count="2">
    <dataValidation imeMode="hiragana" allowBlank="1" showInputMessage="1" showErrorMessage="1" sqref="F6:L6 F9:L9 F12:L12"/>
    <dataValidation imeMode="off" allowBlank="1" showInputMessage="1" showErrorMessage="1" sqref="F66:H66 D44:I45 F54:I57 J54:K54 M44:N45 J56:K56"/>
  </dataValidations>
  <printOptions horizontalCentered="1"/>
  <pageMargins left="0.59055118110236227" right="0.31496062992125984" top="0.55118110236220474" bottom="0.15748031496062992" header="0.31496062992125984" footer="0.31496062992125984"/>
  <pageSetup paperSize="9" scale="96" fitToWidth="0" fitToHeight="0" orientation="portrait" r:id="rId1"/>
  <rowBreaks count="1" manualBreakCount="1">
    <brk id="26" max="1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76"/>
  <sheetViews>
    <sheetView showGridLines="0" view="pageBreakPreview" zoomScaleNormal="100" zoomScaleSheetLayoutView="100" workbookViewId="0">
      <selection sqref="A1:B1"/>
    </sheetView>
  </sheetViews>
  <sheetFormatPr defaultColWidth="8.625" defaultRowHeight="18" customHeight="1"/>
  <cols>
    <col min="1" max="1" width="3.125" style="30" customWidth="1"/>
    <col min="2" max="2" width="4.625" style="30" customWidth="1"/>
    <col min="3" max="4" width="3.375" style="30" customWidth="1"/>
    <col min="5" max="5" width="5.875" style="30" customWidth="1"/>
    <col min="6" max="6" width="4.5" style="30" customWidth="1"/>
    <col min="7" max="7" width="5.5" style="30" customWidth="1"/>
    <col min="8" max="8" width="6.125" style="30" customWidth="1"/>
    <col min="9" max="9" width="4.25" style="30" customWidth="1"/>
    <col min="10" max="10" width="4.125" style="30" customWidth="1"/>
    <col min="11" max="19" width="3.875" style="30" customWidth="1"/>
    <col min="20" max="20" width="4.25" style="30" customWidth="1"/>
    <col min="21" max="21" width="3.875" style="30" customWidth="1"/>
    <col min="22" max="23" width="4" style="30" customWidth="1"/>
    <col min="24" max="24" width="4.125" style="30" customWidth="1"/>
    <col min="25" max="25" width="4.5" style="30" customWidth="1"/>
    <col min="26" max="28" width="4.25" style="30" customWidth="1"/>
    <col min="29" max="85" width="4.625" style="30" customWidth="1"/>
    <col min="86" max="16384" width="8.625" style="30"/>
  </cols>
  <sheetData>
    <row r="1" spans="1:28" s="74" customFormat="1" ht="18" customHeight="1">
      <c r="A1" s="72"/>
      <c r="B1" s="72"/>
      <c r="C1" s="73"/>
      <c r="V1" s="75" t="s">
        <v>56</v>
      </c>
    </row>
    <row r="2" spans="1:28" s="77" customFormat="1" ht="23.25" customHeight="1">
      <c r="A2" s="76"/>
      <c r="B2" s="1185" t="s">
        <v>57</v>
      </c>
      <c r="C2" s="1185"/>
      <c r="D2" s="1185"/>
      <c r="E2" s="1185"/>
      <c r="F2" s="1185"/>
      <c r="G2" s="1185"/>
      <c r="H2" s="1185"/>
      <c r="I2" s="1185"/>
      <c r="J2" s="1185"/>
      <c r="K2" s="1185"/>
      <c r="L2" s="1185"/>
      <c r="M2" s="1185"/>
      <c r="N2" s="1185"/>
      <c r="O2" s="1185"/>
      <c r="P2" s="1185"/>
      <c r="Q2" s="1185"/>
      <c r="R2" s="1185"/>
      <c r="S2" s="1185"/>
      <c r="T2" s="1185"/>
      <c r="U2" s="1185"/>
      <c r="V2" s="1185"/>
    </row>
    <row r="3" spans="1:28" ht="23.25" customHeight="1">
      <c r="A3" s="78" t="s">
        <v>58</v>
      </c>
      <c r="B3" s="79"/>
      <c r="C3" s="9"/>
      <c r="D3" s="9"/>
      <c r="E3" s="9"/>
      <c r="F3" s="9"/>
      <c r="G3" s="55"/>
      <c r="H3" s="80"/>
      <c r="S3" s="55"/>
      <c r="T3" s="55"/>
      <c r="U3" s="55"/>
      <c r="V3" s="55"/>
      <c r="W3" s="75"/>
      <c r="X3" s="55"/>
      <c r="Y3" s="55"/>
      <c r="Z3" s="55"/>
      <c r="AA3" s="55"/>
      <c r="AB3" s="55"/>
    </row>
    <row r="4" spans="1:28" ht="19.5" customHeight="1">
      <c r="A4" s="55"/>
      <c r="B4" s="1186" t="s">
        <v>59</v>
      </c>
      <c r="C4" s="1186"/>
      <c r="D4" s="1186"/>
      <c r="E4" s="1186"/>
      <c r="F4" s="1186"/>
      <c r="G4" s="1186"/>
      <c r="H4" s="1186"/>
      <c r="I4" s="59"/>
      <c r="J4" s="59" t="s">
        <v>60</v>
      </c>
      <c r="K4" s="81"/>
      <c r="L4" s="82"/>
      <c r="M4" s="82"/>
      <c r="N4" s="82"/>
      <c r="O4" s="82"/>
      <c r="P4" s="59"/>
      <c r="Q4" s="59"/>
      <c r="R4" s="3"/>
      <c r="S4" s="55"/>
      <c r="T4" s="55"/>
      <c r="U4" s="55"/>
      <c r="V4" s="55"/>
      <c r="W4" s="55"/>
      <c r="X4" s="55"/>
      <c r="Y4" s="55"/>
      <c r="Z4" s="55"/>
      <c r="AA4" s="55"/>
      <c r="AB4" s="55"/>
    </row>
    <row r="5" spans="1:28" s="59" customFormat="1" ht="20.25" customHeight="1">
      <c r="A5" s="83" t="s">
        <v>61</v>
      </c>
      <c r="B5" s="84"/>
      <c r="C5" s="84"/>
      <c r="D5" s="84"/>
      <c r="E5" s="84"/>
      <c r="F5" s="85" t="s">
        <v>62</v>
      </c>
      <c r="G5" s="84"/>
      <c r="H5" s="84"/>
      <c r="I5" s="84"/>
      <c r="J5" s="84"/>
      <c r="K5" s="84"/>
      <c r="L5" s="84"/>
      <c r="M5" s="84"/>
      <c r="N5" s="84"/>
      <c r="O5" s="84"/>
      <c r="P5" s="84"/>
      <c r="Q5" s="84"/>
      <c r="R5" s="84"/>
      <c r="S5" s="84"/>
      <c r="T5" s="84"/>
      <c r="U5" s="84"/>
      <c r="V5" s="84"/>
      <c r="W5" s="84"/>
    </row>
    <row r="6" spans="1:28" ht="24.75" customHeight="1">
      <c r="A6" s="86" t="s">
        <v>63</v>
      </c>
      <c r="C6" s="87"/>
      <c r="D6" s="87"/>
      <c r="E6" s="87"/>
      <c r="F6" s="85"/>
      <c r="G6" s="87"/>
      <c r="H6" s="87"/>
      <c r="I6" s="87"/>
      <c r="J6" s="87"/>
      <c r="K6" s="87"/>
      <c r="W6" s="55"/>
    </row>
    <row r="7" spans="1:28" s="59" customFormat="1" ht="25.5" customHeight="1">
      <c r="A7" s="14"/>
      <c r="B7" s="88" t="s">
        <v>64</v>
      </c>
      <c r="C7" s="1187" t="s">
        <v>65</v>
      </c>
      <c r="D7" s="1187"/>
      <c r="E7" s="1187"/>
      <c r="F7" s="1170" t="s">
        <v>66</v>
      </c>
      <c r="G7" s="1170"/>
      <c r="H7" s="1170"/>
      <c r="I7" s="1187" t="s">
        <v>67</v>
      </c>
      <c r="J7" s="1187"/>
      <c r="K7" s="1187"/>
      <c r="L7" s="1187"/>
      <c r="N7" s="1188" t="s">
        <v>68</v>
      </c>
      <c r="O7" s="1188"/>
      <c r="P7" s="1188"/>
      <c r="Q7" s="1188"/>
      <c r="R7" s="1188"/>
      <c r="S7" s="1188"/>
      <c r="T7" s="1188"/>
      <c r="U7" s="1188"/>
      <c r="V7" s="1188"/>
      <c r="W7" s="84"/>
    </row>
    <row r="8" spans="1:28" s="59" customFormat="1" ht="12" customHeight="1">
      <c r="A8" s="90"/>
      <c r="B8" s="1179" t="s">
        <v>35</v>
      </c>
      <c r="C8" s="1189"/>
      <c r="D8" s="1189"/>
      <c r="E8" s="1189"/>
      <c r="F8" s="1182"/>
      <c r="G8" s="1183"/>
      <c r="H8" s="91"/>
      <c r="I8" s="1184">
        <f t="shared" ref="I8:I13" si="0">ROUNDDOWN((INT(C8)*F8/10),0)</f>
        <v>0</v>
      </c>
      <c r="J8" s="1184"/>
      <c r="K8" s="1184"/>
      <c r="L8" s="1184"/>
      <c r="N8" s="1188"/>
      <c r="O8" s="1188"/>
      <c r="P8" s="1188"/>
      <c r="Q8" s="1188"/>
      <c r="R8" s="1188"/>
      <c r="S8" s="1188"/>
      <c r="T8" s="1188"/>
      <c r="U8" s="1188"/>
      <c r="V8" s="1188"/>
      <c r="W8" s="84"/>
    </row>
    <row r="9" spans="1:28" s="59" customFormat="1" ht="21.75" customHeight="1">
      <c r="A9" s="90"/>
      <c r="B9" s="1180"/>
      <c r="C9" s="1175">
        <v>0</v>
      </c>
      <c r="D9" s="1175"/>
      <c r="E9" s="1175"/>
      <c r="F9" s="1176"/>
      <c r="G9" s="1177"/>
      <c r="H9" s="92" t="s">
        <v>69</v>
      </c>
      <c r="I9" s="1178">
        <f t="shared" si="0"/>
        <v>0</v>
      </c>
      <c r="J9" s="1178"/>
      <c r="K9" s="1178"/>
      <c r="L9" s="1178"/>
      <c r="N9" s="1188"/>
      <c r="O9" s="1188"/>
      <c r="P9" s="1188"/>
      <c r="Q9" s="1188"/>
      <c r="R9" s="1188"/>
      <c r="S9" s="1188"/>
      <c r="T9" s="1188"/>
      <c r="U9" s="1188"/>
      <c r="V9" s="1188"/>
      <c r="W9" s="84"/>
    </row>
    <row r="10" spans="1:28" s="59" customFormat="1" ht="12" customHeight="1">
      <c r="A10" s="90"/>
      <c r="B10" s="1179" t="s">
        <v>70</v>
      </c>
      <c r="C10" s="1181"/>
      <c r="D10" s="1181"/>
      <c r="E10" s="1181"/>
      <c r="F10" s="1182"/>
      <c r="G10" s="1183"/>
      <c r="H10" s="91"/>
      <c r="I10" s="1184">
        <f t="shared" si="0"/>
        <v>0</v>
      </c>
      <c r="J10" s="1184"/>
      <c r="K10" s="1184"/>
      <c r="L10" s="1184"/>
      <c r="N10" s="1212" t="s">
        <v>71</v>
      </c>
      <c r="O10" s="1212"/>
      <c r="P10" s="1212"/>
      <c r="Q10" s="1212"/>
      <c r="R10" s="1212"/>
      <c r="S10" s="1212"/>
      <c r="T10" s="1212"/>
      <c r="U10" s="1212"/>
      <c r="V10" s="1212"/>
      <c r="W10" s="84"/>
    </row>
    <row r="11" spans="1:28" s="59" customFormat="1" ht="21.75" customHeight="1">
      <c r="A11" s="14"/>
      <c r="B11" s="1180"/>
      <c r="C11" s="1213">
        <v>0</v>
      </c>
      <c r="D11" s="1213"/>
      <c r="E11" s="1213"/>
      <c r="F11" s="1176"/>
      <c r="G11" s="1214"/>
      <c r="H11" s="92" t="s">
        <v>69</v>
      </c>
      <c r="I11" s="1178">
        <f t="shared" si="0"/>
        <v>0</v>
      </c>
      <c r="J11" s="1178"/>
      <c r="K11" s="1178"/>
      <c r="L11" s="1178"/>
      <c r="N11" s="1212"/>
      <c r="O11" s="1212"/>
      <c r="P11" s="1212"/>
      <c r="Q11" s="1212"/>
      <c r="R11" s="1212"/>
      <c r="S11" s="1212"/>
      <c r="T11" s="1212"/>
      <c r="U11" s="1212"/>
      <c r="V11" s="1212"/>
      <c r="W11" s="84"/>
    </row>
    <row r="12" spans="1:28" s="59" customFormat="1" ht="12" customHeight="1">
      <c r="A12" s="84"/>
      <c r="B12" s="1179" t="s">
        <v>72</v>
      </c>
      <c r="C12" s="1181"/>
      <c r="D12" s="1181"/>
      <c r="E12" s="1181"/>
      <c r="F12" s="1182"/>
      <c r="G12" s="1183"/>
      <c r="H12" s="91"/>
      <c r="I12" s="1184">
        <f t="shared" si="0"/>
        <v>0</v>
      </c>
      <c r="J12" s="1184"/>
      <c r="K12" s="1184"/>
      <c r="L12" s="1184"/>
      <c r="N12" s="1212"/>
      <c r="O12" s="1212"/>
      <c r="P12" s="1212"/>
      <c r="Q12" s="1212"/>
      <c r="R12" s="1212"/>
      <c r="S12" s="1212"/>
      <c r="T12" s="1212"/>
      <c r="U12" s="1212"/>
      <c r="V12" s="1212"/>
      <c r="W12" s="84"/>
    </row>
    <row r="13" spans="1:28" s="59" customFormat="1" ht="21.75" customHeight="1">
      <c r="A13" s="84"/>
      <c r="B13" s="1198"/>
      <c r="C13" s="1215">
        <v>0</v>
      </c>
      <c r="D13" s="1215"/>
      <c r="E13" s="1215"/>
      <c r="F13" s="1216"/>
      <c r="G13" s="1217"/>
      <c r="H13" s="93" t="s">
        <v>69</v>
      </c>
      <c r="I13" s="1190">
        <f t="shared" si="0"/>
        <v>0</v>
      </c>
      <c r="J13" s="1190"/>
      <c r="K13" s="1190"/>
      <c r="L13" s="1190"/>
      <c r="N13" s="1212"/>
      <c r="O13" s="1212"/>
      <c r="P13" s="1212"/>
      <c r="Q13" s="1212"/>
      <c r="R13" s="1212"/>
      <c r="S13" s="1212"/>
      <c r="T13" s="1212"/>
      <c r="U13" s="1212"/>
      <c r="V13" s="1212"/>
      <c r="W13" s="84"/>
    </row>
    <row r="14" spans="1:28" s="59" customFormat="1" ht="19.899999999999999" customHeight="1">
      <c r="A14" s="84"/>
      <c r="B14" s="1191" t="s">
        <v>73</v>
      </c>
      <c r="C14" s="1192"/>
      <c r="D14" s="1192"/>
      <c r="E14" s="1192"/>
      <c r="F14" s="1192"/>
      <c r="G14" s="1192"/>
      <c r="H14" s="1192"/>
      <c r="I14" s="1192"/>
      <c r="J14" s="1192"/>
      <c r="K14" s="1192"/>
      <c r="L14" s="1193"/>
      <c r="N14" s="1194" t="s">
        <v>74</v>
      </c>
      <c r="O14" s="1194"/>
      <c r="P14" s="1194"/>
      <c r="Q14" s="1194"/>
      <c r="R14" s="1194"/>
      <c r="S14" s="1194"/>
      <c r="T14" s="1195"/>
      <c r="U14" s="1196">
        <v>0</v>
      </c>
      <c r="V14" s="1197"/>
      <c r="W14" s="84"/>
    </row>
    <row r="15" spans="1:28" s="59" customFormat="1" ht="12" customHeight="1">
      <c r="A15" s="84"/>
      <c r="B15" s="1198" t="s">
        <v>75</v>
      </c>
      <c r="C15" s="1199">
        <f>INT(SUM(C8,C10,C12))</f>
        <v>0</v>
      </c>
      <c r="D15" s="1200"/>
      <c r="E15" s="1200"/>
      <c r="F15" s="1201"/>
      <c r="G15" s="1202"/>
      <c r="H15" s="1203"/>
      <c r="I15" s="1207">
        <f>SUM(I8,I10,I12)</f>
        <v>0</v>
      </c>
      <c r="J15" s="1207"/>
      <c r="K15" s="1207"/>
      <c r="L15" s="1208"/>
      <c r="N15" s="94"/>
      <c r="O15" s="94"/>
      <c r="P15" s="94"/>
      <c r="Q15" s="94"/>
      <c r="R15" s="94"/>
      <c r="S15" s="94"/>
      <c r="T15" s="94"/>
      <c r="U15" s="94"/>
      <c r="V15" s="94"/>
      <c r="W15" s="84"/>
    </row>
    <row r="16" spans="1:28" s="59" customFormat="1" ht="22.5" customHeight="1">
      <c r="A16" s="84"/>
      <c r="B16" s="1180"/>
      <c r="C16" s="1209">
        <f>INT(SUM(C9,C11,C13))</f>
        <v>0</v>
      </c>
      <c r="D16" s="1209"/>
      <c r="E16" s="1210"/>
      <c r="F16" s="1204"/>
      <c r="G16" s="1205"/>
      <c r="H16" s="1206"/>
      <c r="I16" s="1211">
        <f>SUM(I9,I11,I13)</f>
        <v>0</v>
      </c>
      <c r="J16" s="1178"/>
      <c r="K16" s="1178"/>
      <c r="L16" s="1178"/>
      <c r="W16" s="84"/>
    </row>
    <row r="17" spans="1:35" s="84" customFormat="1" ht="6.75" customHeight="1">
      <c r="B17" s="12"/>
      <c r="C17" s="95"/>
      <c r="D17" s="95"/>
      <c r="E17" s="95"/>
      <c r="F17" s="96"/>
      <c r="G17" s="96"/>
      <c r="H17" s="96"/>
      <c r="I17" s="96"/>
      <c r="J17" s="96"/>
      <c r="K17" s="97"/>
      <c r="L17" s="97"/>
      <c r="M17" s="97"/>
      <c r="N17" s="95"/>
      <c r="W17" s="12"/>
      <c r="X17" s="98"/>
      <c r="AH17" s="97"/>
    </row>
    <row r="18" spans="1:35" ht="23.25" customHeight="1">
      <c r="A18" s="86" t="s">
        <v>76</v>
      </c>
      <c r="C18" s="87"/>
      <c r="D18" s="87"/>
      <c r="E18" s="87"/>
      <c r="F18" s="87"/>
      <c r="G18" s="87"/>
      <c r="H18" s="87"/>
      <c r="I18" s="87"/>
      <c r="J18" s="87"/>
      <c r="K18" s="87"/>
      <c r="M18" s="55"/>
      <c r="N18" s="99"/>
      <c r="O18" s="99"/>
      <c r="P18" s="99"/>
      <c r="Q18" s="99"/>
      <c r="R18" s="99"/>
      <c r="S18" s="99"/>
      <c r="T18" s="99"/>
      <c r="U18" s="99"/>
      <c r="V18" s="99"/>
      <c r="W18" s="99"/>
      <c r="AH18" s="100"/>
      <c r="AI18" s="100"/>
    </row>
    <row r="19" spans="1:35" s="59" customFormat="1" ht="25.5" customHeight="1">
      <c r="A19" s="14"/>
      <c r="B19" s="88" t="s">
        <v>64</v>
      </c>
      <c r="C19" s="1187" t="s">
        <v>65</v>
      </c>
      <c r="D19" s="1187"/>
      <c r="E19" s="1187"/>
      <c r="F19" s="1170" t="s">
        <v>66</v>
      </c>
      <c r="G19" s="1170"/>
      <c r="H19" s="1170"/>
      <c r="I19" s="1187" t="s">
        <v>67</v>
      </c>
      <c r="J19" s="1187"/>
      <c r="K19" s="1187"/>
      <c r="L19" s="1187"/>
      <c r="N19" s="1218" t="s">
        <v>542</v>
      </c>
      <c r="O19" s="1218"/>
      <c r="P19" s="1218"/>
      <c r="Q19" s="1218"/>
      <c r="R19" s="1218"/>
      <c r="S19" s="1218"/>
      <c r="T19" s="1218"/>
      <c r="U19" s="1218"/>
      <c r="V19" s="1218"/>
      <c r="W19" s="99"/>
      <c r="X19" s="100"/>
      <c r="AH19" s="100"/>
      <c r="AI19" s="100"/>
    </row>
    <row r="20" spans="1:35" s="59" customFormat="1" ht="12" customHeight="1">
      <c r="A20" s="90"/>
      <c r="B20" s="1179" t="s">
        <v>35</v>
      </c>
      <c r="C20" s="1219"/>
      <c r="D20" s="1219"/>
      <c r="E20" s="1219"/>
      <c r="F20" s="1220"/>
      <c r="G20" s="1221"/>
      <c r="H20" s="101"/>
      <c r="I20" s="1222">
        <f t="shared" ref="I20:I25" si="1">ROUNDDOWN((INT(C20)*F20/10),0)</f>
        <v>0</v>
      </c>
      <c r="J20" s="1222"/>
      <c r="K20" s="1222"/>
      <c r="L20" s="1222"/>
      <c r="N20" s="1218"/>
      <c r="O20" s="1218"/>
      <c r="P20" s="1218"/>
      <c r="Q20" s="1218"/>
      <c r="R20" s="1218"/>
      <c r="S20" s="1218"/>
      <c r="T20" s="1218"/>
      <c r="U20" s="1218"/>
      <c r="V20" s="1218"/>
    </row>
    <row r="21" spans="1:35" s="59" customFormat="1" ht="22.5" customHeight="1">
      <c r="A21" s="90"/>
      <c r="B21" s="1180"/>
      <c r="C21" s="1223">
        <v>0</v>
      </c>
      <c r="D21" s="1223"/>
      <c r="E21" s="1223"/>
      <c r="F21" s="1224"/>
      <c r="G21" s="1225"/>
      <c r="H21" s="102" t="s">
        <v>69</v>
      </c>
      <c r="I21" s="1226">
        <f t="shared" si="1"/>
        <v>0</v>
      </c>
      <c r="J21" s="1226"/>
      <c r="K21" s="1226"/>
      <c r="L21" s="1226"/>
      <c r="N21" s="1227" t="s">
        <v>77</v>
      </c>
      <c r="O21" s="1228"/>
      <c r="P21" s="1228"/>
      <c r="Q21" s="1228"/>
      <c r="R21" s="1228"/>
      <c r="S21" s="1228"/>
      <c r="T21" s="1228"/>
      <c r="U21" s="1228"/>
      <c r="V21" s="1229"/>
    </row>
    <row r="22" spans="1:35" s="59" customFormat="1" ht="12" customHeight="1">
      <c r="A22" s="90"/>
      <c r="B22" s="1179" t="s">
        <v>70</v>
      </c>
      <c r="C22" s="1219"/>
      <c r="D22" s="1219"/>
      <c r="E22" s="1219"/>
      <c r="F22" s="1220"/>
      <c r="G22" s="1221"/>
      <c r="H22" s="101"/>
      <c r="I22" s="1222">
        <f t="shared" si="1"/>
        <v>0</v>
      </c>
      <c r="J22" s="1222"/>
      <c r="K22" s="1222"/>
      <c r="L22" s="1222"/>
      <c r="N22" s="1230"/>
      <c r="O22" s="1063"/>
      <c r="P22" s="1063"/>
      <c r="Q22" s="1063"/>
      <c r="R22" s="1063"/>
      <c r="S22" s="1063"/>
      <c r="T22" s="1063"/>
      <c r="U22" s="1063"/>
      <c r="V22" s="1231"/>
    </row>
    <row r="23" spans="1:35" s="59" customFormat="1" ht="22.5" customHeight="1">
      <c r="A23" s="14"/>
      <c r="B23" s="1180"/>
      <c r="C23" s="1235">
        <v>0</v>
      </c>
      <c r="D23" s="1236"/>
      <c r="E23" s="1237"/>
      <c r="F23" s="1238"/>
      <c r="G23" s="1239"/>
      <c r="H23" s="102" t="s">
        <v>69</v>
      </c>
      <c r="I23" s="1240">
        <f t="shared" si="1"/>
        <v>0</v>
      </c>
      <c r="J23" s="1241"/>
      <c r="K23" s="1241"/>
      <c r="L23" s="1242"/>
      <c r="N23" s="1232"/>
      <c r="O23" s="1233"/>
      <c r="P23" s="1233"/>
      <c r="Q23" s="1233"/>
      <c r="R23" s="1233"/>
      <c r="S23" s="1233"/>
      <c r="T23" s="1233"/>
      <c r="U23" s="1233"/>
      <c r="V23" s="1234"/>
      <c r="W23" s="103"/>
    </row>
    <row r="24" spans="1:35" s="59" customFormat="1" ht="12" customHeight="1">
      <c r="A24" s="84"/>
      <c r="B24" s="1179" t="s">
        <v>72</v>
      </c>
      <c r="C24" s="1219"/>
      <c r="D24" s="1219"/>
      <c r="E24" s="1219"/>
      <c r="F24" s="1220"/>
      <c r="G24" s="1221"/>
      <c r="H24" s="101"/>
      <c r="I24" s="1222">
        <f t="shared" si="1"/>
        <v>0</v>
      </c>
      <c r="J24" s="1222"/>
      <c r="K24" s="1222"/>
      <c r="L24" s="1222"/>
      <c r="N24" s="104"/>
      <c r="O24" s="104"/>
      <c r="P24" s="104"/>
      <c r="Q24" s="104"/>
      <c r="R24" s="104"/>
      <c r="S24" s="104"/>
      <c r="T24" s="104"/>
      <c r="U24" s="104"/>
      <c r="V24" s="104"/>
      <c r="W24" s="105"/>
    </row>
    <row r="25" spans="1:35" s="59" customFormat="1" ht="22.5" customHeight="1">
      <c r="A25" s="84"/>
      <c r="B25" s="1198"/>
      <c r="C25" s="1259">
        <v>0</v>
      </c>
      <c r="D25" s="1259"/>
      <c r="E25" s="1259"/>
      <c r="F25" s="1260"/>
      <c r="G25" s="1261"/>
      <c r="H25" s="106" t="s">
        <v>69</v>
      </c>
      <c r="I25" s="1262">
        <f t="shared" si="1"/>
        <v>0</v>
      </c>
      <c r="J25" s="1262"/>
      <c r="K25" s="1262"/>
      <c r="L25" s="1262"/>
      <c r="N25" s="1063" t="s">
        <v>78</v>
      </c>
      <c r="O25" s="1063"/>
      <c r="P25" s="1063"/>
      <c r="Q25" s="1063"/>
      <c r="R25" s="1063"/>
      <c r="S25" s="1063"/>
      <c r="T25" s="1063"/>
      <c r="U25" s="1063"/>
      <c r="V25" s="1063"/>
      <c r="W25" s="103"/>
      <c r="AG25" s="107"/>
    </row>
    <row r="26" spans="1:35" s="59" customFormat="1" ht="18" customHeight="1">
      <c r="A26" s="84"/>
      <c r="B26" s="1191" t="s">
        <v>79</v>
      </c>
      <c r="C26" s="1192"/>
      <c r="D26" s="1192"/>
      <c r="E26" s="1192"/>
      <c r="F26" s="1192"/>
      <c r="G26" s="1192"/>
      <c r="H26" s="1192"/>
      <c r="I26" s="1192"/>
      <c r="J26" s="1192"/>
      <c r="K26" s="1192"/>
      <c r="L26" s="1193"/>
      <c r="N26" s="1063"/>
      <c r="O26" s="1063"/>
      <c r="P26" s="1063"/>
      <c r="Q26" s="1063"/>
      <c r="R26" s="1063"/>
      <c r="S26" s="1063"/>
      <c r="T26" s="1063"/>
      <c r="U26" s="1063"/>
      <c r="V26" s="1063"/>
      <c r="W26" s="99"/>
      <c r="AG26" s="107"/>
    </row>
    <row r="27" spans="1:35" s="59" customFormat="1" ht="12" customHeight="1">
      <c r="A27" s="84"/>
      <c r="B27" s="1198" t="s">
        <v>75</v>
      </c>
      <c r="C27" s="1248">
        <f>INT(SUM(C20+C22+C24))</f>
        <v>0</v>
      </c>
      <c r="D27" s="1249"/>
      <c r="E27" s="1250"/>
      <c r="F27" s="1251"/>
      <c r="G27" s="1252"/>
      <c r="H27" s="1253"/>
      <c r="I27" s="1222">
        <f>SUM(I20,I22,I24)</f>
        <v>0</v>
      </c>
      <c r="J27" s="1222"/>
      <c r="K27" s="1222"/>
      <c r="L27" s="1222"/>
      <c r="N27" s="1063"/>
      <c r="O27" s="1063"/>
      <c r="P27" s="1063"/>
      <c r="Q27" s="1063"/>
      <c r="R27" s="1063"/>
      <c r="S27" s="1063"/>
      <c r="T27" s="1063"/>
      <c r="U27" s="1063"/>
      <c r="V27" s="1063"/>
    </row>
    <row r="28" spans="1:35" s="59" customFormat="1" ht="22.5" customHeight="1">
      <c r="A28" s="84"/>
      <c r="B28" s="1180"/>
      <c r="C28" s="1257">
        <f>INT(SUM(C21,C23,C25))</f>
        <v>0</v>
      </c>
      <c r="D28" s="1257"/>
      <c r="E28" s="1258"/>
      <c r="F28" s="1254"/>
      <c r="G28" s="1255"/>
      <c r="H28" s="1256"/>
      <c r="I28" s="1242">
        <f>SUM(I21,I23,I25)</f>
        <v>0</v>
      </c>
      <c r="J28" s="1226"/>
      <c r="K28" s="1226"/>
      <c r="L28" s="1226"/>
      <c r="N28" s="1063"/>
      <c r="O28" s="1063"/>
      <c r="P28" s="1063"/>
      <c r="Q28" s="1063"/>
      <c r="R28" s="1063"/>
      <c r="S28" s="1063"/>
      <c r="T28" s="1063"/>
      <c r="U28" s="1063"/>
      <c r="V28" s="1063"/>
      <c r="W28" s="84"/>
    </row>
    <row r="29" spans="1:35" s="59" customFormat="1" ht="6.75" customHeight="1">
      <c r="A29" s="84"/>
      <c r="B29" s="12"/>
      <c r="C29" s="95"/>
      <c r="D29" s="95"/>
      <c r="E29" s="95"/>
      <c r="F29" s="108"/>
      <c r="G29" s="108"/>
      <c r="H29" s="108"/>
      <c r="I29" s="97"/>
      <c r="J29" s="109"/>
      <c r="K29" s="97"/>
      <c r="L29" s="97"/>
      <c r="W29" s="84"/>
    </row>
    <row r="30" spans="1:35" ht="22.5" customHeight="1">
      <c r="A30" s="86" t="s">
        <v>80</v>
      </c>
      <c r="C30" s="87"/>
      <c r="D30" s="87"/>
      <c r="E30" s="87"/>
      <c r="F30" s="87"/>
      <c r="G30" s="87"/>
      <c r="H30" s="87"/>
      <c r="I30" s="87"/>
      <c r="J30" s="87"/>
      <c r="K30" s="87"/>
      <c r="M30" s="55"/>
      <c r="W30" s="55"/>
    </row>
    <row r="31" spans="1:35" s="59" customFormat="1" ht="25.5" customHeight="1">
      <c r="A31" s="14"/>
      <c r="B31" s="88" t="s">
        <v>64</v>
      </c>
      <c r="C31" s="1187" t="s">
        <v>65</v>
      </c>
      <c r="D31" s="1187"/>
      <c r="E31" s="1187"/>
      <c r="F31" s="1170" t="s">
        <v>66</v>
      </c>
      <c r="G31" s="1170"/>
      <c r="H31" s="1170"/>
      <c r="I31" s="1187" t="s">
        <v>81</v>
      </c>
      <c r="J31" s="1187"/>
      <c r="K31" s="1187"/>
      <c r="L31" s="1187"/>
      <c r="N31" s="1243" t="s">
        <v>82</v>
      </c>
      <c r="O31" s="1243"/>
      <c r="P31" s="1243"/>
      <c r="Q31" s="1243"/>
      <c r="R31" s="1243"/>
      <c r="S31" s="1243"/>
      <c r="T31" s="1243"/>
      <c r="U31" s="1243"/>
      <c r="V31" s="1243"/>
      <c r="W31" s="100"/>
      <c r="X31" s="100"/>
      <c r="Y31" s="100"/>
      <c r="AA31" s="100"/>
      <c r="AB31" s="100"/>
    </row>
    <row r="32" spans="1:35" s="59" customFormat="1" ht="12" customHeight="1">
      <c r="A32" s="90"/>
      <c r="B32" s="1179" t="s">
        <v>35</v>
      </c>
      <c r="C32" s="1181"/>
      <c r="D32" s="1181"/>
      <c r="E32" s="1181"/>
      <c r="F32" s="1182"/>
      <c r="G32" s="1183"/>
      <c r="H32" s="110"/>
      <c r="I32" s="1244">
        <f t="shared" ref="I32:I37" si="2">ROUNDDOWN((INT(C32)*F32/10),0)</f>
        <v>0</v>
      </c>
      <c r="J32" s="1245"/>
      <c r="K32" s="1245"/>
      <c r="L32" s="1246"/>
      <c r="N32" s="1243"/>
      <c r="O32" s="1243"/>
      <c r="P32" s="1243"/>
      <c r="Q32" s="1243"/>
      <c r="R32" s="1243"/>
      <c r="S32" s="1243"/>
      <c r="T32" s="1243"/>
      <c r="U32" s="1243"/>
      <c r="V32" s="1243"/>
      <c r="W32" s="99"/>
    </row>
    <row r="33" spans="1:28" s="59" customFormat="1" ht="22.5" customHeight="1">
      <c r="A33" s="90"/>
      <c r="B33" s="1180"/>
      <c r="C33" s="1247">
        <v>0</v>
      </c>
      <c r="D33" s="1114"/>
      <c r="E33" s="1115"/>
      <c r="F33" s="1224"/>
      <c r="G33" s="1225"/>
      <c r="H33" s="111" t="s">
        <v>69</v>
      </c>
      <c r="I33" s="1263">
        <f t="shared" si="2"/>
        <v>0</v>
      </c>
      <c r="J33" s="1264"/>
      <c r="K33" s="1264"/>
      <c r="L33" s="1211"/>
      <c r="N33" s="1243"/>
      <c r="O33" s="1243"/>
      <c r="P33" s="1243"/>
      <c r="Q33" s="1243"/>
      <c r="R33" s="1243"/>
      <c r="S33" s="1243"/>
      <c r="T33" s="1243"/>
      <c r="U33" s="1243"/>
      <c r="V33" s="1243"/>
      <c r="W33" s="99"/>
    </row>
    <row r="34" spans="1:28" s="59" customFormat="1" ht="12" customHeight="1">
      <c r="A34" s="90"/>
      <c r="B34" s="1179" t="s">
        <v>70</v>
      </c>
      <c r="C34" s="1181"/>
      <c r="D34" s="1181"/>
      <c r="E34" s="1181"/>
      <c r="F34" s="1182"/>
      <c r="G34" s="1183"/>
      <c r="H34" s="110"/>
      <c r="I34" s="1244">
        <f t="shared" si="2"/>
        <v>0</v>
      </c>
      <c r="J34" s="1245"/>
      <c r="K34" s="1245"/>
      <c r="L34" s="1246"/>
      <c r="N34" s="1243"/>
      <c r="O34" s="1243"/>
      <c r="P34" s="1243"/>
      <c r="Q34" s="1243"/>
      <c r="R34" s="1243"/>
      <c r="S34" s="1243"/>
      <c r="T34" s="1243"/>
      <c r="U34" s="1243"/>
      <c r="V34" s="1243"/>
      <c r="W34" s="99"/>
    </row>
    <row r="35" spans="1:28" s="59" customFormat="1" ht="22.5" customHeight="1">
      <c r="A35" s="14"/>
      <c r="B35" s="1180"/>
      <c r="C35" s="1247">
        <v>0</v>
      </c>
      <c r="D35" s="1114"/>
      <c r="E35" s="1115"/>
      <c r="F35" s="1224"/>
      <c r="G35" s="1225"/>
      <c r="H35" s="111" t="s">
        <v>69</v>
      </c>
      <c r="I35" s="1263">
        <f t="shared" si="2"/>
        <v>0</v>
      </c>
      <c r="J35" s="1264"/>
      <c r="K35" s="1264"/>
      <c r="L35" s="1211"/>
      <c r="N35" s="1243" t="s">
        <v>474</v>
      </c>
      <c r="O35" s="1243"/>
      <c r="P35" s="1243"/>
      <c r="Q35" s="1243"/>
      <c r="R35" s="1243"/>
      <c r="S35" s="1243"/>
      <c r="T35" s="1243"/>
      <c r="U35" s="1243"/>
      <c r="V35" s="1243"/>
      <c r="W35" s="99"/>
    </row>
    <row r="36" spans="1:28" s="59" customFormat="1" ht="12" customHeight="1">
      <c r="A36" s="84"/>
      <c r="B36" s="1179" t="s">
        <v>72</v>
      </c>
      <c r="C36" s="1181"/>
      <c r="D36" s="1181"/>
      <c r="E36" s="1181"/>
      <c r="F36" s="1182"/>
      <c r="G36" s="1183"/>
      <c r="H36" s="110"/>
      <c r="I36" s="1184">
        <f t="shared" si="2"/>
        <v>0</v>
      </c>
      <c r="J36" s="1184"/>
      <c r="K36" s="1184"/>
      <c r="L36" s="1184"/>
      <c r="N36" s="1243"/>
      <c r="O36" s="1243"/>
      <c r="P36" s="1243"/>
      <c r="Q36" s="1243"/>
      <c r="R36" s="1243"/>
      <c r="S36" s="1243"/>
      <c r="T36" s="1243"/>
      <c r="U36" s="1243"/>
      <c r="V36" s="1243"/>
      <c r="W36" s="100"/>
    </row>
    <row r="37" spans="1:28" s="59" customFormat="1" ht="22.5" customHeight="1">
      <c r="A37" s="84"/>
      <c r="B37" s="1198"/>
      <c r="C37" s="1275">
        <v>0</v>
      </c>
      <c r="D37" s="1276"/>
      <c r="E37" s="1277"/>
      <c r="F37" s="1278"/>
      <c r="G37" s="1279"/>
      <c r="H37" s="112" t="s">
        <v>69</v>
      </c>
      <c r="I37" s="1190">
        <f t="shared" si="2"/>
        <v>0</v>
      </c>
      <c r="J37" s="1190"/>
      <c r="K37" s="1190"/>
      <c r="L37" s="1190"/>
      <c r="N37" s="1243"/>
      <c r="O37" s="1243"/>
      <c r="P37" s="1243"/>
      <c r="Q37" s="1243"/>
      <c r="R37" s="1243"/>
      <c r="S37" s="1243"/>
      <c r="T37" s="1243"/>
      <c r="U37" s="1243"/>
      <c r="V37" s="1243"/>
      <c r="W37" s="100"/>
    </row>
    <row r="38" spans="1:28" s="59" customFormat="1" ht="16.5" customHeight="1">
      <c r="A38" s="84"/>
      <c r="B38" s="1191" t="s">
        <v>79</v>
      </c>
      <c r="C38" s="1192"/>
      <c r="D38" s="1192"/>
      <c r="E38" s="1192"/>
      <c r="F38" s="1192"/>
      <c r="G38" s="1192"/>
      <c r="H38" s="1192"/>
      <c r="I38" s="1192"/>
      <c r="J38" s="1192"/>
      <c r="K38" s="1192"/>
      <c r="L38" s="1193"/>
      <c r="N38" s="1062" t="s">
        <v>473</v>
      </c>
      <c r="O38" s="1062"/>
      <c r="P38" s="1062"/>
      <c r="Q38" s="1062"/>
      <c r="R38" s="1062"/>
      <c r="S38" s="1062"/>
      <c r="T38" s="1062"/>
      <c r="U38" s="59" t="s">
        <v>60</v>
      </c>
      <c r="V38" s="323"/>
      <c r="W38" s="100"/>
      <c r="X38" s="84"/>
      <c r="Y38" s="84"/>
    </row>
    <row r="39" spans="1:28" s="59" customFormat="1" ht="12" customHeight="1">
      <c r="A39" s="84"/>
      <c r="B39" s="1198" t="s">
        <v>75</v>
      </c>
      <c r="C39" s="1199">
        <f>INT(SUM(C32,C34,C36))</f>
        <v>0</v>
      </c>
      <c r="D39" s="1200"/>
      <c r="E39" s="1200"/>
      <c r="F39" s="1265"/>
      <c r="G39" s="1266"/>
      <c r="H39" s="1267"/>
      <c r="I39" s="1271">
        <f>SUM(I32,I34,I36)</f>
        <v>0</v>
      </c>
      <c r="J39" s="1272"/>
      <c r="K39" s="1272"/>
      <c r="L39" s="1273"/>
      <c r="N39" s="1062"/>
      <c r="O39" s="1062"/>
      <c r="P39" s="1062"/>
      <c r="Q39" s="1062"/>
      <c r="R39" s="1062"/>
      <c r="S39" s="1062"/>
      <c r="T39" s="1062"/>
      <c r="U39" s="307"/>
      <c r="V39" s="308"/>
      <c r="W39" s="100"/>
    </row>
    <row r="40" spans="1:28" s="59" customFormat="1" ht="22.5" customHeight="1">
      <c r="A40" s="84"/>
      <c r="B40" s="1180"/>
      <c r="C40" s="1210">
        <f>INT(SUM(C33,C35,C37))</f>
        <v>0</v>
      </c>
      <c r="D40" s="1274"/>
      <c r="E40" s="1274"/>
      <c r="F40" s="1268"/>
      <c r="G40" s="1269"/>
      <c r="H40" s="1270"/>
      <c r="I40" s="1211">
        <f>SUM(I33,I35,I37)</f>
        <v>0</v>
      </c>
      <c r="J40" s="1178"/>
      <c r="K40" s="1178"/>
      <c r="L40" s="1178"/>
      <c r="N40" s="1327" t="s">
        <v>472</v>
      </c>
      <c r="O40" s="1327"/>
      <c r="P40" s="1327"/>
      <c r="Q40" s="1327"/>
      <c r="R40" s="1327"/>
      <c r="S40" s="1426">
        <f>IF(V38="○",E47*2000000,0)</f>
        <v>0</v>
      </c>
      <c r="T40" s="1426"/>
      <c r="U40" s="1426"/>
      <c r="V40" s="1426"/>
      <c r="W40" s="84"/>
    </row>
    <row r="41" spans="1:28" s="59" customFormat="1" ht="8.25" customHeight="1">
      <c r="A41" s="84"/>
      <c r="B41" s="12"/>
      <c r="C41" s="95"/>
      <c r="D41" s="95"/>
      <c r="E41" s="95"/>
      <c r="F41" s="108"/>
      <c r="G41" s="108"/>
      <c r="H41" s="108"/>
      <c r="I41" s="97"/>
      <c r="J41" s="97"/>
      <c r="K41" s="97"/>
      <c r="L41" s="97"/>
      <c r="N41" s="113"/>
      <c r="O41" s="113"/>
      <c r="P41" s="113"/>
      <c r="Q41" s="113"/>
      <c r="R41" s="113"/>
    </row>
    <row r="42" spans="1:28" s="59" customFormat="1" ht="19.5" customHeight="1">
      <c r="A42" s="27" t="s">
        <v>83</v>
      </c>
      <c r="O42" s="26"/>
      <c r="P42" s="26"/>
      <c r="Q42" s="26"/>
      <c r="R42" s="26"/>
      <c r="S42" s="26"/>
      <c r="T42" s="26"/>
      <c r="U42" s="26"/>
      <c r="V42" s="26"/>
      <c r="W42" s="26"/>
    </row>
    <row r="43" spans="1:28" s="59" customFormat="1" ht="25.5" customHeight="1">
      <c r="B43" s="43"/>
      <c r="C43" s="44"/>
      <c r="D43" s="44"/>
      <c r="E43" s="1011" t="s">
        <v>84</v>
      </c>
      <c r="F43" s="1297"/>
      <c r="G43" s="1297"/>
      <c r="H43" s="1297"/>
      <c r="I43" s="1012"/>
      <c r="J43" s="1153" t="s">
        <v>85</v>
      </c>
      <c r="K43" s="1153"/>
      <c r="L43" s="1153"/>
      <c r="M43" s="1153"/>
      <c r="N43" s="1298"/>
      <c r="O43" s="1299" t="s">
        <v>86</v>
      </c>
      <c r="P43" s="1063"/>
      <c r="Q43" s="1063"/>
      <c r="R43" s="1063"/>
      <c r="S43" s="1063"/>
      <c r="T43" s="1063"/>
      <c r="U43" s="1063"/>
      <c r="V43" s="1063"/>
      <c r="W43" s="26"/>
    </row>
    <row r="44" spans="1:28" s="59" customFormat="1" ht="25.5" customHeight="1">
      <c r="B44" s="1300" t="s">
        <v>87</v>
      </c>
      <c r="C44" s="1301"/>
      <c r="D44" s="1302"/>
      <c r="E44" s="114"/>
      <c r="F44" s="317" t="s">
        <v>475</v>
      </c>
      <c r="G44" s="318"/>
      <c r="H44" s="115" t="s">
        <v>88</v>
      </c>
      <c r="I44" s="115"/>
      <c r="J44" s="114"/>
      <c r="K44" s="317" t="s">
        <v>475</v>
      </c>
      <c r="L44" s="318"/>
      <c r="M44" s="115" t="s">
        <v>88</v>
      </c>
      <c r="N44" s="116"/>
      <c r="O44" s="1299"/>
      <c r="P44" s="1063"/>
      <c r="Q44" s="1063"/>
      <c r="R44" s="1063"/>
      <c r="S44" s="1063"/>
      <c r="T44" s="1063"/>
      <c r="U44" s="1063"/>
      <c r="V44" s="1063"/>
      <c r="W44" s="26"/>
    </row>
    <row r="45" spans="1:28" s="59" customFormat="1" ht="14.25" customHeight="1">
      <c r="B45" s="3"/>
      <c r="C45" s="3"/>
      <c r="D45" s="3"/>
      <c r="E45" s="84"/>
      <c r="F45" s="117"/>
      <c r="G45" s="118"/>
      <c r="H45" s="14"/>
      <c r="I45" s="14"/>
      <c r="J45" s="84"/>
      <c r="K45" s="117"/>
      <c r="L45" s="118"/>
      <c r="M45" s="14"/>
      <c r="N45" s="84"/>
      <c r="O45" s="103"/>
      <c r="P45" s="103"/>
      <c r="Q45" s="103"/>
      <c r="R45" s="103"/>
      <c r="S45" s="103"/>
      <c r="T45" s="103"/>
      <c r="U45" s="103"/>
      <c r="V45" s="103"/>
      <c r="W45" s="26"/>
    </row>
    <row r="46" spans="1:28" s="59" customFormat="1" ht="18" customHeight="1">
      <c r="A46" s="84"/>
      <c r="B46" s="119" t="s">
        <v>89</v>
      </c>
      <c r="C46" s="120"/>
      <c r="D46" s="120"/>
      <c r="E46" s="120"/>
      <c r="F46" s="121"/>
      <c r="G46" s="121"/>
      <c r="H46" s="121"/>
      <c r="I46" s="121"/>
      <c r="J46" s="121"/>
      <c r="K46" s="122"/>
      <c r="L46" s="122"/>
      <c r="M46" s="122"/>
      <c r="N46" s="123"/>
      <c r="O46" s="123"/>
      <c r="P46" s="123"/>
      <c r="Q46" s="123"/>
      <c r="R46" s="123"/>
      <c r="S46" s="123"/>
      <c r="T46" s="123"/>
      <c r="U46" s="123"/>
      <c r="V46" s="124"/>
      <c r="W46" s="84"/>
    </row>
    <row r="47" spans="1:28" s="59" customFormat="1" ht="21" customHeight="1">
      <c r="A47" s="84"/>
      <c r="B47" s="125" t="s">
        <v>90</v>
      </c>
      <c r="C47" s="84"/>
      <c r="D47" s="84"/>
      <c r="E47" s="1303">
        <v>0</v>
      </c>
      <c r="F47" s="1303"/>
      <c r="G47" s="1303"/>
      <c r="H47" s="126"/>
      <c r="I47" s="126"/>
      <c r="J47" s="126"/>
      <c r="K47" s="14"/>
      <c r="L47" s="84"/>
      <c r="M47" s="84"/>
      <c r="N47" s="84"/>
      <c r="O47" s="84"/>
      <c r="P47" s="84"/>
      <c r="Q47" s="84"/>
      <c r="R47" s="84"/>
      <c r="S47" s="84"/>
      <c r="T47" s="84"/>
      <c r="U47" s="84"/>
      <c r="V47" s="127"/>
      <c r="W47" s="128"/>
      <c r="X47" s="129"/>
      <c r="Y47" s="129"/>
      <c r="Z47" s="129"/>
      <c r="AA47" s="129"/>
      <c r="AB47" s="129"/>
    </row>
    <row r="48" spans="1:28" s="59" customFormat="1" ht="6.75" customHeight="1">
      <c r="A48" s="84"/>
      <c r="B48" s="125"/>
      <c r="C48" s="84"/>
      <c r="D48" s="84"/>
      <c r="E48" s="130"/>
      <c r="F48" s="126"/>
      <c r="G48" s="126"/>
      <c r="H48" s="126"/>
      <c r="I48" s="126"/>
      <c r="J48" s="126"/>
      <c r="K48" s="14"/>
      <c r="L48" s="84"/>
      <c r="M48" s="84"/>
      <c r="N48" s="84"/>
      <c r="O48" s="84"/>
      <c r="P48" s="84"/>
      <c r="Q48" s="84"/>
      <c r="R48" s="84"/>
      <c r="S48" s="84"/>
      <c r="T48" s="84"/>
      <c r="U48" s="84"/>
      <c r="V48" s="127"/>
      <c r="W48" s="128"/>
      <c r="X48" s="129"/>
      <c r="Y48" s="129"/>
      <c r="Z48" s="129"/>
      <c r="AA48" s="129"/>
      <c r="AB48" s="129"/>
    </row>
    <row r="49" spans="1:28" s="59" customFormat="1" ht="16.5" customHeight="1">
      <c r="A49" s="84"/>
      <c r="B49" s="131" t="s">
        <v>91</v>
      </c>
      <c r="C49" s="84"/>
      <c r="D49" s="84"/>
      <c r="E49" s="132"/>
      <c r="F49" s="82" t="s">
        <v>92</v>
      </c>
      <c r="G49" s="84"/>
      <c r="H49" s="84"/>
      <c r="I49" s="132"/>
      <c r="J49" s="84" t="s">
        <v>93</v>
      </c>
      <c r="K49" s="84"/>
      <c r="L49" s="84"/>
      <c r="M49" s="132"/>
      <c r="N49" s="84" t="s">
        <v>94</v>
      </c>
      <c r="O49" s="84"/>
      <c r="P49" s="84"/>
      <c r="Q49" s="132"/>
      <c r="R49" s="82" t="s">
        <v>95</v>
      </c>
      <c r="S49" s="84"/>
      <c r="T49" s="84"/>
      <c r="U49" s="84"/>
      <c r="V49" s="127"/>
      <c r="W49" s="128"/>
      <c r="X49" s="129"/>
      <c r="Y49" s="129"/>
      <c r="Z49" s="129"/>
      <c r="AA49" s="129"/>
      <c r="AB49" s="129"/>
    </row>
    <row r="50" spans="1:28" s="59" customFormat="1" ht="6.75" customHeight="1">
      <c r="A50" s="84"/>
      <c r="B50" s="125"/>
      <c r="C50" s="84"/>
      <c r="D50" s="84"/>
      <c r="E50" s="133"/>
      <c r="F50" s="126"/>
      <c r="G50" s="126"/>
      <c r="H50" s="126"/>
      <c r="I50" s="126"/>
      <c r="J50" s="126"/>
      <c r="K50" s="14"/>
      <c r="L50" s="84"/>
      <c r="M50" s="84"/>
      <c r="N50" s="84"/>
      <c r="O50" s="84"/>
      <c r="P50" s="84"/>
      <c r="Q50" s="84"/>
      <c r="R50" s="84"/>
      <c r="S50" s="84"/>
      <c r="T50" s="84"/>
      <c r="U50" s="84"/>
      <c r="V50" s="127"/>
      <c r="W50" s="128"/>
      <c r="X50" s="129"/>
      <c r="Y50" s="129"/>
      <c r="Z50" s="129"/>
      <c r="AA50" s="129"/>
      <c r="AB50" s="129"/>
    </row>
    <row r="51" spans="1:28" s="59" customFormat="1" ht="16.5" customHeight="1">
      <c r="A51" s="84"/>
      <c r="B51" s="131" t="s">
        <v>476</v>
      </c>
      <c r="C51" s="84"/>
      <c r="D51" s="84"/>
      <c r="E51" s="84"/>
      <c r="F51" s="84"/>
      <c r="G51" s="132"/>
      <c r="H51" s="84" t="s">
        <v>96</v>
      </c>
      <c r="I51" s="3"/>
      <c r="J51" s="132"/>
      <c r="K51" s="84" t="s">
        <v>97</v>
      </c>
      <c r="L51" s="84"/>
      <c r="M51" s="132"/>
      <c r="N51" s="309" t="s">
        <v>98</v>
      </c>
      <c r="O51" s="309"/>
      <c r="P51" s="132"/>
      <c r="Q51" s="309" t="s">
        <v>99</v>
      </c>
      <c r="R51" s="309"/>
      <c r="S51" s="309"/>
      <c r="T51" s="309"/>
      <c r="U51" s="309"/>
      <c r="V51" s="127"/>
      <c r="W51" s="129"/>
      <c r="X51" s="129"/>
      <c r="Y51" s="128"/>
      <c r="Z51" s="129"/>
      <c r="AA51" s="129"/>
      <c r="AB51" s="129"/>
    </row>
    <row r="52" spans="1:28" s="59" customFormat="1" ht="6.75" customHeight="1">
      <c r="A52" s="84"/>
      <c r="B52" s="125"/>
      <c r="C52" s="84"/>
      <c r="D52" s="84"/>
      <c r="E52" s="126"/>
      <c r="F52" s="126"/>
      <c r="G52" s="126"/>
      <c r="H52" s="14"/>
      <c r="I52" s="126"/>
      <c r="J52" s="84"/>
      <c r="K52" s="84"/>
      <c r="L52" s="84"/>
      <c r="M52" s="84"/>
      <c r="N52" s="84"/>
      <c r="O52" s="84"/>
      <c r="P52" s="84"/>
      <c r="Q52" s="84"/>
      <c r="R52" s="84"/>
      <c r="S52" s="84"/>
      <c r="T52" s="84"/>
      <c r="U52" s="84"/>
      <c r="V52" s="127"/>
      <c r="W52" s="128"/>
      <c r="X52" s="129"/>
      <c r="Y52" s="129"/>
      <c r="Z52" s="129"/>
      <c r="AA52" s="129"/>
      <c r="AB52" s="129"/>
    </row>
    <row r="53" spans="1:28" ht="16.5" customHeight="1">
      <c r="A53" s="55"/>
      <c r="B53" s="131"/>
      <c r="C53" s="14"/>
      <c r="D53" s="14"/>
      <c r="E53" s="14"/>
      <c r="F53" s="14"/>
      <c r="G53" s="132"/>
      <c r="H53" s="84" t="s">
        <v>100</v>
      </c>
      <c r="I53" s="3"/>
      <c r="J53" s="132"/>
      <c r="K53" s="84" t="s">
        <v>101</v>
      </c>
      <c r="L53" s="14"/>
      <c r="M53" s="132"/>
      <c r="N53" s="84" t="s">
        <v>102</v>
      </c>
      <c r="O53" s="84"/>
      <c r="P53" s="132"/>
      <c r="Q53" s="84" t="s">
        <v>103</v>
      </c>
      <c r="R53" s="84"/>
      <c r="S53" s="84"/>
      <c r="T53" s="84"/>
      <c r="U53" s="84"/>
      <c r="V53" s="134"/>
      <c r="W53" s="55"/>
      <c r="X53" s="55"/>
      <c r="Y53" s="55"/>
      <c r="Z53" s="55"/>
      <c r="AA53" s="55"/>
      <c r="AB53" s="55"/>
    </row>
    <row r="54" spans="1:28" s="59" customFormat="1" ht="6.75" customHeight="1">
      <c r="A54" s="84"/>
      <c r="B54" s="125"/>
      <c r="C54" s="84"/>
      <c r="D54" s="84"/>
      <c r="E54" s="126"/>
      <c r="F54" s="126"/>
      <c r="G54" s="126"/>
      <c r="H54" s="14"/>
      <c r="I54" s="126"/>
      <c r="J54" s="84"/>
      <c r="K54" s="84"/>
      <c r="L54" s="84"/>
      <c r="M54" s="84"/>
      <c r="N54" s="84"/>
      <c r="O54" s="84"/>
      <c r="P54" s="84"/>
      <c r="Q54" s="84"/>
      <c r="R54" s="84"/>
      <c r="S54" s="84"/>
      <c r="T54" s="84"/>
      <c r="U54" s="84"/>
      <c r="V54" s="127"/>
      <c r="W54" s="128"/>
      <c r="X54" s="129"/>
      <c r="Y54" s="129"/>
      <c r="Z54" s="129"/>
      <c r="AA54" s="129"/>
      <c r="AB54" s="129"/>
    </row>
    <row r="55" spans="1:28" ht="16.5" customHeight="1">
      <c r="A55" s="55"/>
      <c r="B55" s="131" t="s">
        <v>484</v>
      </c>
      <c r="C55" s="14"/>
      <c r="D55" s="14"/>
      <c r="E55" s="14"/>
      <c r="F55" s="14"/>
      <c r="G55" s="132"/>
      <c r="H55" s="84"/>
      <c r="I55" s="84"/>
      <c r="J55" s="84"/>
      <c r="K55" s="84"/>
      <c r="L55" s="84"/>
      <c r="M55" s="84"/>
      <c r="N55" s="84"/>
      <c r="O55" s="84"/>
      <c r="P55" s="84"/>
      <c r="Q55" s="84"/>
      <c r="R55" s="84"/>
      <c r="S55" s="84"/>
      <c r="T55" s="84"/>
      <c r="U55" s="84"/>
      <c r="V55" s="134"/>
      <c r="W55" s="55"/>
      <c r="X55" s="55"/>
      <c r="Y55" s="55"/>
      <c r="Z55" s="55"/>
      <c r="AA55" s="55"/>
      <c r="AB55" s="55"/>
    </row>
    <row r="56" spans="1:28" s="59" customFormat="1" ht="6.75" customHeight="1">
      <c r="A56" s="84"/>
      <c r="B56" s="135"/>
      <c r="C56" s="128"/>
      <c r="D56" s="128"/>
      <c r="E56" s="136"/>
      <c r="F56" s="136"/>
      <c r="G56" s="136"/>
      <c r="H56" s="136"/>
      <c r="I56" s="136"/>
      <c r="J56" s="136"/>
      <c r="K56" s="79"/>
      <c r="L56" s="128"/>
      <c r="M56" s="128"/>
      <c r="N56" s="128"/>
      <c r="O56" s="128"/>
      <c r="P56" s="128"/>
      <c r="Q56" s="128"/>
      <c r="R56" s="128"/>
      <c r="S56" s="128"/>
      <c r="T56" s="128"/>
      <c r="U56" s="128"/>
      <c r="V56" s="127"/>
      <c r="W56" s="128"/>
      <c r="X56" s="129"/>
      <c r="Y56" s="129"/>
      <c r="Z56" s="129"/>
      <c r="AA56" s="129"/>
      <c r="AB56" s="129"/>
    </row>
    <row r="57" spans="1:28" ht="16.5" customHeight="1">
      <c r="A57" s="55"/>
      <c r="B57" s="137" t="s">
        <v>104</v>
      </c>
      <c r="C57" s="9"/>
      <c r="D57" s="9"/>
      <c r="E57" s="9"/>
      <c r="F57" s="9"/>
      <c r="G57" s="55"/>
      <c r="H57" s="55"/>
      <c r="I57" s="55"/>
      <c r="J57" s="55"/>
      <c r="K57" s="55"/>
      <c r="L57" s="55"/>
      <c r="M57" s="55"/>
      <c r="N57" s="55"/>
      <c r="O57" s="55"/>
      <c r="P57" s="55"/>
      <c r="Q57" s="55"/>
      <c r="R57" s="55"/>
      <c r="S57" s="55"/>
      <c r="T57" s="55"/>
      <c r="U57" s="55"/>
      <c r="V57" s="134"/>
      <c r="W57" s="55"/>
      <c r="X57" s="55"/>
      <c r="Y57" s="55"/>
      <c r="Z57" s="55"/>
      <c r="AA57" s="55"/>
      <c r="AB57" s="55"/>
    </row>
    <row r="58" spans="1:28" ht="32.25" customHeight="1">
      <c r="A58" s="55"/>
      <c r="B58" s="1304" t="s">
        <v>105</v>
      </c>
      <c r="C58" s="1305"/>
      <c r="D58" s="1306"/>
      <c r="E58" s="1280">
        <v>0</v>
      </c>
      <c r="F58" s="1281"/>
      <c r="G58" s="1282"/>
      <c r="H58" s="1307" t="s">
        <v>106</v>
      </c>
      <c r="I58" s="1308"/>
      <c r="J58" s="1309"/>
      <c r="K58" s="1280">
        <v>0</v>
      </c>
      <c r="L58" s="1281"/>
      <c r="M58" s="1282"/>
      <c r="N58" s="55"/>
      <c r="O58" s="55"/>
      <c r="P58" s="1308" t="s">
        <v>107</v>
      </c>
      <c r="Q58" s="1308"/>
      <c r="R58" s="1309"/>
      <c r="S58" s="1280">
        <v>0</v>
      </c>
      <c r="T58" s="1281"/>
      <c r="U58" s="1282"/>
      <c r="V58" s="134"/>
      <c r="W58" s="55"/>
      <c r="X58" s="55"/>
      <c r="Y58" s="55"/>
      <c r="Z58" s="55"/>
      <c r="AA58" s="55"/>
      <c r="AB58" s="55"/>
    </row>
    <row r="59" spans="1:28" ht="6.75" customHeight="1">
      <c r="A59" s="55"/>
      <c r="B59" s="138"/>
      <c r="C59" s="139"/>
      <c r="D59" s="139"/>
      <c r="E59" s="139"/>
      <c r="F59" s="139"/>
      <c r="G59" s="140"/>
      <c r="H59" s="141"/>
      <c r="I59" s="142"/>
      <c r="J59" s="142"/>
      <c r="K59" s="142"/>
      <c r="L59" s="140"/>
      <c r="M59" s="140"/>
      <c r="N59" s="141"/>
      <c r="O59" s="142"/>
      <c r="P59" s="142"/>
      <c r="Q59" s="142"/>
      <c r="R59" s="140"/>
      <c r="S59" s="140"/>
      <c r="T59" s="140"/>
      <c r="U59" s="140"/>
      <c r="V59" s="143"/>
      <c r="W59" s="55"/>
      <c r="X59" s="55"/>
      <c r="Y59" s="55"/>
      <c r="Z59" s="55"/>
      <c r="AA59" s="55"/>
      <c r="AB59" s="55"/>
    </row>
    <row r="60" spans="1:28" s="59" customFormat="1" ht="8.25" customHeight="1">
      <c r="B60" s="3"/>
      <c r="C60" s="3"/>
      <c r="D60" s="3"/>
      <c r="E60" s="84"/>
      <c r="F60" s="117"/>
      <c r="G60" s="118"/>
      <c r="H60" s="14"/>
      <c r="I60" s="14"/>
      <c r="J60" s="84"/>
      <c r="K60" s="117"/>
      <c r="L60" s="118"/>
      <c r="M60" s="14"/>
      <c r="N60" s="84"/>
    </row>
    <row r="61" spans="1:28" s="145" customFormat="1" ht="21.75" customHeight="1">
      <c r="A61" s="144" t="s">
        <v>108</v>
      </c>
    </row>
    <row r="62" spans="1:28" s="145" customFormat="1" ht="18.75" customHeight="1">
      <c r="A62" s="145" t="s">
        <v>481</v>
      </c>
      <c r="K62" s="145" t="s">
        <v>109</v>
      </c>
    </row>
    <row r="63" spans="1:28" ht="20.25" customHeight="1">
      <c r="A63" s="8"/>
      <c r="B63" s="1153" t="s">
        <v>521</v>
      </c>
      <c r="C63" s="1153"/>
      <c r="D63" s="1283" t="s">
        <v>110</v>
      </c>
      <c r="E63" s="1284"/>
      <c r="F63" s="1284"/>
      <c r="G63" s="1284"/>
      <c r="H63" s="1284"/>
      <c r="I63" s="1284"/>
      <c r="J63" s="1098"/>
      <c r="K63" s="1012" t="s">
        <v>112</v>
      </c>
      <c r="L63" s="1153"/>
      <c r="M63" s="1153"/>
      <c r="N63" s="1153"/>
      <c r="O63" s="1153"/>
      <c r="P63" s="1153"/>
      <c r="Q63" s="1153"/>
      <c r="R63" s="1153"/>
      <c r="S63" s="1153"/>
      <c r="T63" s="1153"/>
      <c r="U63" s="1153"/>
      <c r="V63" s="1153"/>
      <c r="W63" s="59"/>
    </row>
    <row r="64" spans="1:28" s="2" customFormat="1" ht="20.25" customHeight="1">
      <c r="A64" s="14"/>
      <c r="B64" s="1153"/>
      <c r="C64" s="1153"/>
      <c r="D64" s="1285"/>
      <c r="E64" s="1286"/>
      <c r="F64" s="1286"/>
      <c r="G64" s="1286"/>
      <c r="H64" s="1286"/>
      <c r="I64" s="1286"/>
      <c r="J64" s="1099"/>
      <c r="K64" s="146" t="s">
        <v>113</v>
      </c>
      <c r="L64" s="147" t="s">
        <v>114</v>
      </c>
      <c r="M64" s="147" t="s">
        <v>115</v>
      </c>
      <c r="N64" s="147" t="s">
        <v>116</v>
      </c>
      <c r="O64" s="147" t="s">
        <v>117</v>
      </c>
      <c r="P64" s="147" t="s">
        <v>118</v>
      </c>
      <c r="Q64" s="148" t="s">
        <v>119</v>
      </c>
      <c r="R64" s="148" t="s">
        <v>120</v>
      </c>
      <c r="S64" s="148" t="s">
        <v>121</v>
      </c>
      <c r="T64" s="147" t="s">
        <v>122</v>
      </c>
      <c r="U64" s="147" t="s">
        <v>123</v>
      </c>
      <c r="V64" s="147" t="s">
        <v>124</v>
      </c>
      <c r="W64" s="14"/>
    </row>
    <row r="65" spans="1:23" s="2" customFormat="1" ht="23.25" customHeight="1">
      <c r="A65" s="14"/>
      <c r="B65" s="1287" t="s">
        <v>125</v>
      </c>
      <c r="C65" s="1288"/>
      <c r="D65" s="1291" t="s">
        <v>126</v>
      </c>
      <c r="E65" s="1292"/>
      <c r="F65" s="1292"/>
      <c r="G65" s="1292"/>
      <c r="H65" s="1292"/>
      <c r="I65" s="1292"/>
      <c r="J65" s="1293"/>
      <c r="K65" s="364"/>
      <c r="L65" s="364"/>
      <c r="M65" s="364"/>
      <c r="N65" s="364"/>
      <c r="O65" s="364"/>
      <c r="P65" s="364"/>
      <c r="Q65" s="364"/>
      <c r="R65" s="364"/>
      <c r="S65" s="364"/>
      <c r="T65" s="364"/>
      <c r="U65" s="364"/>
      <c r="V65" s="364"/>
      <c r="W65" s="14"/>
    </row>
    <row r="66" spans="1:23" s="2" customFormat="1" ht="23.25" customHeight="1">
      <c r="A66" s="14"/>
      <c r="B66" s="1289"/>
      <c r="C66" s="1290"/>
      <c r="D66" s="1294" t="s">
        <v>127</v>
      </c>
      <c r="E66" s="1295"/>
      <c r="F66" s="1295"/>
      <c r="G66" s="1295"/>
      <c r="H66" s="1295"/>
      <c r="I66" s="1295"/>
      <c r="J66" s="1296"/>
      <c r="K66" s="364"/>
      <c r="L66" s="364"/>
      <c r="M66" s="364"/>
      <c r="N66" s="364"/>
      <c r="O66" s="364"/>
      <c r="P66" s="364"/>
      <c r="Q66" s="364"/>
      <c r="R66" s="364"/>
      <c r="S66" s="364"/>
      <c r="T66" s="364"/>
      <c r="U66" s="364"/>
      <c r="V66" s="364"/>
      <c r="W66" s="14"/>
    </row>
    <row r="67" spans="1:23" s="2" customFormat="1" ht="46.5" customHeight="1">
      <c r="A67" s="14"/>
      <c r="B67" s="1310" t="s">
        <v>128</v>
      </c>
      <c r="C67" s="1311"/>
      <c r="D67" s="1294" t="s">
        <v>487</v>
      </c>
      <c r="E67" s="1295"/>
      <c r="F67" s="1295"/>
      <c r="G67" s="1295"/>
      <c r="H67" s="1295"/>
      <c r="I67" s="1295"/>
      <c r="J67" s="1296"/>
      <c r="K67" s="1312" t="s">
        <v>1170</v>
      </c>
      <c r="L67" s="1313"/>
      <c r="M67" s="1313"/>
      <c r="N67" s="1313"/>
      <c r="O67" s="1313"/>
      <c r="P67" s="1313"/>
      <c r="Q67" s="1313"/>
      <c r="R67" s="1313"/>
      <c r="S67" s="1313"/>
      <c r="T67" s="1313"/>
      <c r="U67" s="1313"/>
      <c r="V67" s="1314"/>
      <c r="W67" s="14"/>
    </row>
    <row r="68" spans="1:23" s="2" customFormat="1" ht="23.25" customHeight="1">
      <c r="A68" s="14"/>
      <c r="B68" s="1315" t="s">
        <v>129</v>
      </c>
      <c r="C68" s="1315" t="s">
        <v>130</v>
      </c>
      <c r="D68" s="1318" t="s">
        <v>131</v>
      </c>
      <c r="E68" s="1319"/>
      <c r="F68" s="1319"/>
      <c r="G68" s="1319"/>
      <c r="H68" s="1319"/>
      <c r="I68" s="1319"/>
      <c r="J68" s="1320"/>
      <c r="K68" s="364"/>
      <c r="L68" s="132"/>
      <c r="M68" s="132"/>
      <c r="N68" s="132"/>
      <c r="O68" s="132"/>
      <c r="P68" s="132"/>
      <c r="Q68" s="132"/>
      <c r="R68" s="132"/>
      <c r="S68" s="132"/>
      <c r="T68" s="132"/>
      <c r="U68" s="132"/>
      <c r="V68" s="132"/>
      <c r="W68" s="14"/>
    </row>
    <row r="69" spans="1:23" s="2" customFormat="1" ht="23.25" customHeight="1">
      <c r="A69" s="14"/>
      <c r="B69" s="1316"/>
      <c r="C69" s="1316"/>
      <c r="D69" s="1294" t="s">
        <v>132</v>
      </c>
      <c r="E69" s="1295"/>
      <c r="F69" s="1295"/>
      <c r="G69" s="1295"/>
      <c r="H69" s="1295"/>
      <c r="I69" s="1295"/>
      <c r="J69" s="1296"/>
      <c r="K69" s="364"/>
      <c r="L69" s="132"/>
      <c r="M69" s="132"/>
      <c r="N69" s="132"/>
      <c r="O69" s="132"/>
      <c r="P69" s="132"/>
      <c r="Q69" s="132"/>
      <c r="R69" s="132"/>
      <c r="S69" s="132"/>
      <c r="T69" s="132"/>
      <c r="U69" s="132"/>
      <c r="V69" s="132"/>
      <c r="W69" s="14"/>
    </row>
    <row r="70" spans="1:23" s="2" customFormat="1" ht="23.25" customHeight="1">
      <c r="A70" s="14"/>
      <c r="B70" s="1316"/>
      <c r="C70" s="1316"/>
      <c r="D70" s="1294" t="s">
        <v>133</v>
      </c>
      <c r="E70" s="1295"/>
      <c r="F70" s="1295"/>
      <c r="G70" s="1295"/>
      <c r="H70" s="1295"/>
      <c r="I70" s="1295"/>
      <c r="J70" s="1296"/>
      <c r="K70" s="1321" t="s">
        <v>134</v>
      </c>
      <c r="L70" s="1313"/>
      <c r="M70" s="1313"/>
      <c r="N70" s="1313"/>
      <c r="O70" s="1313"/>
      <c r="P70" s="1313"/>
      <c r="Q70" s="1313"/>
      <c r="R70" s="1313"/>
      <c r="S70" s="1313"/>
      <c r="T70" s="1313"/>
      <c r="U70" s="1313"/>
      <c r="V70" s="1314"/>
      <c r="W70" s="14"/>
    </row>
    <row r="71" spans="1:23" s="2" customFormat="1" ht="23.25" customHeight="1">
      <c r="A71" s="14"/>
      <c r="B71" s="1316"/>
      <c r="C71" s="1316"/>
      <c r="D71" s="1294" t="s">
        <v>1238</v>
      </c>
      <c r="E71" s="1295"/>
      <c r="F71" s="1295"/>
      <c r="G71" s="1295"/>
      <c r="H71" s="1295"/>
      <c r="I71" s="1295"/>
      <c r="J71" s="1296"/>
      <c r="K71" s="963"/>
      <c r="L71" s="132"/>
      <c r="M71" s="132"/>
      <c r="N71" s="132"/>
      <c r="O71" s="132"/>
      <c r="P71" s="132"/>
      <c r="Q71" s="132"/>
      <c r="R71" s="132"/>
      <c r="S71" s="132"/>
      <c r="T71" s="132"/>
      <c r="U71" s="132"/>
      <c r="V71" s="132"/>
      <c r="W71" s="14"/>
    </row>
    <row r="72" spans="1:23" s="2" customFormat="1" ht="23.25" customHeight="1">
      <c r="A72" s="14"/>
      <c r="B72" s="1316"/>
      <c r="C72" s="1316"/>
      <c r="D72" s="1294" t="s">
        <v>1239</v>
      </c>
      <c r="E72" s="1295"/>
      <c r="F72" s="1295"/>
      <c r="G72" s="1295"/>
      <c r="H72" s="1295"/>
      <c r="I72" s="1295"/>
      <c r="J72" s="1296"/>
      <c r="K72" s="963"/>
      <c r="L72" s="132"/>
      <c r="M72" s="132"/>
      <c r="N72" s="132"/>
      <c r="O72" s="132"/>
      <c r="P72" s="132"/>
      <c r="Q72" s="132"/>
      <c r="R72" s="132"/>
      <c r="S72" s="132"/>
      <c r="T72" s="132"/>
      <c r="U72" s="132"/>
      <c r="V72" s="132"/>
      <c r="W72" s="14"/>
    </row>
    <row r="73" spans="1:23" s="2" customFormat="1" ht="23.25" customHeight="1">
      <c r="A73" s="14"/>
      <c r="B73" s="1316"/>
      <c r="C73" s="1317"/>
      <c r="D73" s="1294" t="s">
        <v>1240</v>
      </c>
      <c r="E73" s="1295"/>
      <c r="F73" s="1295"/>
      <c r="G73" s="1295"/>
      <c r="H73" s="1295"/>
      <c r="I73" s="1295"/>
      <c r="J73" s="1296"/>
      <c r="K73" s="963"/>
      <c r="L73" s="132"/>
      <c r="M73" s="132"/>
      <c r="N73" s="132"/>
      <c r="O73" s="132"/>
      <c r="P73" s="132"/>
      <c r="Q73" s="132"/>
      <c r="R73" s="132"/>
      <c r="S73" s="132"/>
      <c r="T73" s="132"/>
      <c r="U73" s="132"/>
      <c r="V73" s="132"/>
      <c r="W73" s="14"/>
    </row>
    <row r="74" spans="1:23" s="2" customFormat="1" ht="23.25" customHeight="1">
      <c r="A74" s="14"/>
      <c r="B74" s="1316"/>
      <c r="C74" s="1315" t="s">
        <v>45</v>
      </c>
      <c r="D74" s="1294" t="s">
        <v>135</v>
      </c>
      <c r="E74" s="1295"/>
      <c r="F74" s="1295"/>
      <c r="G74" s="1295"/>
      <c r="H74" s="1295"/>
      <c r="I74" s="1295"/>
      <c r="J74" s="1296"/>
      <c r="K74" s="364"/>
      <c r="L74" s="364"/>
      <c r="M74" s="364"/>
      <c r="N74" s="364"/>
      <c r="O74" s="364"/>
      <c r="P74" s="364"/>
      <c r="Q74" s="364"/>
      <c r="R74" s="364"/>
      <c r="S74" s="364"/>
      <c r="T74" s="364"/>
      <c r="U74" s="364"/>
      <c r="V74" s="364"/>
      <c r="W74" s="14"/>
    </row>
    <row r="75" spans="1:23" s="2" customFormat="1" ht="23.25" customHeight="1">
      <c r="A75" s="14"/>
      <c r="B75" s="1316"/>
      <c r="C75" s="1316"/>
      <c r="D75" s="1294" t="s">
        <v>136</v>
      </c>
      <c r="E75" s="1295"/>
      <c r="F75" s="1295"/>
      <c r="G75" s="1295"/>
      <c r="H75" s="1295"/>
      <c r="I75" s="1295"/>
      <c r="J75" s="1296"/>
      <c r="K75" s="364"/>
      <c r="L75" s="364"/>
      <c r="M75" s="364"/>
      <c r="N75" s="364"/>
      <c r="O75" s="364"/>
      <c r="P75" s="364"/>
      <c r="Q75" s="364"/>
      <c r="R75" s="364"/>
      <c r="S75" s="364"/>
      <c r="T75" s="364"/>
      <c r="U75" s="364"/>
      <c r="V75" s="364"/>
      <c r="W75" s="14"/>
    </row>
    <row r="76" spans="1:23" s="2" customFormat="1" ht="23.25" customHeight="1">
      <c r="A76" s="14"/>
      <c r="B76" s="1316"/>
      <c r="C76" s="1316"/>
      <c r="D76" s="1294" t="s">
        <v>137</v>
      </c>
      <c r="E76" s="1295"/>
      <c r="F76" s="1295"/>
      <c r="G76" s="1295"/>
      <c r="H76" s="1295"/>
      <c r="I76" s="1295"/>
      <c r="J76" s="1296"/>
      <c r="K76" s="1321" t="s">
        <v>134</v>
      </c>
      <c r="L76" s="1313"/>
      <c r="M76" s="1313"/>
      <c r="N76" s="1313"/>
      <c r="O76" s="1313"/>
      <c r="P76" s="1313"/>
      <c r="Q76" s="1313"/>
      <c r="R76" s="1313"/>
      <c r="S76" s="1313"/>
      <c r="T76" s="1313"/>
      <c r="U76" s="1313"/>
      <c r="V76" s="1314"/>
      <c r="W76" s="14"/>
    </row>
    <row r="77" spans="1:23" s="2" customFormat="1" ht="23.25" customHeight="1">
      <c r="A77" s="14"/>
      <c r="B77" s="1316"/>
      <c r="C77" s="1316"/>
      <c r="D77" s="1294" t="s">
        <v>1241</v>
      </c>
      <c r="E77" s="1295"/>
      <c r="F77" s="1295"/>
      <c r="G77" s="1295"/>
      <c r="H77" s="1295"/>
      <c r="I77" s="1295"/>
      <c r="J77" s="1296"/>
      <c r="K77" s="963"/>
      <c r="L77" s="963"/>
      <c r="M77" s="963"/>
      <c r="N77" s="963"/>
      <c r="O77" s="963"/>
      <c r="P77" s="963"/>
      <c r="Q77" s="963"/>
      <c r="R77" s="963"/>
      <c r="S77" s="963"/>
      <c r="T77" s="963"/>
      <c r="U77" s="963"/>
      <c r="V77" s="963"/>
      <c r="W77" s="14"/>
    </row>
    <row r="78" spans="1:23" s="2" customFormat="1" ht="23.25" customHeight="1">
      <c r="A78" s="14"/>
      <c r="B78" s="1316"/>
      <c r="C78" s="1316"/>
      <c r="D78" s="1294" t="s">
        <v>1242</v>
      </c>
      <c r="E78" s="1295"/>
      <c r="F78" s="1295"/>
      <c r="G78" s="1295"/>
      <c r="H78" s="1295"/>
      <c r="I78" s="1295"/>
      <c r="J78" s="1296"/>
      <c r="K78" s="963"/>
      <c r="L78" s="963"/>
      <c r="M78" s="963"/>
      <c r="N78" s="963"/>
      <c r="O78" s="963"/>
      <c r="P78" s="963"/>
      <c r="Q78" s="963"/>
      <c r="R78" s="963"/>
      <c r="S78" s="963"/>
      <c r="T78" s="963"/>
      <c r="U78" s="963"/>
      <c r="V78" s="963"/>
      <c r="W78" s="14"/>
    </row>
    <row r="79" spans="1:23" s="2" customFormat="1" ht="23.25" customHeight="1">
      <c r="A79" s="14"/>
      <c r="B79" s="1316"/>
      <c r="C79" s="1316"/>
      <c r="D79" s="1294" t="s">
        <v>1243</v>
      </c>
      <c r="E79" s="1295"/>
      <c r="F79" s="1295"/>
      <c r="G79" s="1295"/>
      <c r="H79" s="1295"/>
      <c r="I79" s="1295"/>
      <c r="J79" s="1296"/>
      <c r="K79" s="963"/>
      <c r="L79" s="963"/>
      <c r="M79" s="963"/>
      <c r="N79" s="963"/>
      <c r="O79" s="963"/>
      <c r="P79" s="963"/>
      <c r="Q79" s="963"/>
      <c r="R79" s="963"/>
      <c r="S79" s="963"/>
      <c r="T79" s="963"/>
      <c r="U79" s="963"/>
      <c r="V79" s="963"/>
      <c r="W79" s="14"/>
    </row>
    <row r="80" spans="1:23" s="2" customFormat="1" ht="23.25" customHeight="1">
      <c r="A80" s="14"/>
      <c r="B80" s="1316"/>
      <c r="C80" s="1317"/>
      <c r="D80" s="1294" t="s">
        <v>1244</v>
      </c>
      <c r="E80" s="1295"/>
      <c r="F80" s="1295"/>
      <c r="G80" s="1295"/>
      <c r="H80" s="1295"/>
      <c r="I80" s="1295"/>
      <c r="J80" s="1296"/>
      <c r="K80" s="963"/>
      <c r="L80" s="963"/>
      <c r="M80" s="963"/>
      <c r="N80" s="963"/>
      <c r="O80" s="963"/>
      <c r="P80" s="963"/>
      <c r="Q80" s="963"/>
      <c r="R80" s="963"/>
      <c r="S80" s="963"/>
      <c r="T80" s="963"/>
      <c r="U80" s="963"/>
      <c r="V80" s="963"/>
      <c r="W80" s="14"/>
    </row>
    <row r="81" spans="1:24" s="2" customFormat="1" ht="23.25" customHeight="1">
      <c r="A81" s="14"/>
      <c r="B81" s="1316"/>
      <c r="C81" s="1315" t="s">
        <v>46</v>
      </c>
      <c r="D81" s="1294" t="s">
        <v>138</v>
      </c>
      <c r="E81" s="1295"/>
      <c r="F81" s="1295"/>
      <c r="G81" s="1295"/>
      <c r="H81" s="1295"/>
      <c r="I81" s="1295"/>
      <c r="J81" s="1296"/>
      <c r="K81" s="364"/>
      <c r="L81" s="364"/>
      <c r="M81" s="364"/>
      <c r="N81" s="364"/>
      <c r="O81" s="364"/>
      <c r="P81" s="364"/>
      <c r="Q81" s="364"/>
      <c r="R81" s="364"/>
      <c r="S81" s="364"/>
      <c r="T81" s="364"/>
      <c r="U81" s="364"/>
      <c r="V81" s="364"/>
      <c r="W81" s="14"/>
    </row>
    <row r="82" spans="1:24" s="2" customFormat="1" ht="23.25" customHeight="1">
      <c r="A82" s="14"/>
      <c r="B82" s="1316"/>
      <c r="C82" s="1316"/>
      <c r="D82" s="1294" t="s">
        <v>139</v>
      </c>
      <c r="E82" s="1295"/>
      <c r="F82" s="1295"/>
      <c r="G82" s="1295"/>
      <c r="H82" s="1295"/>
      <c r="I82" s="1295"/>
      <c r="J82" s="1296"/>
      <c r="K82" s="1321" t="s">
        <v>134</v>
      </c>
      <c r="L82" s="1313"/>
      <c r="M82" s="1313"/>
      <c r="N82" s="1313"/>
      <c r="O82" s="1313"/>
      <c r="P82" s="1313"/>
      <c r="Q82" s="1313"/>
      <c r="R82" s="1313"/>
      <c r="S82" s="1313"/>
      <c r="T82" s="1313"/>
      <c r="U82" s="1313"/>
      <c r="V82" s="1314"/>
      <c r="W82" s="14"/>
    </row>
    <row r="83" spans="1:24" s="2" customFormat="1" ht="23.25" customHeight="1">
      <c r="B83" s="1316"/>
      <c r="C83" s="1316"/>
      <c r="D83" s="1294" t="s">
        <v>140</v>
      </c>
      <c r="E83" s="1295"/>
      <c r="F83" s="1295"/>
      <c r="G83" s="1295"/>
      <c r="H83" s="1295"/>
      <c r="I83" s="1295"/>
      <c r="J83" s="1296"/>
      <c r="K83" s="1321" t="s">
        <v>134</v>
      </c>
      <c r="L83" s="1313"/>
      <c r="M83" s="1313"/>
      <c r="N83" s="1313"/>
      <c r="O83" s="1313"/>
      <c r="P83" s="1313"/>
      <c r="Q83" s="1313"/>
      <c r="R83" s="1313"/>
      <c r="S83" s="1313"/>
      <c r="T83" s="1313"/>
      <c r="U83" s="1313"/>
      <c r="V83" s="1314"/>
      <c r="W83" s="14"/>
    </row>
    <row r="84" spans="1:24" s="2" customFormat="1" ht="23.25" customHeight="1">
      <c r="B84" s="1316"/>
      <c r="C84" s="1316"/>
      <c r="D84" s="1294" t="s">
        <v>1245</v>
      </c>
      <c r="E84" s="1295"/>
      <c r="F84" s="1295"/>
      <c r="G84" s="1295"/>
      <c r="H84" s="1295"/>
      <c r="I84" s="1295"/>
      <c r="J84" s="1296"/>
      <c r="K84" s="963"/>
      <c r="L84" s="963"/>
      <c r="M84" s="963"/>
      <c r="N84" s="963"/>
      <c r="O84" s="963"/>
      <c r="P84" s="963"/>
      <c r="Q84" s="963"/>
      <c r="R84" s="963"/>
      <c r="S84" s="963"/>
      <c r="T84" s="963"/>
      <c r="U84" s="963"/>
      <c r="V84" s="963"/>
      <c r="W84" s="14"/>
    </row>
    <row r="85" spans="1:24" s="2" customFormat="1" ht="23.25" customHeight="1">
      <c r="B85" s="1316"/>
      <c r="C85" s="1317"/>
      <c r="D85" s="1294" t="s">
        <v>1246</v>
      </c>
      <c r="E85" s="1295"/>
      <c r="F85" s="1295"/>
      <c r="G85" s="1295"/>
      <c r="H85" s="1295"/>
      <c r="I85" s="1295"/>
      <c r="J85" s="1296"/>
      <c r="K85" s="963"/>
      <c r="L85" s="963"/>
      <c r="M85" s="963"/>
      <c r="N85" s="963"/>
      <c r="O85" s="963"/>
      <c r="P85" s="963"/>
      <c r="Q85" s="963"/>
      <c r="R85" s="963"/>
      <c r="S85" s="963"/>
      <c r="T85" s="963"/>
      <c r="U85" s="963"/>
      <c r="V85" s="963"/>
      <c r="W85" s="14"/>
    </row>
    <row r="86" spans="1:24" s="2" customFormat="1" ht="23.25" customHeight="1">
      <c r="B86" s="1316"/>
      <c r="C86" s="1315" t="s">
        <v>47</v>
      </c>
      <c r="D86" s="1294" t="s">
        <v>141</v>
      </c>
      <c r="E86" s="1295"/>
      <c r="F86" s="1295"/>
      <c r="G86" s="1295"/>
      <c r="H86" s="1295"/>
      <c r="I86" s="1295"/>
      <c r="J86" s="1296"/>
      <c r="K86" s="364"/>
      <c r="L86" s="364"/>
      <c r="M86" s="364"/>
      <c r="N86" s="364"/>
      <c r="O86" s="364"/>
      <c r="P86" s="364"/>
      <c r="Q86" s="364"/>
      <c r="R86" s="364"/>
      <c r="S86" s="364"/>
      <c r="T86" s="364"/>
      <c r="U86" s="364"/>
      <c r="V86" s="364"/>
      <c r="W86" s="14"/>
    </row>
    <row r="87" spans="1:24" s="2" customFormat="1" ht="23.25" customHeight="1">
      <c r="B87" s="1316"/>
      <c r="C87" s="1316"/>
      <c r="D87" s="1294" t="s">
        <v>142</v>
      </c>
      <c r="E87" s="1295"/>
      <c r="F87" s="1295"/>
      <c r="G87" s="1295"/>
      <c r="H87" s="1295"/>
      <c r="I87" s="1295"/>
      <c r="J87" s="1296"/>
      <c r="K87" s="1321" t="s">
        <v>134</v>
      </c>
      <c r="L87" s="1313"/>
      <c r="M87" s="1313"/>
      <c r="N87" s="1313"/>
      <c r="O87" s="1313"/>
      <c r="P87" s="1313"/>
      <c r="Q87" s="1313"/>
      <c r="R87" s="1313"/>
      <c r="S87" s="1313"/>
      <c r="T87" s="1313"/>
      <c r="U87" s="1313"/>
      <c r="V87" s="1314"/>
      <c r="W87" s="14"/>
    </row>
    <row r="88" spans="1:24" s="2" customFormat="1" ht="23.25" customHeight="1">
      <c r="B88" s="1316"/>
      <c r="C88" s="1317"/>
      <c r="D88" s="1294" t="s">
        <v>143</v>
      </c>
      <c r="E88" s="1295"/>
      <c r="F88" s="1295"/>
      <c r="G88" s="1295"/>
      <c r="H88" s="1295"/>
      <c r="I88" s="1295"/>
      <c r="J88" s="1296"/>
      <c r="K88" s="1321" t="s">
        <v>134</v>
      </c>
      <c r="L88" s="1313"/>
      <c r="M88" s="1313"/>
      <c r="N88" s="1313"/>
      <c r="O88" s="1313"/>
      <c r="P88" s="1313"/>
      <c r="Q88" s="1313"/>
      <c r="R88" s="1313"/>
      <c r="S88" s="1313"/>
      <c r="T88" s="1313"/>
      <c r="U88" s="1313"/>
      <c r="V88" s="1314"/>
      <c r="W88" s="14"/>
    </row>
    <row r="89" spans="1:24" s="2" customFormat="1" ht="23.25" customHeight="1">
      <c r="A89" s="90"/>
      <c r="B89" s="1317"/>
      <c r="C89" s="149" t="s">
        <v>144</v>
      </c>
      <c r="D89" s="1294" t="s">
        <v>145</v>
      </c>
      <c r="E89" s="1295"/>
      <c r="F89" s="1295"/>
      <c r="G89" s="1295"/>
      <c r="H89" s="1295"/>
      <c r="I89" s="1295"/>
      <c r="J89" s="1296"/>
      <c r="K89" s="1331" t="s">
        <v>146</v>
      </c>
      <c r="L89" s="1331"/>
      <c r="M89" s="1331"/>
      <c r="N89" s="1331"/>
      <c r="O89" s="1331"/>
      <c r="P89" s="1331"/>
      <c r="Q89" s="1331"/>
      <c r="R89" s="1331"/>
      <c r="S89" s="1331"/>
      <c r="T89" s="1331"/>
      <c r="U89" s="1331"/>
      <c r="V89" s="1332"/>
      <c r="W89" s="14"/>
    </row>
    <row r="90" spans="1:24" s="2" customFormat="1" ht="23.25" customHeight="1">
      <c r="B90" s="1333" t="s">
        <v>147</v>
      </c>
      <c r="C90" s="1334"/>
      <c r="D90" s="1334"/>
      <c r="E90" s="1334"/>
      <c r="F90" s="1334"/>
      <c r="G90" s="1334"/>
      <c r="H90" s="1334"/>
      <c r="I90" s="1334"/>
      <c r="J90" s="1335"/>
      <c r="K90" s="364"/>
      <c r="L90" s="364"/>
      <c r="M90" s="364"/>
      <c r="N90" s="364"/>
      <c r="O90" s="364"/>
      <c r="P90" s="364"/>
      <c r="Q90" s="364"/>
      <c r="R90" s="364"/>
      <c r="S90" s="364"/>
      <c r="T90" s="364"/>
      <c r="U90" s="364"/>
      <c r="V90" s="364"/>
      <c r="W90" s="14"/>
    </row>
    <row r="91" spans="1:24" s="150" customFormat="1" ht="24.75" customHeight="1">
      <c r="B91" s="151" t="s">
        <v>148</v>
      </c>
      <c r="C91" s="152"/>
      <c r="D91" s="152"/>
      <c r="E91" s="152"/>
      <c r="F91" s="152"/>
      <c r="G91" s="152"/>
      <c r="H91" s="152"/>
      <c r="I91" s="152"/>
      <c r="J91" s="152"/>
      <c r="K91" s="152"/>
      <c r="L91" s="152"/>
      <c r="M91" s="152"/>
      <c r="N91" s="152"/>
      <c r="O91" s="152"/>
      <c r="P91" s="152"/>
      <c r="Q91" s="152"/>
      <c r="R91" s="152"/>
      <c r="S91" s="152"/>
      <c r="T91" s="152"/>
      <c r="U91" s="152"/>
      <c r="V91" s="152"/>
      <c r="W91" s="152"/>
      <c r="X91" s="153"/>
    </row>
    <row r="92" spans="1:24" s="159" customFormat="1" ht="25.5" customHeight="1">
      <c r="A92" s="154"/>
      <c r="B92" s="155" t="s">
        <v>149</v>
      </c>
      <c r="C92" s="156"/>
      <c r="D92" s="156"/>
      <c r="E92" s="156"/>
      <c r="F92" s="156"/>
      <c r="G92" s="156"/>
      <c r="H92" s="156"/>
      <c r="I92" s="156"/>
      <c r="J92" s="156"/>
      <c r="K92" s="156"/>
      <c r="L92" s="105"/>
      <c r="M92" s="105"/>
      <c r="N92" s="156"/>
      <c r="O92" s="85"/>
      <c r="P92" s="156"/>
      <c r="Q92" s="157"/>
      <c r="R92" s="156"/>
      <c r="S92" s="157"/>
      <c r="T92" s="156"/>
      <c r="U92" s="157"/>
      <c r="V92" s="156"/>
      <c r="W92" s="157"/>
      <c r="X92" s="158"/>
    </row>
    <row r="93" spans="1:24" s="159" customFormat="1" ht="25.5" customHeight="1">
      <c r="A93" s="154"/>
      <c r="B93" s="132"/>
      <c r="C93" s="160" t="s">
        <v>150</v>
      </c>
      <c r="D93" s="156"/>
      <c r="E93" s="105"/>
      <c r="F93" s="156"/>
      <c r="G93" s="156"/>
      <c r="H93" s="156"/>
      <c r="I93" s="156"/>
      <c r="J93" s="156"/>
      <c r="K93" s="156"/>
      <c r="L93" s="156"/>
      <c r="M93" s="132"/>
      <c r="N93" s="160" t="s">
        <v>151</v>
      </c>
      <c r="O93" s="157"/>
      <c r="P93" s="157"/>
      <c r="Q93" s="157"/>
      <c r="R93" s="157"/>
      <c r="S93" s="157"/>
      <c r="T93" s="157"/>
      <c r="U93" s="157"/>
      <c r="V93" s="157"/>
      <c r="W93" s="105"/>
      <c r="X93" s="158"/>
    </row>
    <row r="94" spans="1:24" s="159" customFormat="1" ht="25.5" customHeight="1">
      <c r="A94" s="154"/>
      <c r="B94" s="132"/>
      <c r="C94" s="160" t="s">
        <v>152</v>
      </c>
      <c r="D94" s="156"/>
      <c r="E94" s="105"/>
      <c r="F94" s="156"/>
      <c r="G94" s="156"/>
      <c r="H94" s="156"/>
      <c r="I94" s="156"/>
      <c r="J94" s="156"/>
      <c r="K94" s="156"/>
      <c r="L94" s="156"/>
      <c r="M94" s="132"/>
      <c r="N94" s="1336" t="s">
        <v>153</v>
      </c>
      <c r="O94" s="1337"/>
      <c r="P94" s="1337"/>
      <c r="Q94" s="1337"/>
      <c r="R94" s="1337"/>
      <c r="S94" s="1337"/>
      <c r="T94" s="1337"/>
      <c r="U94" s="1337"/>
      <c r="V94" s="1337"/>
      <c r="W94" s="1337"/>
      <c r="X94" s="158"/>
    </row>
    <row r="95" spans="1:24" s="159" customFormat="1" ht="25.5" customHeight="1">
      <c r="A95" s="154"/>
      <c r="B95" s="132"/>
      <c r="C95" s="160" t="s">
        <v>498</v>
      </c>
      <c r="D95" s="156"/>
      <c r="E95" s="105"/>
      <c r="F95" s="156"/>
      <c r="G95" s="156"/>
      <c r="H95" s="156"/>
      <c r="I95" s="156"/>
      <c r="J95" s="156"/>
      <c r="K95" s="156"/>
      <c r="L95" s="156"/>
      <c r="M95" s="132"/>
      <c r="N95" s="160" t="s">
        <v>154</v>
      </c>
      <c r="O95" s="157"/>
      <c r="P95" s="105"/>
      <c r="Q95" s="1322"/>
      <c r="R95" s="1323"/>
      <c r="S95" s="1323"/>
      <c r="T95" s="1323"/>
      <c r="U95" s="1323"/>
      <c r="V95" s="1324"/>
      <c r="W95" s="105"/>
      <c r="X95" s="158"/>
    </row>
    <row r="96" spans="1:24" s="159" customFormat="1" ht="25.5" customHeight="1">
      <c r="A96" s="154"/>
      <c r="B96" s="356" t="s">
        <v>522</v>
      </c>
      <c r="C96" s="156"/>
      <c r="D96" s="156"/>
      <c r="E96" s="156"/>
      <c r="F96" s="156"/>
      <c r="G96" s="156"/>
      <c r="H96" s="156"/>
      <c r="I96" s="156"/>
      <c r="J96" s="156"/>
      <c r="K96" s="156"/>
      <c r="L96" s="105"/>
      <c r="M96" s="161"/>
      <c r="N96" s="85"/>
      <c r="O96" s="156"/>
      <c r="P96" s="157"/>
      <c r="Q96" s="156"/>
      <c r="R96" s="157"/>
      <c r="S96" s="156"/>
      <c r="T96" s="157"/>
      <c r="U96" s="156"/>
      <c r="V96" s="157"/>
      <c r="W96" s="105"/>
      <c r="X96" s="158"/>
    </row>
    <row r="97" spans="1:24" s="159" customFormat="1" ht="23.25" customHeight="1">
      <c r="A97" s="154"/>
      <c r="B97" s="132"/>
      <c r="C97" s="160" t="s">
        <v>155</v>
      </c>
      <c r="D97" s="105"/>
      <c r="E97" s="156"/>
      <c r="F97" s="156"/>
      <c r="G97" s="156"/>
      <c r="H97" s="156"/>
      <c r="I97" s="156"/>
      <c r="J97" s="156"/>
      <c r="K97" s="156"/>
      <c r="L97" s="156"/>
      <c r="M97" s="132"/>
      <c r="N97" s="160" t="s">
        <v>156</v>
      </c>
      <c r="O97" s="157"/>
      <c r="P97" s="157"/>
      <c r="Q97" s="157"/>
      <c r="R97" s="157"/>
      <c r="S97" s="157"/>
      <c r="T97" s="157"/>
      <c r="U97" s="157"/>
      <c r="V97" s="157"/>
      <c r="W97" s="105"/>
      <c r="X97" s="158"/>
    </row>
    <row r="98" spans="1:24" s="159" customFormat="1" ht="23.25" customHeight="1">
      <c r="A98" s="154"/>
      <c r="B98" s="132"/>
      <c r="C98" s="160" t="s">
        <v>157</v>
      </c>
      <c r="D98" s="105"/>
      <c r="E98" s="156"/>
      <c r="F98" s="156"/>
      <c r="G98" s="156"/>
      <c r="H98" s="156"/>
      <c r="I98" s="156"/>
      <c r="J98" s="156"/>
      <c r="K98" s="156"/>
      <c r="L98" s="156"/>
      <c r="M98" s="132"/>
      <c r="N98" s="160" t="s">
        <v>158</v>
      </c>
      <c r="O98" s="157"/>
      <c r="P98" s="105"/>
      <c r="Q98" s="1322"/>
      <c r="R98" s="1323"/>
      <c r="S98" s="1323"/>
      <c r="T98" s="1323"/>
      <c r="U98" s="1323"/>
      <c r="V98" s="1324"/>
      <c r="W98" s="105"/>
      <c r="X98" s="158"/>
    </row>
    <row r="99" spans="1:24" s="159" customFormat="1" ht="23.25" customHeight="1">
      <c r="A99" s="154"/>
      <c r="B99" s="132"/>
      <c r="C99" s="160" t="s">
        <v>159</v>
      </c>
      <c r="D99" s="105"/>
      <c r="E99" s="156"/>
      <c r="F99" s="156"/>
      <c r="G99" s="156"/>
      <c r="H99" s="156"/>
      <c r="I99" s="156"/>
      <c r="J99" s="156"/>
      <c r="K99" s="156"/>
      <c r="L99" s="156"/>
      <c r="M99" s="105"/>
      <c r="N99" s="162"/>
      <c r="O99" s="156" t="s">
        <v>160</v>
      </c>
      <c r="P99" s="157"/>
      <c r="Q99" s="157"/>
      <c r="R99" s="157"/>
      <c r="S99" s="157"/>
      <c r="T99" s="157"/>
      <c r="U99" s="157"/>
      <c r="V99" s="157"/>
      <c r="W99" s="157"/>
      <c r="X99" s="158"/>
    </row>
    <row r="100" spans="1:24" s="159" customFormat="1" ht="23.25" customHeight="1">
      <c r="A100" s="154"/>
      <c r="B100" s="356" t="s">
        <v>544</v>
      </c>
      <c r="C100" s="156"/>
      <c r="D100" s="156"/>
      <c r="E100" s="156"/>
      <c r="F100" s="156"/>
      <c r="G100" s="156"/>
      <c r="H100" s="156"/>
      <c r="I100" s="156"/>
      <c r="J100" s="156"/>
      <c r="K100" s="156"/>
      <c r="L100" s="105"/>
      <c r="M100" s="105"/>
      <c r="N100" s="161"/>
      <c r="O100" s="85"/>
      <c r="P100" s="156"/>
      <c r="Q100" s="157"/>
      <c r="R100" s="156"/>
      <c r="S100" s="157"/>
      <c r="T100" s="156"/>
      <c r="U100" s="157"/>
      <c r="V100" s="156"/>
      <c r="W100" s="157"/>
      <c r="X100" s="158"/>
    </row>
    <row r="101" spans="1:24" s="159" customFormat="1" ht="23.25" customHeight="1">
      <c r="A101" s="154"/>
      <c r="B101" s="132"/>
      <c r="C101" s="160" t="s">
        <v>161</v>
      </c>
      <c r="D101" s="105"/>
      <c r="E101" s="156"/>
      <c r="F101" s="156"/>
      <c r="G101" s="156"/>
      <c r="H101" s="156"/>
      <c r="I101" s="156"/>
      <c r="J101" s="156"/>
      <c r="K101" s="156"/>
      <c r="L101" s="156"/>
      <c r="M101" s="132"/>
      <c r="N101" s="160" t="s">
        <v>162</v>
      </c>
      <c r="O101" s="156"/>
      <c r="P101" s="156"/>
      <c r="Q101" s="156"/>
      <c r="R101" s="156"/>
      <c r="S101" s="156"/>
      <c r="T101" s="156"/>
      <c r="U101" s="105"/>
      <c r="V101" s="157"/>
      <c r="W101" s="105"/>
      <c r="X101" s="158"/>
    </row>
    <row r="102" spans="1:24" s="159" customFormat="1" ht="23.25" customHeight="1">
      <c r="A102" s="154"/>
      <c r="B102" s="132"/>
      <c r="C102" s="160" t="s">
        <v>163</v>
      </c>
      <c r="D102" s="105"/>
      <c r="E102" s="156"/>
      <c r="F102" s="156"/>
      <c r="G102" s="156"/>
      <c r="H102" s="156"/>
      <c r="I102" s="156"/>
      <c r="J102" s="156"/>
      <c r="K102" s="156"/>
      <c r="L102" s="156"/>
      <c r="M102" s="132"/>
      <c r="N102" s="160" t="s">
        <v>164</v>
      </c>
      <c r="O102" s="156"/>
      <c r="P102" s="156"/>
      <c r="Q102" s="156"/>
      <c r="R102" s="156"/>
      <c r="S102" s="156"/>
      <c r="T102" s="156"/>
      <c r="U102" s="105"/>
      <c r="V102" s="157"/>
      <c r="W102" s="105"/>
      <c r="X102" s="158"/>
    </row>
    <row r="103" spans="1:24" s="159" customFormat="1" ht="23.25" customHeight="1">
      <c r="A103" s="154"/>
      <c r="B103" s="132"/>
      <c r="C103" s="160" t="s">
        <v>165</v>
      </c>
      <c r="D103" s="105"/>
      <c r="E103" s="156"/>
      <c r="F103" s="156"/>
      <c r="G103" s="156"/>
      <c r="H103" s="156"/>
      <c r="I103" s="156"/>
      <c r="J103" s="156"/>
      <c r="K103" s="156"/>
      <c r="L103" s="156"/>
      <c r="M103" s="132"/>
      <c r="N103" s="160" t="s">
        <v>166</v>
      </c>
      <c r="O103" s="156"/>
      <c r="P103" s="105"/>
      <c r="Q103" s="1322"/>
      <c r="R103" s="1323"/>
      <c r="S103" s="1323"/>
      <c r="T103" s="1323"/>
      <c r="U103" s="1323"/>
      <c r="V103" s="1324"/>
      <c r="W103" s="105"/>
      <c r="X103" s="158"/>
    </row>
    <row r="104" spans="1:24" s="159" customFormat="1" ht="23.25" customHeight="1">
      <c r="A104" s="154"/>
      <c r="B104" s="132"/>
      <c r="C104" s="160" t="s">
        <v>167</v>
      </c>
      <c r="D104" s="105"/>
      <c r="E104" s="105"/>
      <c r="F104" s="105"/>
      <c r="G104" s="105"/>
      <c r="H104" s="105"/>
      <c r="I104" s="105"/>
      <c r="J104" s="105"/>
      <c r="K104" s="105"/>
      <c r="L104" s="105"/>
      <c r="M104" s="162"/>
      <c r="N104" s="163" t="s">
        <v>160</v>
      </c>
      <c r="O104" s="157"/>
      <c r="P104" s="105"/>
      <c r="Q104" s="105"/>
      <c r="R104" s="105"/>
      <c r="S104" s="105"/>
      <c r="T104" s="105"/>
      <c r="U104" s="105"/>
      <c r="V104" s="105"/>
      <c r="W104" s="105"/>
      <c r="X104" s="158"/>
    </row>
    <row r="105" spans="1:24" s="159" customFormat="1" ht="23.25" customHeight="1">
      <c r="A105" s="154"/>
      <c r="B105" s="1325" t="s">
        <v>545</v>
      </c>
      <c r="C105" s="1325"/>
      <c r="D105" s="1325"/>
      <c r="E105" s="1325"/>
      <c r="F105" s="1325"/>
      <c r="G105" s="1325"/>
      <c r="H105" s="1325"/>
      <c r="I105" s="1325"/>
      <c r="J105" s="1325"/>
      <c r="K105" s="1325"/>
      <c r="L105" s="1325"/>
      <c r="M105" s="1325"/>
      <c r="N105" s="1325"/>
      <c r="O105" s="1325"/>
      <c r="P105" s="1325"/>
      <c r="Q105" s="1325"/>
      <c r="R105" s="1325"/>
      <c r="S105" s="1325"/>
      <c r="T105" s="1325"/>
      <c r="U105" s="1325"/>
      <c r="V105" s="1325"/>
      <c r="W105" s="1325"/>
      <c r="X105" s="158"/>
    </row>
    <row r="106" spans="1:24" s="159" customFormat="1" ht="25.9" customHeight="1">
      <c r="A106" s="154"/>
      <c r="B106" s="132"/>
      <c r="C106" s="1230" t="s">
        <v>168</v>
      </c>
      <c r="D106" s="1063"/>
      <c r="E106" s="1063"/>
      <c r="F106" s="1063"/>
      <c r="G106" s="1063"/>
      <c r="H106" s="1063"/>
      <c r="I106" s="1063"/>
      <c r="J106" s="1063"/>
      <c r="K106" s="1063"/>
      <c r="L106" s="1231"/>
      <c r="M106" s="132"/>
      <c r="N106" s="1326" t="s">
        <v>497</v>
      </c>
      <c r="O106" s="1327"/>
      <c r="P106" s="1327"/>
      <c r="Q106" s="1327"/>
      <c r="R106" s="1327"/>
      <c r="S106" s="1327"/>
      <c r="T106" s="1327"/>
      <c r="U106" s="1327"/>
      <c r="V106" s="1327"/>
      <c r="W106" s="105"/>
      <c r="X106" s="158"/>
    </row>
    <row r="107" spans="1:24" s="159" customFormat="1" ht="23.25" customHeight="1">
      <c r="A107" s="154"/>
      <c r="B107" s="132"/>
      <c r="C107" s="1328" t="s">
        <v>169</v>
      </c>
      <c r="D107" s="1329"/>
      <c r="E107" s="1329"/>
      <c r="F107" s="1329"/>
      <c r="G107" s="1329"/>
      <c r="H107" s="1329"/>
      <c r="I107" s="1329"/>
      <c r="J107" s="1329"/>
      <c r="K107" s="1329"/>
      <c r="L107" s="1330"/>
      <c r="M107" s="132"/>
      <c r="N107" s="156" t="s">
        <v>170</v>
      </c>
      <c r="O107" s="105"/>
      <c r="P107" s="157"/>
      <c r="Q107" s="157"/>
      <c r="R107" s="157"/>
      <c r="S107" s="157"/>
      <c r="T107" s="157"/>
      <c r="U107" s="157"/>
      <c r="V107" s="157"/>
      <c r="W107" s="105"/>
      <c r="X107" s="158"/>
    </row>
    <row r="108" spans="1:24" s="159" customFormat="1" ht="23.25" customHeight="1">
      <c r="A108" s="154"/>
      <c r="B108" s="132"/>
      <c r="C108" s="1230" t="s">
        <v>171</v>
      </c>
      <c r="D108" s="1063"/>
      <c r="E108" s="1063"/>
      <c r="F108" s="1063"/>
      <c r="G108" s="1063"/>
      <c r="H108" s="1063"/>
      <c r="I108" s="1063"/>
      <c r="J108" s="1063"/>
      <c r="K108" s="1063"/>
      <c r="L108" s="1231"/>
      <c r="M108" s="132"/>
      <c r="N108" s="160" t="s">
        <v>172</v>
      </c>
      <c r="O108" s="156"/>
      <c r="P108" s="105"/>
      <c r="Q108" s="1322"/>
      <c r="R108" s="1323"/>
      <c r="S108" s="1323"/>
      <c r="T108" s="1323"/>
      <c r="U108" s="1323"/>
      <c r="V108" s="1324"/>
      <c r="W108" s="105"/>
      <c r="X108" s="158"/>
    </row>
    <row r="109" spans="1:24" s="159" customFormat="1" ht="27" customHeight="1">
      <c r="A109" s="154"/>
      <c r="B109" s="132"/>
      <c r="C109" s="1326" t="s">
        <v>496</v>
      </c>
      <c r="D109" s="1327"/>
      <c r="E109" s="1327"/>
      <c r="F109" s="1327"/>
      <c r="G109" s="1327"/>
      <c r="H109" s="1327"/>
      <c r="I109" s="1327"/>
      <c r="J109" s="1327"/>
      <c r="K109" s="1327"/>
      <c r="L109" s="1327"/>
      <c r="M109" s="105"/>
      <c r="N109" s="161" t="s">
        <v>160</v>
      </c>
      <c r="O109" s="157"/>
      <c r="P109" s="157"/>
      <c r="Q109" s="157"/>
      <c r="R109" s="157"/>
      <c r="S109" s="157"/>
      <c r="T109" s="157"/>
      <c r="U109" s="157"/>
      <c r="V109" s="157"/>
      <c r="W109" s="157"/>
      <c r="X109" s="158"/>
    </row>
    <row r="110" spans="1:24" s="159" customFormat="1" ht="6" customHeight="1">
      <c r="A110" s="154"/>
      <c r="B110" s="3"/>
      <c r="C110" s="82"/>
      <c r="D110" s="59"/>
      <c r="E110" s="59"/>
      <c r="F110" s="59"/>
      <c r="G110" s="59"/>
      <c r="H110" s="59"/>
      <c r="I110" s="59"/>
      <c r="J110" s="59"/>
      <c r="K110" s="59"/>
      <c r="L110" s="59"/>
      <c r="M110" s="59"/>
      <c r="N110" s="3"/>
      <c r="O110" s="113"/>
      <c r="P110" s="113"/>
      <c r="Q110" s="113"/>
      <c r="R110" s="113"/>
      <c r="S110" s="113"/>
      <c r="T110" s="113"/>
      <c r="U110" s="113"/>
      <c r="V110" s="113"/>
      <c r="W110" s="113"/>
      <c r="X110" s="158"/>
    </row>
    <row r="111" spans="1:24" ht="19.5" customHeight="1">
      <c r="A111" s="164" t="s">
        <v>482</v>
      </c>
    </row>
    <row r="112" spans="1:24" s="59" customFormat="1" ht="19.5" customHeight="1">
      <c r="A112" s="165" t="s">
        <v>173</v>
      </c>
      <c r="K112" s="59" t="s">
        <v>109</v>
      </c>
    </row>
    <row r="113" spans="1:22" ht="19.5" customHeight="1">
      <c r="A113" s="8"/>
      <c r="B113" s="1153" t="s">
        <v>521</v>
      </c>
      <c r="C113" s="1153"/>
      <c r="D113" s="1153"/>
      <c r="E113" s="1283" t="s">
        <v>110</v>
      </c>
      <c r="F113" s="1284"/>
      <c r="G113" s="1284"/>
      <c r="H113" s="1284"/>
      <c r="I113" s="1284"/>
      <c r="J113" s="1098"/>
      <c r="K113" s="1338" t="s">
        <v>112</v>
      </c>
      <c r="L113" s="1338"/>
      <c r="M113" s="1338"/>
      <c r="N113" s="1338"/>
      <c r="O113" s="1338"/>
      <c r="P113" s="1338"/>
      <c r="Q113" s="1338"/>
      <c r="R113" s="1338"/>
      <c r="S113" s="1338"/>
      <c r="T113" s="1338"/>
      <c r="U113" s="1338"/>
      <c r="V113" s="1338"/>
    </row>
    <row r="114" spans="1:22" s="2" customFormat="1" ht="23.25" customHeight="1">
      <c r="A114" s="14"/>
      <c r="B114" s="1153"/>
      <c r="C114" s="1153"/>
      <c r="D114" s="1153"/>
      <c r="E114" s="1285"/>
      <c r="F114" s="1286"/>
      <c r="G114" s="1286"/>
      <c r="H114" s="1286"/>
      <c r="I114" s="1286"/>
      <c r="J114" s="1099"/>
      <c r="K114" s="148" t="s">
        <v>113</v>
      </c>
      <c r="L114" s="148" t="s">
        <v>114</v>
      </c>
      <c r="M114" s="148" t="s">
        <v>115</v>
      </c>
      <c r="N114" s="148" t="s">
        <v>116</v>
      </c>
      <c r="O114" s="148" t="s">
        <v>117</v>
      </c>
      <c r="P114" s="148" t="s">
        <v>118</v>
      </c>
      <c r="Q114" s="148" t="s">
        <v>119</v>
      </c>
      <c r="R114" s="148" t="s">
        <v>120</v>
      </c>
      <c r="S114" s="148" t="s">
        <v>121</v>
      </c>
      <c r="T114" s="148" t="s">
        <v>122</v>
      </c>
      <c r="U114" s="148" t="s">
        <v>123</v>
      </c>
      <c r="V114" s="148" t="s">
        <v>124</v>
      </c>
    </row>
    <row r="115" spans="1:22" s="59" customFormat="1" ht="23.25" customHeight="1">
      <c r="A115" s="84"/>
      <c r="B115" s="1317" t="s">
        <v>174</v>
      </c>
      <c r="C115" s="1340" t="s">
        <v>175</v>
      </c>
      <c r="D115" s="1341"/>
      <c r="E115" s="1344" t="s">
        <v>176</v>
      </c>
      <c r="F115" s="1345"/>
      <c r="G115" s="1345"/>
      <c r="H115" s="1345"/>
      <c r="I115" s="1345"/>
      <c r="J115" s="1346"/>
      <c r="K115" s="320"/>
      <c r="L115" s="320"/>
      <c r="M115" s="320"/>
      <c r="N115" s="320"/>
      <c r="O115" s="320"/>
      <c r="P115" s="320"/>
      <c r="Q115" s="320"/>
      <c r="R115" s="321"/>
      <c r="S115" s="320"/>
      <c r="T115" s="320"/>
      <c r="U115" s="320"/>
      <c r="V115" s="320"/>
    </row>
    <row r="116" spans="1:22" s="59" customFormat="1" ht="23.25" customHeight="1">
      <c r="A116" s="84"/>
      <c r="B116" s="1339"/>
      <c r="C116" s="1342"/>
      <c r="D116" s="1343"/>
      <c r="E116" s="1333" t="s">
        <v>177</v>
      </c>
      <c r="F116" s="1347"/>
      <c r="G116" s="1347"/>
      <c r="H116" s="1347"/>
      <c r="I116" s="1347"/>
      <c r="J116" s="1348"/>
      <c r="K116" s="132"/>
      <c r="L116" s="132"/>
      <c r="M116" s="132"/>
      <c r="N116" s="132"/>
      <c r="O116" s="132"/>
      <c r="P116" s="132"/>
      <c r="Q116" s="132"/>
      <c r="R116" s="319"/>
      <c r="S116" s="132"/>
      <c r="T116" s="132"/>
      <c r="U116" s="132"/>
      <c r="V116" s="132"/>
    </row>
    <row r="117" spans="1:22" s="59" customFormat="1" ht="23.25" customHeight="1">
      <c r="A117" s="84"/>
      <c r="B117" s="1339"/>
      <c r="C117" s="1342"/>
      <c r="D117" s="1343"/>
      <c r="E117" s="1333" t="s">
        <v>178</v>
      </c>
      <c r="F117" s="1347"/>
      <c r="G117" s="1347"/>
      <c r="H117" s="1347"/>
      <c r="I117" s="1347"/>
      <c r="J117" s="1348"/>
      <c r="K117" s="132"/>
      <c r="L117" s="132"/>
      <c r="M117" s="132"/>
      <c r="N117" s="132"/>
      <c r="O117" s="132"/>
      <c r="P117" s="132"/>
      <c r="Q117" s="132"/>
      <c r="R117" s="319"/>
      <c r="S117" s="132"/>
      <c r="T117" s="132"/>
      <c r="U117" s="132"/>
      <c r="V117" s="132"/>
    </row>
    <row r="118" spans="1:22" s="59" customFormat="1" ht="23.25" customHeight="1">
      <c r="A118" s="84"/>
      <c r="B118" s="1339"/>
      <c r="C118" s="1342"/>
      <c r="D118" s="1343"/>
      <c r="E118" s="1333" t="s">
        <v>179</v>
      </c>
      <c r="F118" s="1347"/>
      <c r="G118" s="1347"/>
      <c r="H118" s="1347"/>
      <c r="I118" s="1347"/>
      <c r="J118" s="1348"/>
      <c r="K118" s="132"/>
      <c r="L118" s="132"/>
      <c r="M118" s="132"/>
      <c r="N118" s="132"/>
      <c r="O118" s="132"/>
      <c r="P118" s="132"/>
      <c r="Q118" s="132"/>
      <c r="R118" s="319"/>
      <c r="S118" s="132"/>
      <c r="T118" s="132"/>
      <c r="U118" s="132"/>
      <c r="V118" s="132"/>
    </row>
    <row r="119" spans="1:22" s="59" customFormat="1" ht="23.25" customHeight="1">
      <c r="A119" s="84"/>
      <c r="B119" s="1339"/>
      <c r="C119" s="1342"/>
      <c r="D119" s="1343"/>
      <c r="E119" s="1333" t="s">
        <v>180</v>
      </c>
      <c r="F119" s="1347"/>
      <c r="G119" s="1347"/>
      <c r="H119" s="1347"/>
      <c r="I119" s="1347"/>
      <c r="J119" s="1348"/>
      <c r="K119" s="132"/>
      <c r="L119" s="132"/>
      <c r="M119" s="132"/>
      <c r="N119" s="132"/>
      <c r="O119" s="132"/>
      <c r="P119" s="132"/>
      <c r="Q119" s="132"/>
      <c r="R119" s="319"/>
      <c r="S119" s="132"/>
      <c r="T119" s="132"/>
      <c r="U119" s="132"/>
      <c r="V119" s="132"/>
    </row>
    <row r="120" spans="1:22" s="59" customFormat="1" ht="33.75" customHeight="1">
      <c r="A120" s="84"/>
      <c r="B120" s="1339"/>
      <c r="C120" s="1349" t="s">
        <v>128</v>
      </c>
      <c r="D120" s="1350"/>
      <c r="E120" s="1333" t="s">
        <v>181</v>
      </c>
      <c r="F120" s="1347"/>
      <c r="G120" s="1347"/>
      <c r="H120" s="1347"/>
      <c r="I120" s="1347"/>
      <c r="J120" s="1348"/>
      <c r="K120" s="1321" t="s">
        <v>488</v>
      </c>
      <c r="L120" s="1313"/>
      <c r="M120" s="1313"/>
      <c r="N120" s="1313"/>
      <c r="O120" s="1313"/>
      <c r="P120" s="1313"/>
      <c r="Q120" s="1313"/>
      <c r="R120" s="1313"/>
      <c r="S120" s="1313"/>
      <c r="T120" s="1313"/>
      <c r="U120" s="1313"/>
      <c r="V120" s="1314"/>
    </row>
    <row r="121" spans="1:22" s="59" customFormat="1" ht="23.25" customHeight="1">
      <c r="A121" s="84"/>
      <c r="B121" s="1339"/>
      <c r="C121" s="1351" t="s">
        <v>182</v>
      </c>
      <c r="D121" s="1352"/>
      <c r="E121" s="1333" t="s">
        <v>183</v>
      </c>
      <c r="F121" s="1347"/>
      <c r="G121" s="1347"/>
      <c r="H121" s="1347"/>
      <c r="I121" s="1347"/>
      <c r="J121" s="1348"/>
      <c r="K121" s="1355" t="s">
        <v>184</v>
      </c>
      <c r="L121" s="1356"/>
      <c r="M121" s="1356"/>
      <c r="N121" s="1356"/>
      <c r="O121" s="1356"/>
      <c r="P121" s="1356"/>
      <c r="Q121" s="1356"/>
      <c r="R121" s="1356"/>
      <c r="S121" s="1356"/>
      <c r="T121" s="1356"/>
      <c r="U121" s="1356"/>
      <c r="V121" s="1357"/>
    </row>
    <row r="122" spans="1:22" s="59" customFormat="1" ht="23.25" customHeight="1">
      <c r="A122" s="84"/>
      <c r="B122" s="1339"/>
      <c r="C122" s="1353"/>
      <c r="D122" s="1354"/>
      <c r="E122" s="1333" t="s">
        <v>185</v>
      </c>
      <c r="F122" s="1347"/>
      <c r="G122" s="1347"/>
      <c r="H122" s="1347"/>
      <c r="I122" s="1347"/>
      <c r="J122" s="1348"/>
      <c r="K122" s="1355" t="s">
        <v>184</v>
      </c>
      <c r="L122" s="1356"/>
      <c r="M122" s="1356"/>
      <c r="N122" s="1356"/>
      <c r="O122" s="1356"/>
      <c r="P122" s="1356"/>
      <c r="Q122" s="1356"/>
      <c r="R122" s="1356"/>
      <c r="S122" s="1356"/>
      <c r="T122" s="1356"/>
      <c r="U122" s="1356"/>
      <c r="V122" s="1357"/>
    </row>
    <row r="123" spans="1:22" s="59" customFormat="1" ht="23.25" customHeight="1">
      <c r="A123" s="84"/>
      <c r="B123" s="1339"/>
      <c r="C123" s="1353"/>
      <c r="D123" s="1354"/>
      <c r="E123" s="1333" t="s">
        <v>186</v>
      </c>
      <c r="F123" s="1347"/>
      <c r="G123" s="1347"/>
      <c r="H123" s="1347"/>
      <c r="I123" s="1347"/>
      <c r="J123" s="1348"/>
      <c r="K123" s="1355" t="s">
        <v>184</v>
      </c>
      <c r="L123" s="1356"/>
      <c r="M123" s="1356"/>
      <c r="N123" s="1356"/>
      <c r="O123" s="1356"/>
      <c r="P123" s="1356"/>
      <c r="Q123" s="1356"/>
      <c r="R123" s="1356"/>
      <c r="S123" s="1356"/>
      <c r="T123" s="1356"/>
      <c r="U123" s="1356"/>
      <c r="V123" s="1357"/>
    </row>
    <row r="124" spans="1:22" s="59" customFormat="1" ht="23.25" customHeight="1">
      <c r="A124" s="84"/>
      <c r="B124" s="1339"/>
      <c r="C124" s="1353"/>
      <c r="D124" s="1354"/>
      <c r="E124" s="1333" t="s">
        <v>187</v>
      </c>
      <c r="F124" s="1347"/>
      <c r="G124" s="1347"/>
      <c r="H124" s="1347"/>
      <c r="I124" s="1347"/>
      <c r="J124" s="1348"/>
      <c r="K124" s="1355" t="s">
        <v>184</v>
      </c>
      <c r="L124" s="1356"/>
      <c r="M124" s="1356"/>
      <c r="N124" s="1356"/>
      <c r="O124" s="1356"/>
      <c r="P124" s="1356"/>
      <c r="Q124" s="1356"/>
      <c r="R124" s="1356"/>
      <c r="S124" s="1356"/>
      <c r="T124" s="1356"/>
      <c r="U124" s="1356"/>
      <c r="V124" s="1357"/>
    </row>
    <row r="125" spans="1:22" s="59" customFormat="1" ht="24" customHeight="1">
      <c r="A125" s="84"/>
      <c r="B125" s="1358" t="s">
        <v>188</v>
      </c>
      <c r="C125" s="1351" t="s">
        <v>189</v>
      </c>
      <c r="D125" s="1352"/>
      <c r="E125" s="1363" t="s">
        <v>190</v>
      </c>
      <c r="F125" s="1364"/>
      <c r="G125" s="1364"/>
      <c r="H125" s="1364"/>
      <c r="I125" s="1364"/>
      <c r="J125" s="1365"/>
      <c r="K125" s="132"/>
      <c r="L125" s="132"/>
      <c r="M125" s="132"/>
      <c r="N125" s="132"/>
      <c r="O125" s="132"/>
      <c r="P125" s="132"/>
      <c r="Q125" s="132"/>
      <c r="R125" s="132"/>
      <c r="S125" s="132"/>
      <c r="T125" s="132"/>
      <c r="U125" s="132"/>
      <c r="V125" s="132"/>
    </row>
    <row r="126" spans="1:22" s="59" customFormat="1" ht="27" customHeight="1">
      <c r="A126" s="84"/>
      <c r="B126" s="1359"/>
      <c r="C126" s="1353"/>
      <c r="D126" s="1354"/>
      <c r="E126" s="1366" t="s">
        <v>191</v>
      </c>
      <c r="F126" s="1367"/>
      <c r="G126" s="1367"/>
      <c r="H126" s="1367"/>
      <c r="I126" s="1367"/>
      <c r="J126" s="1368"/>
      <c r="K126" s="132"/>
      <c r="L126" s="132"/>
      <c r="M126" s="132"/>
      <c r="N126" s="132"/>
      <c r="O126" s="132"/>
      <c r="P126" s="132"/>
      <c r="Q126" s="132"/>
      <c r="R126" s="132"/>
      <c r="S126" s="132"/>
      <c r="T126" s="132"/>
      <c r="U126" s="132"/>
      <c r="V126" s="132"/>
    </row>
    <row r="127" spans="1:22" s="59" customFormat="1" ht="35.25" customHeight="1">
      <c r="A127" s="84"/>
      <c r="B127" s="1359"/>
      <c r="C127" s="1353"/>
      <c r="D127" s="1354"/>
      <c r="E127" s="1363" t="s">
        <v>192</v>
      </c>
      <c r="F127" s="1364"/>
      <c r="G127" s="1364"/>
      <c r="H127" s="1364"/>
      <c r="I127" s="1364"/>
      <c r="J127" s="1365"/>
      <c r="K127" s="132"/>
      <c r="L127" s="132"/>
      <c r="M127" s="132"/>
      <c r="N127" s="132"/>
      <c r="O127" s="132"/>
      <c r="P127" s="132"/>
      <c r="Q127" s="132"/>
      <c r="R127" s="132"/>
      <c r="S127" s="132"/>
      <c r="T127" s="132"/>
      <c r="U127" s="132"/>
      <c r="V127" s="132"/>
    </row>
    <row r="128" spans="1:22" s="59" customFormat="1" ht="35.25" customHeight="1">
      <c r="A128" s="84"/>
      <c r="B128" s="1359"/>
      <c r="C128" s="1353"/>
      <c r="D128" s="1354"/>
      <c r="E128" s="1363" t="s">
        <v>193</v>
      </c>
      <c r="F128" s="1364"/>
      <c r="G128" s="1364"/>
      <c r="H128" s="1364"/>
      <c r="I128" s="1364"/>
      <c r="J128" s="1365"/>
      <c r="K128" s="132"/>
      <c r="L128" s="132"/>
      <c r="M128" s="132"/>
      <c r="N128" s="132"/>
      <c r="O128" s="132"/>
      <c r="P128" s="132"/>
      <c r="Q128" s="132"/>
      <c r="R128" s="132"/>
      <c r="S128" s="132"/>
      <c r="T128" s="132"/>
      <c r="U128" s="132"/>
      <c r="V128" s="132"/>
    </row>
    <row r="129" spans="1:28" s="59" customFormat="1" ht="23.25" customHeight="1">
      <c r="A129" s="84"/>
      <c r="B129" s="1360"/>
      <c r="C129" s="1361"/>
      <c r="D129" s="1362"/>
      <c r="E129" s="1363" t="s">
        <v>194</v>
      </c>
      <c r="F129" s="1364"/>
      <c r="G129" s="1364"/>
      <c r="H129" s="1364"/>
      <c r="I129" s="1364"/>
      <c r="J129" s="1365"/>
      <c r="K129" s="132"/>
      <c r="L129" s="132"/>
      <c r="M129" s="132"/>
      <c r="N129" s="132"/>
      <c r="O129" s="132"/>
      <c r="P129" s="132"/>
      <c r="Q129" s="132"/>
      <c r="R129" s="132"/>
      <c r="S129" s="132"/>
      <c r="T129" s="132"/>
      <c r="U129" s="132"/>
      <c r="V129" s="132"/>
    </row>
    <row r="130" spans="1:28" ht="24" customHeight="1">
      <c r="A130" s="8"/>
      <c r="B130" s="1153" t="s">
        <v>521</v>
      </c>
      <c r="C130" s="1153"/>
      <c r="D130" s="1153"/>
      <c r="E130" s="1283" t="s">
        <v>110</v>
      </c>
      <c r="F130" s="1284"/>
      <c r="G130" s="1284"/>
      <c r="H130" s="1284"/>
      <c r="I130" s="1284"/>
      <c r="J130" s="1098"/>
      <c r="K130" s="1338" t="s">
        <v>112</v>
      </c>
      <c r="L130" s="1338"/>
      <c r="M130" s="1338"/>
      <c r="N130" s="1338"/>
      <c r="O130" s="1338"/>
      <c r="P130" s="1338"/>
      <c r="Q130" s="1338"/>
      <c r="R130" s="1338"/>
      <c r="S130" s="1338"/>
      <c r="T130" s="1338"/>
      <c r="U130" s="1338"/>
      <c r="V130" s="1338"/>
    </row>
    <row r="131" spans="1:28" s="2" customFormat="1" ht="23.25" customHeight="1">
      <c r="A131" s="14"/>
      <c r="B131" s="1153"/>
      <c r="C131" s="1153"/>
      <c r="D131" s="1153"/>
      <c r="E131" s="1285"/>
      <c r="F131" s="1286"/>
      <c r="G131" s="1286"/>
      <c r="H131" s="1286"/>
      <c r="I131" s="1286"/>
      <c r="J131" s="1099"/>
      <c r="K131" s="148" t="s">
        <v>113</v>
      </c>
      <c r="L131" s="148" t="s">
        <v>114</v>
      </c>
      <c r="M131" s="148" t="s">
        <v>115</v>
      </c>
      <c r="N131" s="148" t="s">
        <v>116</v>
      </c>
      <c r="O131" s="148" t="s">
        <v>117</v>
      </c>
      <c r="P131" s="148" t="s">
        <v>118</v>
      </c>
      <c r="Q131" s="148" t="s">
        <v>119</v>
      </c>
      <c r="R131" s="148" t="s">
        <v>120</v>
      </c>
      <c r="S131" s="148" t="s">
        <v>121</v>
      </c>
      <c r="T131" s="148" t="s">
        <v>122</v>
      </c>
      <c r="U131" s="148" t="s">
        <v>123</v>
      </c>
      <c r="V131" s="148" t="s">
        <v>124</v>
      </c>
    </row>
    <row r="132" spans="1:28" s="59" customFormat="1" ht="37.5" customHeight="1">
      <c r="A132" s="84"/>
      <c r="B132" s="1358" t="s">
        <v>188</v>
      </c>
      <c r="C132" s="1351" t="s">
        <v>195</v>
      </c>
      <c r="D132" s="1352"/>
      <c r="E132" s="1371"/>
      <c r="F132" s="1372"/>
      <c r="G132" s="1372"/>
      <c r="H132" s="1372"/>
      <c r="I132" s="1372"/>
      <c r="J132" s="1373"/>
      <c r="K132" s="132"/>
      <c r="L132" s="132"/>
      <c r="M132" s="132"/>
      <c r="N132" s="132"/>
      <c r="O132" s="132"/>
      <c r="P132" s="132"/>
      <c r="Q132" s="132"/>
      <c r="R132" s="132"/>
      <c r="S132" s="132"/>
      <c r="T132" s="132"/>
      <c r="U132" s="132"/>
      <c r="V132" s="132"/>
    </row>
    <row r="133" spans="1:28" s="59" customFormat="1" ht="37.5" customHeight="1">
      <c r="A133" s="84"/>
      <c r="B133" s="1359"/>
      <c r="C133" s="1353"/>
      <c r="D133" s="1354"/>
      <c r="E133" s="1371"/>
      <c r="F133" s="1372"/>
      <c r="G133" s="1372"/>
      <c r="H133" s="1372"/>
      <c r="I133" s="1372"/>
      <c r="J133" s="1373"/>
      <c r="K133" s="132"/>
      <c r="L133" s="132"/>
      <c r="M133" s="132"/>
      <c r="N133" s="132"/>
      <c r="O133" s="132"/>
      <c r="P133" s="132"/>
      <c r="Q133" s="132"/>
      <c r="R133" s="132"/>
      <c r="S133" s="132"/>
      <c r="T133" s="132"/>
      <c r="U133" s="132"/>
      <c r="V133" s="132"/>
    </row>
    <row r="134" spans="1:28" s="59" customFormat="1" ht="37.5" customHeight="1">
      <c r="A134" s="84"/>
      <c r="B134" s="1359"/>
      <c r="C134" s="1353"/>
      <c r="D134" s="1354"/>
      <c r="E134" s="1371"/>
      <c r="F134" s="1372"/>
      <c r="G134" s="1372"/>
      <c r="H134" s="1372"/>
      <c r="I134" s="1372"/>
      <c r="J134" s="1373"/>
      <c r="K134" s="132"/>
      <c r="L134" s="132"/>
      <c r="M134" s="132"/>
      <c r="N134" s="132"/>
      <c r="O134" s="132"/>
      <c r="P134" s="132"/>
      <c r="Q134" s="132"/>
      <c r="R134" s="132"/>
      <c r="S134" s="132"/>
      <c r="T134" s="132"/>
      <c r="U134" s="132"/>
      <c r="V134" s="132"/>
    </row>
    <row r="135" spans="1:28" s="59" customFormat="1" ht="37.5" customHeight="1">
      <c r="A135" s="84"/>
      <c r="B135" s="1359"/>
      <c r="C135" s="1353"/>
      <c r="D135" s="1354"/>
      <c r="E135" s="1371"/>
      <c r="F135" s="1372"/>
      <c r="G135" s="1372"/>
      <c r="H135" s="1372"/>
      <c r="I135" s="1372"/>
      <c r="J135" s="1373"/>
      <c r="K135" s="132"/>
      <c r="L135" s="132"/>
      <c r="M135" s="132"/>
      <c r="N135" s="132"/>
      <c r="O135" s="132"/>
      <c r="P135" s="132"/>
      <c r="Q135" s="132"/>
      <c r="R135" s="132"/>
      <c r="S135" s="132"/>
      <c r="T135" s="132"/>
      <c r="U135" s="132"/>
      <c r="V135" s="132"/>
    </row>
    <row r="136" spans="1:28" s="59" customFormat="1" ht="37.5" customHeight="1">
      <c r="A136" s="84"/>
      <c r="B136" s="1359"/>
      <c r="C136" s="1353"/>
      <c r="D136" s="1354"/>
      <c r="E136" s="1371"/>
      <c r="F136" s="1372"/>
      <c r="G136" s="1372"/>
      <c r="H136" s="1372"/>
      <c r="I136" s="1372"/>
      <c r="J136" s="1373"/>
      <c r="K136" s="132"/>
      <c r="L136" s="132"/>
      <c r="M136" s="132"/>
      <c r="N136" s="132"/>
      <c r="O136" s="132"/>
      <c r="P136" s="132"/>
      <c r="Q136" s="132"/>
      <c r="R136" s="132"/>
      <c r="S136" s="132"/>
      <c r="T136" s="132"/>
      <c r="U136" s="132"/>
      <c r="V136" s="132"/>
    </row>
    <row r="137" spans="1:28" s="59" customFormat="1" ht="21" customHeight="1">
      <c r="A137" s="84"/>
      <c r="B137" s="1359"/>
      <c r="C137" s="1361"/>
      <c r="D137" s="1362"/>
      <c r="E137" s="1376" t="s">
        <v>196</v>
      </c>
      <c r="F137" s="1377"/>
      <c r="G137" s="1377"/>
      <c r="H137" s="1377"/>
      <c r="I137" s="1377"/>
      <c r="J137" s="1377"/>
      <c r="K137" s="1377"/>
      <c r="L137" s="1377"/>
      <c r="M137" s="1377"/>
      <c r="N137" s="1377"/>
      <c r="O137" s="1377"/>
      <c r="P137" s="1377"/>
      <c r="Q137" s="1377"/>
      <c r="R137" s="1377"/>
      <c r="S137" s="1377"/>
      <c r="T137" s="1377"/>
      <c r="U137" s="1377"/>
      <c r="V137" s="1378"/>
      <c r="Y137" s="59" t="s">
        <v>197</v>
      </c>
    </row>
    <row r="138" spans="1:28" s="59" customFormat="1" ht="22.5" customHeight="1">
      <c r="A138" s="84"/>
      <c r="B138" s="1360"/>
      <c r="C138" s="1369" t="s">
        <v>198</v>
      </c>
      <c r="D138" s="1369"/>
      <c r="E138" s="1333" t="s">
        <v>199</v>
      </c>
      <c r="F138" s="1347"/>
      <c r="G138" s="1347"/>
      <c r="H138" s="1347"/>
      <c r="I138" s="1347"/>
      <c r="J138" s="1348"/>
      <c r="K138" s="132"/>
      <c r="L138" s="132"/>
      <c r="M138" s="132"/>
      <c r="N138" s="132"/>
      <c r="O138" s="132"/>
      <c r="P138" s="132"/>
      <c r="Q138" s="132"/>
      <c r="R138" s="132"/>
      <c r="S138" s="132"/>
      <c r="T138" s="132"/>
      <c r="U138" s="132"/>
      <c r="V138" s="132"/>
    </row>
    <row r="139" spans="1:28" s="59" customFormat="1" ht="31.5" customHeight="1">
      <c r="A139" s="84"/>
      <c r="B139" s="82" t="s">
        <v>200</v>
      </c>
      <c r="C139" s="84"/>
      <c r="D139" s="96"/>
      <c r="E139" s="113"/>
      <c r="F139" s="113"/>
      <c r="G139" s="113"/>
      <c r="H139" s="113"/>
      <c r="I139" s="113"/>
      <c r="K139" s="82" t="s">
        <v>109</v>
      </c>
      <c r="X139" s="113"/>
      <c r="Z139" s="113"/>
      <c r="AA139" s="96"/>
      <c r="AB139" s="96"/>
    </row>
    <row r="140" spans="1:28" ht="21.75" customHeight="1">
      <c r="A140" s="8"/>
      <c r="B140" s="1153" t="s">
        <v>521</v>
      </c>
      <c r="C140" s="1153"/>
      <c r="D140" s="1370" t="s">
        <v>110</v>
      </c>
      <c r="E140" s="1284"/>
      <c r="F140" s="1284"/>
      <c r="G140" s="1284"/>
      <c r="H140" s="1284"/>
      <c r="I140" s="1284"/>
      <c r="J140" s="1011" t="s">
        <v>112</v>
      </c>
      <c r="K140" s="1297"/>
      <c r="L140" s="1297"/>
      <c r="M140" s="1297"/>
      <c r="N140" s="1297"/>
      <c r="O140" s="1297"/>
      <c r="P140" s="1297"/>
      <c r="Q140" s="1297"/>
      <c r="R140" s="1297"/>
      <c r="S140" s="1297"/>
      <c r="T140" s="1297"/>
      <c r="U140" s="1012"/>
      <c r="V140" s="1374" t="s">
        <v>201</v>
      </c>
    </row>
    <row r="141" spans="1:28" s="2" customFormat="1" ht="24.75" customHeight="1">
      <c r="A141" s="14"/>
      <c r="B141" s="1153"/>
      <c r="C141" s="1153"/>
      <c r="D141" s="1285"/>
      <c r="E141" s="1286"/>
      <c r="F141" s="1286"/>
      <c r="G141" s="1286"/>
      <c r="H141" s="1286"/>
      <c r="I141" s="1286"/>
      <c r="J141" s="148" t="s">
        <v>113</v>
      </c>
      <c r="K141" s="148" t="s">
        <v>114</v>
      </c>
      <c r="L141" s="148" t="s">
        <v>115</v>
      </c>
      <c r="M141" s="148" t="s">
        <v>116</v>
      </c>
      <c r="N141" s="148" t="s">
        <v>117</v>
      </c>
      <c r="O141" s="148" t="s">
        <v>118</v>
      </c>
      <c r="P141" s="148" t="s">
        <v>119</v>
      </c>
      <c r="Q141" s="148" t="s">
        <v>120</v>
      </c>
      <c r="R141" s="148" t="s">
        <v>121</v>
      </c>
      <c r="S141" s="148" t="s">
        <v>122</v>
      </c>
      <c r="T141" s="148" t="s">
        <v>123</v>
      </c>
      <c r="U141" s="148" t="s">
        <v>124</v>
      </c>
      <c r="V141" s="1375"/>
    </row>
    <row r="142" spans="1:28" s="59" customFormat="1" ht="34.5" customHeight="1">
      <c r="A142" s="84"/>
      <c r="B142" s="1390" t="s">
        <v>202</v>
      </c>
      <c r="C142" s="1391"/>
      <c r="D142" s="1371"/>
      <c r="E142" s="1372"/>
      <c r="F142" s="1372"/>
      <c r="G142" s="1372"/>
      <c r="H142" s="1372"/>
      <c r="I142" s="1372"/>
      <c r="J142" s="132"/>
      <c r="K142" s="132"/>
      <c r="L142" s="132"/>
      <c r="M142" s="132"/>
      <c r="N142" s="132"/>
      <c r="O142" s="132"/>
      <c r="P142" s="132"/>
      <c r="Q142" s="132"/>
      <c r="R142" s="132"/>
      <c r="S142" s="132"/>
      <c r="T142" s="132"/>
      <c r="U142" s="366"/>
      <c r="V142" s="167"/>
    </row>
    <row r="143" spans="1:28" s="59" customFormat="1" ht="34.5" customHeight="1">
      <c r="A143" s="84"/>
      <c r="B143" s="1392"/>
      <c r="C143" s="1393"/>
      <c r="D143" s="1371"/>
      <c r="E143" s="1372"/>
      <c r="F143" s="1372"/>
      <c r="G143" s="1372"/>
      <c r="H143" s="1372"/>
      <c r="I143" s="1372"/>
      <c r="J143" s="132"/>
      <c r="K143" s="132"/>
      <c r="L143" s="132"/>
      <c r="M143" s="132"/>
      <c r="N143" s="132"/>
      <c r="O143" s="132"/>
      <c r="P143" s="132"/>
      <c r="Q143" s="132"/>
      <c r="R143" s="132"/>
      <c r="S143" s="132"/>
      <c r="T143" s="132"/>
      <c r="U143" s="366"/>
      <c r="V143" s="168"/>
    </row>
    <row r="144" spans="1:28" s="59" customFormat="1" ht="34.5" customHeight="1">
      <c r="A144" s="84"/>
      <c r="B144" s="1392"/>
      <c r="C144" s="1393"/>
      <c r="D144" s="1371"/>
      <c r="E144" s="1372"/>
      <c r="F144" s="1372"/>
      <c r="G144" s="1372"/>
      <c r="H144" s="1372"/>
      <c r="I144" s="1372"/>
      <c r="J144" s="132"/>
      <c r="K144" s="132"/>
      <c r="L144" s="132"/>
      <c r="M144" s="132"/>
      <c r="N144" s="132"/>
      <c r="O144" s="132"/>
      <c r="P144" s="132"/>
      <c r="Q144" s="132"/>
      <c r="R144" s="132"/>
      <c r="S144" s="132"/>
      <c r="T144" s="132"/>
      <c r="U144" s="366"/>
      <c r="V144" s="168"/>
    </row>
    <row r="145" spans="1:34" s="59" customFormat="1" ht="34.5" customHeight="1">
      <c r="A145" s="84"/>
      <c r="B145" s="1392"/>
      <c r="C145" s="1393"/>
      <c r="D145" s="1371"/>
      <c r="E145" s="1372"/>
      <c r="F145" s="1372"/>
      <c r="G145" s="1372"/>
      <c r="H145" s="1372"/>
      <c r="I145" s="1372"/>
      <c r="J145" s="132"/>
      <c r="K145" s="132"/>
      <c r="L145" s="132"/>
      <c r="M145" s="132"/>
      <c r="N145" s="132"/>
      <c r="O145" s="132"/>
      <c r="P145" s="132"/>
      <c r="Q145" s="132"/>
      <c r="R145" s="132"/>
      <c r="S145" s="132"/>
      <c r="T145" s="132"/>
      <c r="U145" s="366"/>
      <c r="V145" s="168"/>
    </row>
    <row r="146" spans="1:34" s="59" customFormat="1" ht="34.5" customHeight="1">
      <c r="A146" s="84"/>
      <c r="B146" s="1394"/>
      <c r="C146" s="1395"/>
      <c r="D146" s="1371"/>
      <c r="E146" s="1372"/>
      <c r="F146" s="1372"/>
      <c r="G146" s="1372"/>
      <c r="H146" s="1372"/>
      <c r="I146" s="1372"/>
      <c r="J146" s="132"/>
      <c r="K146" s="132"/>
      <c r="L146" s="132"/>
      <c r="M146" s="132"/>
      <c r="N146" s="132"/>
      <c r="O146" s="132"/>
      <c r="P146" s="132"/>
      <c r="Q146" s="132"/>
      <c r="R146" s="132"/>
      <c r="S146" s="132"/>
      <c r="T146" s="132"/>
      <c r="U146" s="366"/>
      <c r="V146" s="168"/>
    </row>
    <row r="147" spans="1:34" s="59" customFormat="1" ht="15.75" customHeight="1">
      <c r="A147" s="84"/>
      <c r="B147" s="1379"/>
      <c r="C147" s="1380"/>
      <c r="D147" s="1381" t="s">
        <v>196</v>
      </c>
      <c r="E147" s="1381"/>
      <c r="F147" s="1381"/>
      <c r="G147" s="1381"/>
      <c r="H147" s="1381"/>
      <c r="I147" s="1381"/>
      <c r="J147" s="1381"/>
      <c r="K147" s="166"/>
      <c r="L147" s="166"/>
      <c r="M147" s="166"/>
      <c r="N147" s="166"/>
      <c r="O147" s="166"/>
      <c r="P147" s="166"/>
      <c r="Q147" s="166"/>
      <c r="R147" s="166"/>
      <c r="S147" s="166"/>
      <c r="T147" s="166"/>
      <c r="U147" s="166"/>
      <c r="V147" s="169"/>
      <c r="Y147" s="59" t="s">
        <v>197</v>
      </c>
    </row>
    <row r="148" spans="1:34" s="59" customFormat="1" ht="25.5" customHeight="1">
      <c r="A148" s="84"/>
      <c r="B148" s="1011"/>
      <c r="C148" s="1297"/>
      <c r="D148" s="1382" t="s">
        <v>546</v>
      </c>
      <c r="E148" s="1383"/>
      <c r="F148" s="1383"/>
      <c r="G148" s="1383"/>
      <c r="H148" s="1383"/>
      <c r="I148" s="1384"/>
      <c r="J148" s="132"/>
      <c r="K148" s="132"/>
      <c r="L148" s="132"/>
      <c r="M148" s="132"/>
      <c r="N148" s="132"/>
      <c r="O148" s="132"/>
      <c r="P148" s="132"/>
      <c r="Q148" s="132"/>
      <c r="R148" s="132"/>
      <c r="S148" s="132"/>
      <c r="T148" s="132"/>
      <c r="U148" s="366"/>
      <c r="V148" s="168"/>
    </row>
    <row r="149" spans="1:34" s="59" customFormat="1" ht="60.75" customHeight="1" thickBot="1">
      <c r="A149" s="84"/>
      <c r="B149" s="1327" t="s">
        <v>531</v>
      </c>
      <c r="C149" s="1327"/>
      <c r="D149" s="1327"/>
      <c r="E149" s="1327"/>
      <c r="F149" s="1327"/>
      <c r="G149" s="1327"/>
      <c r="H149" s="1327"/>
      <c r="I149" s="1327"/>
      <c r="J149" s="1327"/>
      <c r="K149" s="1327"/>
      <c r="L149" s="1327"/>
      <c r="M149" s="1327"/>
      <c r="N149" s="1327"/>
      <c r="O149" s="1327"/>
      <c r="P149" s="1327"/>
      <c r="Q149" s="1327"/>
      <c r="R149" s="1327"/>
      <c r="S149" s="1327"/>
      <c r="T149" s="1327"/>
      <c r="U149" s="1327"/>
      <c r="V149" s="1327"/>
      <c r="W149" s="1327"/>
    </row>
    <row r="150" spans="1:34" s="150" customFormat="1" ht="26.25" customHeight="1">
      <c r="B150" s="170" t="s">
        <v>530</v>
      </c>
      <c r="C150" s="171"/>
      <c r="D150" s="171"/>
      <c r="E150" s="171"/>
      <c r="F150" s="171"/>
      <c r="G150" s="171"/>
      <c r="H150" s="171"/>
      <c r="I150" s="171"/>
      <c r="J150" s="171"/>
      <c r="K150" s="171"/>
      <c r="L150" s="171"/>
      <c r="M150" s="171"/>
      <c r="N150" s="171"/>
      <c r="O150" s="171"/>
      <c r="P150" s="171"/>
      <c r="Q150" s="171"/>
      <c r="R150" s="171"/>
      <c r="S150" s="171"/>
      <c r="T150" s="171"/>
      <c r="U150" s="171"/>
      <c r="V150" s="172"/>
      <c r="W150" s="173"/>
    </row>
    <row r="151" spans="1:34" s="178" customFormat="1" ht="26.25" customHeight="1">
      <c r="A151" s="174"/>
      <c r="B151" s="1385" t="s">
        <v>203</v>
      </c>
      <c r="C151" s="1386"/>
      <c r="D151" s="1386"/>
      <c r="E151" s="1386"/>
      <c r="F151" s="1387"/>
      <c r="G151" s="175"/>
      <c r="H151" s="725" t="s">
        <v>204</v>
      </c>
      <c r="I151" s="826"/>
      <c r="J151" s="826"/>
      <c r="K151" s="176"/>
      <c r="L151" s="176"/>
      <c r="M151" s="177"/>
      <c r="N151" s="175"/>
      <c r="O151" s="1388" t="s">
        <v>205</v>
      </c>
      <c r="P151" s="1389"/>
      <c r="Q151" s="1389"/>
      <c r="R151" s="1389"/>
      <c r="S151" s="1389"/>
      <c r="T151" s="1389"/>
      <c r="V151" s="179"/>
      <c r="W151" s="96"/>
    </row>
    <row r="152" spans="1:34" s="178" customFormat="1" ht="26.25" customHeight="1">
      <c r="A152" s="174"/>
      <c r="B152" s="1400" t="s">
        <v>206</v>
      </c>
      <c r="C152" s="1401"/>
      <c r="D152" s="1401"/>
      <c r="E152" s="1401"/>
      <c r="F152" s="1401"/>
      <c r="G152" s="1402"/>
      <c r="H152" s="1403"/>
      <c r="I152" s="1403"/>
      <c r="J152" s="1404"/>
      <c r="K152" s="1405" t="s">
        <v>532</v>
      </c>
      <c r="L152" s="1406"/>
      <c r="M152" s="1406"/>
      <c r="N152" s="1406"/>
      <c r="O152" s="1406"/>
      <c r="P152" s="1407"/>
      <c r="Q152" s="1402"/>
      <c r="R152" s="1403"/>
      <c r="S152" s="1403"/>
      <c r="T152" s="1403"/>
      <c r="U152" s="1403"/>
      <c r="V152" s="1408"/>
      <c r="W152" s="100"/>
      <c r="AC152" s="150"/>
      <c r="AD152" s="150"/>
      <c r="AE152" s="150"/>
      <c r="AF152" s="150"/>
      <c r="AG152" s="150"/>
      <c r="AH152" s="150"/>
    </row>
    <row r="153" spans="1:34" s="178" customFormat="1" ht="35.25" customHeight="1" thickBot="1">
      <c r="A153" s="174"/>
      <c r="B153" s="180"/>
      <c r="C153" s="1409" t="s">
        <v>207</v>
      </c>
      <c r="D153" s="1409"/>
      <c r="E153" s="1409"/>
      <c r="F153" s="1409"/>
      <c r="G153" s="1409"/>
      <c r="H153" s="1409"/>
      <c r="I153" s="1409"/>
      <c r="J153" s="1409"/>
      <c r="K153" s="181"/>
      <c r="L153" s="181"/>
      <c r="M153" s="181"/>
      <c r="N153" s="181"/>
      <c r="O153" s="181"/>
      <c r="P153" s="181"/>
      <c r="Q153" s="181"/>
      <c r="R153" s="181"/>
      <c r="S153" s="181"/>
      <c r="T153" s="181"/>
      <c r="U153" s="181"/>
      <c r="V153" s="182"/>
      <c r="W153" s="183"/>
    </row>
    <row r="154" spans="1:34" s="178" customFormat="1" ht="24" customHeight="1">
      <c r="A154" s="174"/>
      <c r="B154" s="20" t="s">
        <v>208</v>
      </c>
      <c r="C154" s="20"/>
      <c r="D154" s="20"/>
      <c r="E154" s="20"/>
      <c r="F154" s="20"/>
      <c r="H154" s="184"/>
      <c r="I154" s="156"/>
      <c r="J154" s="156"/>
      <c r="K154" s="156"/>
      <c r="L154" s="156"/>
      <c r="M154" s="156"/>
      <c r="N154" s="156"/>
      <c r="O154" s="185"/>
      <c r="P154" s="156"/>
      <c r="Q154" s="156"/>
      <c r="R154" s="156"/>
      <c r="S154" s="156"/>
      <c r="T154" s="156"/>
      <c r="U154" s="156"/>
      <c r="V154" s="156"/>
      <c r="W154" s="99"/>
    </row>
    <row r="155" spans="1:34" s="178" customFormat="1" ht="27" customHeight="1">
      <c r="A155" s="174"/>
      <c r="B155" s="1410"/>
      <c r="C155" s="1411"/>
      <c r="D155" s="1411"/>
      <c r="E155" s="1411"/>
      <c r="F155" s="1411"/>
      <c r="G155" s="1411"/>
      <c r="H155" s="1411"/>
      <c r="I155" s="1411"/>
      <c r="J155" s="1411"/>
      <c r="K155" s="1411"/>
      <c r="L155" s="1411"/>
      <c r="M155" s="1411"/>
      <c r="N155" s="1411"/>
      <c r="O155" s="1411"/>
      <c r="P155" s="1411"/>
      <c r="Q155" s="1411"/>
      <c r="R155" s="1411"/>
      <c r="S155" s="1411"/>
      <c r="T155" s="1411"/>
      <c r="U155" s="1411"/>
      <c r="V155" s="1412"/>
      <c r="W155" s="99"/>
    </row>
    <row r="156" spans="1:34" s="178" customFormat="1" ht="9" customHeight="1">
      <c r="A156" s="174"/>
      <c r="B156" s="156"/>
      <c r="C156" s="156"/>
      <c r="D156" s="156"/>
      <c r="E156" s="156"/>
      <c r="F156" s="156"/>
      <c r="G156" s="156"/>
      <c r="H156" s="156"/>
      <c r="I156" s="99"/>
      <c r="J156" s="20"/>
      <c r="K156" s="20"/>
      <c r="L156" s="20"/>
      <c r="M156" s="20"/>
      <c r="N156" s="20"/>
      <c r="O156" s="156"/>
      <c r="P156" s="156"/>
      <c r="Q156" s="156"/>
      <c r="R156" s="156"/>
      <c r="S156" s="156"/>
      <c r="T156" s="156"/>
      <c r="U156" s="156"/>
      <c r="V156" s="156"/>
      <c r="W156" s="99"/>
    </row>
    <row r="157" spans="1:34" s="150" customFormat="1" ht="24.75" customHeight="1">
      <c r="A157" s="164" t="s">
        <v>483</v>
      </c>
      <c r="L157" s="186"/>
      <c r="M157" s="187"/>
      <c r="N157" s="187"/>
      <c r="O157" s="187"/>
      <c r="R157" s="187"/>
      <c r="S157" s="187"/>
    </row>
    <row r="158" spans="1:34" s="150" customFormat="1" ht="56.25" customHeight="1">
      <c r="A158" s="30"/>
      <c r="B158" s="1396" t="s">
        <v>547</v>
      </c>
      <c r="C158" s="1396"/>
      <c r="D158" s="1396"/>
      <c r="E158" s="1396"/>
      <c r="F158" s="1396"/>
      <c r="G158" s="1396"/>
      <c r="H158" s="1396"/>
      <c r="I158" s="1396"/>
      <c r="J158" s="1396"/>
      <c r="K158" s="1396"/>
      <c r="L158" s="1396"/>
      <c r="M158" s="1396"/>
      <c r="N158" s="1396"/>
      <c r="O158" s="1396"/>
      <c r="P158" s="1396"/>
      <c r="Q158" s="1396"/>
      <c r="R158" s="1396"/>
      <c r="S158" s="1396"/>
      <c r="T158" s="1396"/>
      <c r="U158" s="1396"/>
      <c r="V158" s="188"/>
    </row>
    <row r="159" spans="1:34" s="59" customFormat="1" ht="21.75" customHeight="1">
      <c r="B159" s="1011" t="s">
        <v>209</v>
      </c>
      <c r="C159" s="1297"/>
      <c r="D159" s="1297"/>
      <c r="E159" s="1297"/>
      <c r="F159" s="1297"/>
      <c r="G159" s="1297"/>
      <c r="H159" s="1297"/>
      <c r="I159" s="1297"/>
      <c r="J159" s="1297"/>
      <c r="K159" s="1297"/>
      <c r="L159" s="1297"/>
      <c r="M159" s="1012"/>
      <c r="N159" s="1283" t="s">
        <v>210</v>
      </c>
      <c r="O159" s="1284"/>
      <c r="P159" s="1098"/>
      <c r="Q159" s="1011" t="s">
        <v>211</v>
      </c>
      <c r="R159" s="1297"/>
      <c r="S159" s="1297"/>
      <c r="T159" s="1297"/>
      <c r="U159" s="1012"/>
    </row>
    <row r="160" spans="1:34" s="59" customFormat="1" ht="28.5" customHeight="1">
      <c r="B160" s="1011" t="s">
        <v>212</v>
      </c>
      <c r="C160" s="1012"/>
      <c r="D160" s="1011" t="s">
        <v>110</v>
      </c>
      <c r="E160" s="1297"/>
      <c r="F160" s="1297"/>
      <c r="G160" s="1012"/>
      <c r="H160" s="1011" t="s">
        <v>213</v>
      </c>
      <c r="I160" s="1297"/>
      <c r="J160" s="1297"/>
      <c r="K160" s="1297"/>
      <c r="L160" s="1297"/>
      <c r="M160" s="1012"/>
      <c r="N160" s="1397" t="s">
        <v>214</v>
      </c>
      <c r="O160" s="1398"/>
      <c r="P160" s="1399"/>
      <c r="Q160" s="147" t="s">
        <v>215</v>
      </c>
      <c r="R160" s="147" t="s">
        <v>216</v>
      </c>
      <c r="S160" s="147" t="s">
        <v>217</v>
      </c>
      <c r="T160" s="147" t="s">
        <v>218</v>
      </c>
      <c r="U160" s="147" t="s">
        <v>219</v>
      </c>
    </row>
    <row r="161" spans="2:25" s="59" customFormat="1" ht="30.75" customHeight="1">
      <c r="B161" s="1419"/>
      <c r="C161" s="1420"/>
      <c r="D161" s="1421"/>
      <c r="E161" s="1422"/>
      <c r="F161" s="1422"/>
      <c r="G161" s="1423"/>
      <c r="H161" s="1415"/>
      <c r="I161" s="1416"/>
      <c r="J161" s="1416"/>
      <c r="K161" s="1416"/>
      <c r="L161" s="1416"/>
      <c r="M161" s="1417"/>
      <c r="N161" s="1418"/>
      <c r="O161" s="1418"/>
      <c r="P161" s="189"/>
      <c r="Q161" s="132"/>
      <c r="R161" s="132"/>
      <c r="S161" s="132"/>
      <c r="T161" s="132"/>
      <c r="U161" s="132"/>
    </row>
    <row r="162" spans="2:25" s="59" customFormat="1" ht="30.75" customHeight="1">
      <c r="B162" s="1413"/>
      <c r="C162" s="1414"/>
      <c r="D162" s="1415"/>
      <c r="E162" s="1416"/>
      <c r="F162" s="1416"/>
      <c r="G162" s="1417"/>
      <c r="H162" s="1415"/>
      <c r="I162" s="1416"/>
      <c r="J162" s="1416"/>
      <c r="K162" s="1416"/>
      <c r="L162" s="1416"/>
      <c r="M162" s="1417"/>
      <c r="N162" s="1418"/>
      <c r="O162" s="1418"/>
      <c r="P162" s="190"/>
      <c r="Q162" s="132"/>
      <c r="R162" s="132"/>
      <c r="S162" s="132"/>
      <c r="T162" s="132"/>
      <c r="U162" s="132"/>
    </row>
    <row r="163" spans="2:25" s="59" customFormat="1" ht="30.75" customHeight="1">
      <c r="B163" s="1413"/>
      <c r="C163" s="1414"/>
      <c r="D163" s="1415"/>
      <c r="E163" s="1416"/>
      <c r="F163" s="1416"/>
      <c r="G163" s="1417"/>
      <c r="H163" s="1415"/>
      <c r="I163" s="1416"/>
      <c r="J163" s="1416"/>
      <c r="K163" s="1416"/>
      <c r="L163" s="1416"/>
      <c r="M163" s="1417"/>
      <c r="N163" s="1418"/>
      <c r="O163" s="1418"/>
      <c r="P163" s="190"/>
      <c r="Q163" s="132"/>
      <c r="R163" s="132"/>
      <c r="S163" s="132"/>
      <c r="T163" s="132"/>
      <c r="U163" s="132"/>
    </row>
    <row r="164" spans="2:25" s="59" customFormat="1" ht="30.75" customHeight="1">
      <c r="B164" s="1413"/>
      <c r="C164" s="1414"/>
      <c r="D164" s="1415"/>
      <c r="E164" s="1416"/>
      <c r="F164" s="1416"/>
      <c r="G164" s="1417"/>
      <c r="H164" s="1415"/>
      <c r="I164" s="1416"/>
      <c r="J164" s="1416"/>
      <c r="K164" s="1416"/>
      <c r="L164" s="1416"/>
      <c r="M164" s="1417"/>
      <c r="N164" s="1418"/>
      <c r="O164" s="1418"/>
      <c r="P164" s="190"/>
      <c r="Q164" s="132"/>
      <c r="R164" s="132"/>
      <c r="S164" s="132"/>
      <c r="T164" s="132"/>
      <c r="U164" s="132"/>
    </row>
    <row r="165" spans="2:25" s="59" customFormat="1" ht="30.75" customHeight="1">
      <c r="B165" s="1413"/>
      <c r="C165" s="1414"/>
      <c r="D165" s="1415"/>
      <c r="E165" s="1416"/>
      <c r="F165" s="1416"/>
      <c r="G165" s="1417"/>
      <c r="H165" s="1415"/>
      <c r="I165" s="1416"/>
      <c r="J165" s="1416"/>
      <c r="K165" s="1416"/>
      <c r="L165" s="1416"/>
      <c r="M165" s="1417"/>
      <c r="N165" s="1425"/>
      <c r="O165" s="1425"/>
      <c r="P165" s="190"/>
      <c r="Q165" s="132"/>
      <c r="R165" s="132"/>
      <c r="S165" s="132"/>
      <c r="T165" s="132"/>
      <c r="U165" s="132"/>
    </row>
    <row r="166" spans="2:25" s="59" customFormat="1" ht="30.75" customHeight="1">
      <c r="B166" s="1413"/>
      <c r="C166" s="1414"/>
      <c r="D166" s="1415"/>
      <c r="E166" s="1416"/>
      <c r="F166" s="1416"/>
      <c r="G166" s="1417"/>
      <c r="H166" s="1415"/>
      <c r="I166" s="1416"/>
      <c r="J166" s="1416"/>
      <c r="K166" s="1416"/>
      <c r="L166" s="1416"/>
      <c r="M166" s="1417"/>
      <c r="N166" s="1424"/>
      <c r="O166" s="1424"/>
      <c r="P166" s="190"/>
      <c r="Q166" s="132"/>
      <c r="R166" s="132"/>
      <c r="S166" s="132"/>
      <c r="T166" s="132"/>
      <c r="U166" s="132"/>
    </row>
    <row r="167" spans="2:25" s="59" customFormat="1" ht="30.75" customHeight="1">
      <c r="B167" s="1413"/>
      <c r="C167" s="1414"/>
      <c r="D167" s="1415"/>
      <c r="E167" s="1416"/>
      <c r="F167" s="1416"/>
      <c r="G167" s="1417"/>
      <c r="H167" s="1415"/>
      <c r="I167" s="1416"/>
      <c r="J167" s="1416"/>
      <c r="K167" s="1416"/>
      <c r="L167" s="1416"/>
      <c r="M167" s="1417"/>
      <c r="N167" s="1424"/>
      <c r="O167" s="1424"/>
      <c r="P167" s="190"/>
      <c r="Q167" s="132"/>
      <c r="R167" s="132"/>
      <c r="S167" s="132"/>
      <c r="T167" s="132"/>
      <c r="U167" s="132"/>
    </row>
    <row r="168" spans="2:25" s="59" customFormat="1" ht="30.75" customHeight="1">
      <c r="B168" s="1413"/>
      <c r="C168" s="1414"/>
      <c r="D168" s="1415"/>
      <c r="E168" s="1416"/>
      <c r="F168" s="1416"/>
      <c r="G168" s="1417"/>
      <c r="H168" s="1415"/>
      <c r="I168" s="1416"/>
      <c r="J168" s="1416"/>
      <c r="K168" s="1416"/>
      <c r="L168" s="1416"/>
      <c r="M168" s="1417"/>
      <c r="N168" s="1424"/>
      <c r="O168" s="1424"/>
      <c r="P168" s="190"/>
      <c r="Q168" s="132"/>
      <c r="R168" s="132"/>
      <c r="S168" s="132"/>
      <c r="T168" s="132"/>
      <c r="U168" s="132"/>
    </row>
    <row r="169" spans="2:25" s="59" customFormat="1" ht="30.75" customHeight="1">
      <c r="B169" s="1413"/>
      <c r="C169" s="1414"/>
      <c r="D169" s="1415"/>
      <c r="E169" s="1416"/>
      <c r="F169" s="1416"/>
      <c r="G169" s="1417"/>
      <c r="H169" s="1415"/>
      <c r="I169" s="1416"/>
      <c r="J169" s="1416"/>
      <c r="K169" s="1416"/>
      <c r="L169" s="1416"/>
      <c r="M169" s="1417"/>
      <c r="N169" s="1424"/>
      <c r="O169" s="1424"/>
      <c r="P169" s="190"/>
      <c r="Q169" s="132"/>
      <c r="R169" s="132"/>
      <c r="S169" s="132"/>
      <c r="T169" s="132"/>
      <c r="U169" s="132"/>
    </row>
    <row r="170" spans="2:25" s="59" customFormat="1" ht="25.5" customHeight="1">
      <c r="B170" s="1413"/>
      <c r="C170" s="1414"/>
      <c r="D170" s="1415"/>
      <c r="E170" s="1416"/>
      <c r="F170" s="1416"/>
      <c r="G170" s="1417"/>
      <c r="H170" s="1415"/>
      <c r="I170" s="1416"/>
      <c r="J170" s="1416"/>
      <c r="K170" s="1416"/>
      <c r="L170" s="1416"/>
      <c r="M170" s="1417"/>
      <c r="N170" s="1424"/>
      <c r="O170" s="1424"/>
      <c r="P170" s="190"/>
      <c r="Q170" s="132"/>
      <c r="R170" s="132"/>
      <c r="S170" s="132"/>
      <c r="T170" s="132"/>
      <c r="U170" s="132"/>
    </row>
    <row r="171" spans="2:25" s="59" customFormat="1" ht="25.5" customHeight="1">
      <c r="B171" s="1413"/>
      <c r="C171" s="1414"/>
      <c r="D171" s="1415"/>
      <c r="E171" s="1416"/>
      <c r="F171" s="1416"/>
      <c r="G171" s="1417"/>
      <c r="H171" s="1415"/>
      <c r="I171" s="1416"/>
      <c r="J171" s="1416"/>
      <c r="K171" s="1416"/>
      <c r="L171" s="1416"/>
      <c r="M171" s="1417"/>
      <c r="N171" s="1424"/>
      <c r="O171" s="1424"/>
      <c r="P171" s="190"/>
      <c r="Q171" s="132"/>
      <c r="R171" s="132"/>
      <c r="S171" s="132"/>
      <c r="T171" s="132"/>
      <c r="U171" s="132"/>
    </row>
    <row r="172" spans="2:25" s="59" customFormat="1" ht="21.75" customHeight="1">
      <c r="B172" s="1431"/>
      <c r="C172" s="1432"/>
      <c r="D172" s="1381" t="s">
        <v>196</v>
      </c>
      <c r="E172" s="1381"/>
      <c r="F172" s="1381"/>
      <c r="G172" s="1381"/>
      <c r="H172" s="1381"/>
      <c r="I172" s="1381"/>
      <c r="J172" s="1381"/>
      <c r="K172" s="1381"/>
      <c r="L172" s="1381"/>
      <c r="M172" s="1381"/>
      <c r="N172" s="1380"/>
      <c r="O172" s="1380"/>
      <c r="P172" s="166"/>
      <c r="Q172" s="166"/>
      <c r="R172" s="166"/>
      <c r="S172" s="166"/>
      <c r="T172" s="166"/>
      <c r="U172" s="191"/>
      <c r="Y172" s="59" t="s">
        <v>197</v>
      </c>
    </row>
    <row r="173" spans="2:25" s="59" customFormat="1" ht="12.75" customHeight="1">
      <c r="B173" s="12"/>
      <c r="C173" s="12"/>
      <c r="D173" s="192"/>
      <c r="E173" s="192"/>
      <c r="F173" s="192"/>
      <c r="G173" s="192"/>
      <c r="H173" s="192"/>
      <c r="I173" s="192"/>
      <c r="J173" s="192"/>
      <c r="K173" s="192"/>
      <c r="L173" s="192"/>
      <c r="M173" s="192"/>
      <c r="N173" s="3"/>
      <c r="O173" s="3"/>
      <c r="P173" s="3"/>
      <c r="Q173" s="3"/>
      <c r="R173" s="3"/>
      <c r="S173" s="3"/>
      <c r="T173" s="3"/>
    </row>
    <row r="174" spans="2:25" s="59" customFormat="1" ht="26.25" customHeight="1">
      <c r="B174" s="1427" t="s">
        <v>220</v>
      </c>
      <c r="C174" s="1427"/>
      <c r="D174" s="1427"/>
      <c r="E174" s="1427"/>
      <c r="F174" s="1427"/>
      <c r="G174" s="1427"/>
      <c r="H174" s="113"/>
      <c r="I174" s="132"/>
      <c r="J174" s="1428" t="s">
        <v>221</v>
      </c>
      <c r="K174" s="1429"/>
      <c r="L174" s="1430"/>
      <c r="M174" s="193"/>
      <c r="N174" s="194"/>
      <c r="O174" s="195" t="s">
        <v>222</v>
      </c>
      <c r="P174" s="196"/>
      <c r="Q174" s="196"/>
      <c r="R174" s="193"/>
      <c r="S174" s="1429" t="s">
        <v>223</v>
      </c>
      <c r="T174" s="1429"/>
      <c r="U174" s="1429"/>
      <c r="V174" s="1429"/>
      <c r="W174" s="1429"/>
    </row>
    <row r="175" spans="2:25" s="59" customFormat="1" ht="40.5" customHeight="1">
      <c r="B175" s="1212" t="s">
        <v>224</v>
      </c>
      <c r="C175" s="1212"/>
      <c r="D175" s="1212"/>
      <c r="E175" s="1212"/>
      <c r="F175" s="1212"/>
      <c r="G175" s="1212"/>
      <c r="H175" s="1212"/>
      <c r="I175" s="1212"/>
      <c r="J175" s="1212"/>
      <c r="K175" s="1212"/>
      <c r="L175" s="1212"/>
      <c r="M175" s="1212"/>
      <c r="N175" s="1212"/>
      <c r="O175" s="1212"/>
      <c r="P175" s="1212"/>
      <c r="Q175" s="1212"/>
      <c r="R175" s="1212"/>
      <c r="S175" s="1212"/>
      <c r="T175" s="1212"/>
      <c r="U175" s="1212"/>
      <c r="V175" s="1212"/>
      <c r="W175" s="197"/>
    </row>
    <row r="176" spans="2:25" s="59" customFormat="1" ht="13.5" customHeight="1">
      <c r="B176" s="94"/>
      <c r="C176" s="94"/>
      <c r="D176" s="94"/>
      <c r="E176" s="94"/>
      <c r="F176" s="94"/>
      <c r="G176" s="94"/>
      <c r="H176" s="94"/>
      <c r="I176" s="94"/>
      <c r="J176" s="94"/>
      <c r="K176" s="94"/>
      <c r="L176" s="94"/>
      <c r="M176" s="94"/>
      <c r="N176" s="94"/>
      <c r="O176" s="94"/>
      <c r="P176" s="94"/>
      <c r="Q176" s="94"/>
      <c r="R176" s="94"/>
      <c r="S176" s="94"/>
      <c r="T176" s="94"/>
      <c r="U176" s="94"/>
      <c r="V176" s="94"/>
      <c r="W176" s="197"/>
    </row>
  </sheetData>
  <dataConsolidate/>
  <mergeCells count="297">
    <mergeCell ref="D71:J71"/>
    <mergeCell ref="D72:J72"/>
    <mergeCell ref="D73:J73"/>
    <mergeCell ref="C68:C73"/>
    <mergeCell ref="D77:J77"/>
    <mergeCell ref="D78:J78"/>
    <mergeCell ref="D79:J79"/>
    <mergeCell ref="D80:J80"/>
    <mergeCell ref="C74:C80"/>
    <mergeCell ref="N35:V37"/>
    <mergeCell ref="N38:T39"/>
    <mergeCell ref="N40:R40"/>
    <mergeCell ref="S40:V40"/>
    <mergeCell ref="B174:G174"/>
    <mergeCell ref="J174:L174"/>
    <mergeCell ref="S174:W174"/>
    <mergeCell ref="B175:V175"/>
    <mergeCell ref="B171:C171"/>
    <mergeCell ref="D171:G171"/>
    <mergeCell ref="H171:M171"/>
    <mergeCell ref="N171:O171"/>
    <mergeCell ref="B172:C172"/>
    <mergeCell ref="D172:M172"/>
    <mergeCell ref="N172:O172"/>
    <mergeCell ref="B169:C169"/>
    <mergeCell ref="D169:G169"/>
    <mergeCell ref="H169:M169"/>
    <mergeCell ref="N169:O169"/>
    <mergeCell ref="B170:C170"/>
    <mergeCell ref="D170:G170"/>
    <mergeCell ref="H170:M170"/>
    <mergeCell ref="N170:O170"/>
    <mergeCell ref="B167:C167"/>
    <mergeCell ref="D167:G167"/>
    <mergeCell ref="H167:M167"/>
    <mergeCell ref="N167:O167"/>
    <mergeCell ref="B168:C168"/>
    <mergeCell ref="D168:G168"/>
    <mergeCell ref="H168:M168"/>
    <mergeCell ref="N168:O168"/>
    <mergeCell ref="B165:C165"/>
    <mergeCell ref="D165:G165"/>
    <mergeCell ref="H165:M165"/>
    <mergeCell ref="N165:O165"/>
    <mergeCell ref="B166:C166"/>
    <mergeCell ref="D166:G166"/>
    <mergeCell ref="H166:M166"/>
    <mergeCell ref="N166:O166"/>
    <mergeCell ref="B163:C163"/>
    <mergeCell ref="D163:G163"/>
    <mergeCell ref="H163:M163"/>
    <mergeCell ref="N163:O163"/>
    <mergeCell ref="B164:C164"/>
    <mergeCell ref="D164:G164"/>
    <mergeCell ref="H164:M164"/>
    <mergeCell ref="N164:O164"/>
    <mergeCell ref="B161:C161"/>
    <mergeCell ref="D161:G161"/>
    <mergeCell ref="H161:M161"/>
    <mergeCell ref="N161:O161"/>
    <mergeCell ref="B162:C162"/>
    <mergeCell ref="D162:G162"/>
    <mergeCell ref="H162:M162"/>
    <mergeCell ref="N162:O162"/>
    <mergeCell ref="B158:U158"/>
    <mergeCell ref="B159:M159"/>
    <mergeCell ref="N159:P159"/>
    <mergeCell ref="Q159:U159"/>
    <mergeCell ref="B160:C160"/>
    <mergeCell ref="D160:G160"/>
    <mergeCell ref="H160:M160"/>
    <mergeCell ref="N160:P160"/>
    <mergeCell ref="B152:F152"/>
    <mergeCell ref="G152:J152"/>
    <mergeCell ref="K152:P152"/>
    <mergeCell ref="Q152:V152"/>
    <mergeCell ref="C153:J153"/>
    <mergeCell ref="B155:V155"/>
    <mergeCell ref="B147:C147"/>
    <mergeCell ref="D147:J147"/>
    <mergeCell ref="B148:C148"/>
    <mergeCell ref="D148:I148"/>
    <mergeCell ref="B149:W149"/>
    <mergeCell ref="B151:F151"/>
    <mergeCell ref="O151:T151"/>
    <mergeCell ref="B142:C146"/>
    <mergeCell ref="D142:I142"/>
    <mergeCell ref="D143:I143"/>
    <mergeCell ref="D144:I144"/>
    <mergeCell ref="D145:I145"/>
    <mergeCell ref="D146:I146"/>
    <mergeCell ref="C138:D138"/>
    <mergeCell ref="E138:J138"/>
    <mergeCell ref="B140:C141"/>
    <mergeCell ref="D140:I141"/>
    <mergeCell ref="J140:U140"/>
    <mergeCell ref="K130:V130"/>
    <mergeCell ref="B132:B138"/>
    <mergeCell ref="C132:D137"/>
    <mergeCell ref="E132:J132"/>
    <mergeCell ref="E133:J133"/>
    <mergeCell ref="E134:J134"/>
    <mergeCell ref="E135:J135"/>
    <mergeCell ref="E136:J136"/>
    <mergeCell ref="V140:V141"/>
    <mergeCell ref="E137:V137"/>
    <mergeCell ref="K124:V124"/>
    <mergeCell ref="B125:B129"/>
    <mergeCell ref="C125:D129"/>
    <mergeCell ref="E125:J125"/>
    <mergeCell ref="E126:J126"/>
    <mergeCell ref="E127:J127"/>
    <mergeCell ref="E128:J128"/>
    <mergeCell ref="E129:J129"/>
    <mergeCell ref="B130:D131"/>
    <mergeCell ref="E130:J131"/>
    <mergeCell ref="D85:J85"/>
    <mergeCell ref="C81:C85"/>
    <mergeCell ref="C109:L109"/>
    <mergeCell ref="B113:D114"/>
    <mergeCell ref="E113:J114"/>
    <mergeCell ref="K113:V113"/>
    <mergeCell ref="B115:B124"/>
    <mergeCell ref="C115:D119"/>
    <mergeCell ref="E115:J115"/>
    <mergeCell ref="E116:J116"/>
    <mergeCell ref="E117:J117"/>
    <mergeCell ref="E118:J118"/>
    <mergeCell ref="E119:J119"/>
    <mergeCell ref="C120:D120"/>
    <mergeCell ref="E120:J120"/>
    <mergeCell ref="K120:V120"/>
    <mergeCell ref="C121:D124"/>
    <mergeCell ref="E121:J121"/>
    <mergeCell ref="K121:V121"/>
    <mergeCell ref="E122:J122"/>
    <mergeCell ref="K122:V122"/>
    <mergeCell ref="E123:J123"/>
    <mergeCell ref="K123:V123"/>
    <mergeCell ref="E124:J124"/>
    <mergeCell ref="Q103:V103"/>
    <mergeCell ref="B105:W105"/>
    <mergeCell ref="C106:L106"/>
    <mergeCell ref="N106:V106"/>
    <mergeCell ref="C107:L107"/>
    <mergeCell ref="C108:L108"/>
    <mergeCell ref="Q108:V108"/>
    <mergeCell ref="D89:J89"/>
    <mergeCell ref="K89:V89"/>
    <mergeCell ref="B90:J90"/>
    <mergeCell ref="N94:W94"/>
    <mergeCell ref="Q95:V95"/>
    <mergeCell ref="Q98:V98"/>
    <mergeCell ref="B67:C67"/>
    <mergeCell ref="D67:J67"/>
    <mergeCell ref="K67:V67"/>
    <mergeCell ref="B68:B89"/>
    <mergeCell ref="D68:J68"/>
    <mergeCell ref="D69:J69"/>
    <mergeCell ref="D70:J70"/>
    <mergeCell ref="K70:V70"/>
    <mergeCell ref="C86:C88"/>
    <mergeCell ref="D86:J86"/>
    <mergeCell ref="D87:J87"/>
    <mergeCell ref="K87:V87"/>
    <mergeCell ref="D88:J88"/>
    <mergeCell ref="K88:V88"/>
    <mergeCell ref="D74:J74"/>
    <mergeCell ref="D75:J75"/>
    <mergeCell ref="D76:J76"/>
    <mergeCell ref="K76:V76"/>
    <mergeCell ref="D81:J81"/>
    <mergeCell ref="D82:J82"/>
    <mergeCell ref="K82:V82"/>
    <mergeCell ref="D83:J83"/>
    <mergeCell ref="K83:V83"/>
    <mergeCell ref="D84:J84"/>
    <mergeCell ref="S58:U58"/>
    <mergeCell ref="B63:C64"/>
    <mergeCell ref="D63:J64"/>
    <mergeCell ref="K63:V63"/>
    <mergeCell ref="B65:C66"/>
    <mergeCell ref="D65:J65"/>
    <mergeCell ref="D66:J66"/>
    <mergeCell ref="E43:I43"/>
    <mergeCell ref="J43:N43"/>
    <mergeCell ref="O43:V44"/>
    <mergeCell ref="B44:D44"/>
    <mergeCell ref="E47:G47"/>
    <mergeCell ref="B58:D58"/>
    <mergeCell ref="E58:G58"/>
    <mergeCell ref="H58:J58"/>
    <mergeCell ref="K58:M58"/>
    <mergeCell ref="P58:R58"/>
    <mergeCell ref="B38:L38"/>
    <mergeCell ref="B39:B40"/>
    <mergeCell ref="C39:E39"/>
    <mergeCell ref="F39:H40"/>
    <mergeCell ref="I39:L39"/>
    <mergeCell ref="C40:E40"/>
    <mergeCell ref="I40:L40"/>
    <mergeCell ref="B36:B37"/>
    <mergeCell ref="C36:E36"/>
    <mergeCell ref="F36:G36"/>
    <mergeCell ref="I36:L36"/>
    <mergeCell ref="C37:E37"/>
    <mergeCell ref="F37:G37"/>
    <mergeCell ref="I37:L37"/>
    <mergeCell ref="C34:E34"/>
    <mergeCell ref="F34:G34"/>
    <mergeCell ref="I34:L34"/>
    <mergeCell ref="C35:E35"/>
    <mergeCell ref="F35:G35"/>
    <mergeCell ref="I35:L35"/>
    <mergeCell ref="C31:E31"/>
    <mergeCell ref="F31:H31"/>
    <mergeCell ref="I31:L31"/>
    <mergeCell ref="N31:V34"/>
    <mergeCell ref="B32:B33"/>
    <mergeCell ref="C32:E32"/>
    <mergeCell ref="F32:G32"/>
    <mergeCell ref="I32:L32"/>
    <mergeCell ref="C33:E33"/>
    <mergeCell ref="F33:G33"/>
    <mergeCell ref="N25:V28"/>
    <mergeCell ref="B26:L26"/>
    <mergeCell ref="B27:B28"/>
    <mergeCell ref="C27:E27"/>
    <mergeCell ref="F27:H28"/>
    <mergeCell ref="I27:L27"/>
    <mergeCell ref="C28:E28"/>
    <mergeCell ref="I28:L28"/>
    <mergeCell ref="B24:B25"/>
    <mergeCell ref="C24:E24"/>
    <mergeCell ref="F24:G24"/>
    <mergeCell ref="I24:L24"/>
    <mergeCell ref="C25:E25"/>
    <mergeCell ref="F25:G25"/>
    <mergeCell ref="I25:L25"/>
    <mergeCell ref="I33:L33"/>
    <mergeCell ref="B34:B35"/>
    <mergeCell ref="C19:E19"/>
    <mergeCell ref="F19:H19"/>
    <mergeCell ref="I19:L19"/>
    <mergeCell ref="N19:V20"/>
    <mergeCell ref="B20:B21"/>
    <mergeCell ref="C20:E20"/>
    <mergeCell ref="F20:G20"/>
    <mergeCell ref="I20:L20"/>
    <mergeCell ref="C21:E21"/>
    <mergeCell ref="F21:G21"/>
    <mergeCell ref="I21:L21"/>
    <mergeCell ref="N21:V23"/>
    <mergeCell ref="B22:B23"/>
    <mergeCell ref="C22:E22"/>
    <mergeCell ref="F22:G22"/>
    <mergeCell ref="I22:L22"/>
    <mergeCell ref="C23:E23"/>
    <mergeCell ref="F23:G23"/>
    <mergeCell ref="I23:L23"/>
    <mergeCell ref="I13:L13"/>
    <mergeCell ref="B14:L14"/>
    <mergeCell ref="N14:T14"/>
    <mergeCell ref="U14:V14"/>
    <mergeCell ref="B15:B16"/>
    <mergeCell ref="C15:E15"/>
    <mergeCell ref="F15:H16"/>
    <mergeCell ref="I15:L15"/>
    <mergeCell ref="C16:E16"/>
    <mergeCell ref="I16:L16"/>
    <mergeCell ref="N10:V13"/>
    <mergeCell ref="C11:E11"/>
    <mergeCell ref="F11:G11"/>
    <mergeCell ref="I11:L11"/>
    <mergeCell ref="B12:B13"/>
    <mergeCell ref="C12:E12"/>
    <mergeCell ref="F12:G12"/>
    <mergeCell ref="I12:L12"/>
    <mergeCell ref="C13:E13"/>
    <mergeCell ref="F13:G13"/>
    <mergeCell ref="C9:E9"/>
    <mergeCell ref="F9:G9"/>
    <mergeCell ref="I9:L9"/>
    <mergeCell ref="B10:B11"/>
    <mergeCell ref="C10:E10"/>
    <mergeCell ref="F10:G10"/>
    <mergeCell ref="I10:L10"/>
    <mergeCell ref="B2:V2"/>
    <mergeCell ref="B4:H4"/>
    <mergeCell ref="C7:E7"/>
    <mergeCell ref="F7:H7"/>
    <mergeCell ref="I7:L7"/>
    <mergeCell ref="N7:V9"/>
    <mergeCell ref="B8:B9"/>
    <mergeCell ref="C8:E8"/>
    <mergeCell ref="F8:G8"/>
    <mergeCell ref="I8:L8"/>
  </mergeCells>
  <phoneticPr fontId="4"/>
  <dataValidations count="13">
    <dataValidation type="list" allowBlank="1" showInputMessage="1" showErrorMessage="1" sqref="Q152:V152">
      <formula1>E.高度な保全活動</formula1>
    </dataValidation>
    <dataValidation type="list" allowBlank="1" showInputMessage="1" showErrorMessage="1" sqref="B161:C171">
      <formula1>F.施設</formula1>
    </dataValidation>
    <dataValidation type="list" allowBlank="1" showInputMessage="1" showErrorMessage="1" sqref="G152:J152">
      <formula1>D.農村環境保全活動のテーマ</formula1>
    </dataValidation>
    <dataValidation type="list" allowBlank="1" showInputMessage="1" showErrorMessage="1" sqref="D142:I146">
      <formula1>L.増進活動</formula1>
    </dataValidation>
    <dataValidation type="list" allowBlank="1" showInputMessage="1" showErrorMessage="1" sqref="E132:J136">
      <formula1>K.農村環境保全活動</formula1>
    </dataValidation>
    <dataValidation type="list" allowBlank="1" showInputMessage="1" showErrorMessage="1" sqref="K4 E49 I49 M49 Q49 G51 J51 K115:V119 V38 J53 M53 P53 P51 R174 J142:U146 K125:V129 M51 G53 G55 B93:B95 M93:M95 B97:B99 M97:M98 B101:B104 M101:M103 B106:B109 M106:M108 K90:V90 N151 K138:V138 K132:V136 J148:U148 G151 I174 M174 K65:V66 K68:V69 K71:V75 K77:V81 K84:V86 Q161:U171 JG84:JR85 TC84:TN85 ACY84:ADJ85 AMU84:ANF85 AWQ84:AXB85 BGM84:BGX85 BQI84:BQT85 CAE84:CAP85 CKA84:CKL85 CTW84:CUH85 DDS84:DED85 DNO84:DNZ85 DXK84:DXV85 EHG84:EHR85 ERC84:ERN85 FAY84:FBJ85 FKU84:FLF85 FUQ84:FVB85 GEM84:GEX85 GOI84:GOT85 GYE84:GYP85 HIA84:HIL85 HRW84:HSH85 IBS84:ICD85 ILO84:ILZ85 IVK84:IVV85 JFG84:JFR85 JPC84:JPN85 JYY84:JZJ85 KIU84:KJF85 KSQ84:KTB85 LCM84:LCX85 LMI84:LMT85 LWE84:LWP85 MGA84:MGL85 MPW84:MQH85 MZS84:NAD85 NJO84:NJZ85 NTK84:NTV85 ODG84:ODR85 ONC84:ONN85 OWY84:OXJ85 PGU84:PHF85 PQQ84:PRB85 QAM84:QAX85 QKI84:QKT85 QUE84:QUP85 REA84:REL85 RNW84:ROH85 RXS84:RYD85 SHO84:SHZ85 SRK84:SRV85 TBG84:TBR85 TLC84:TLN85 TUY84:TVJ85 UEU84:UFF85 UOQ84:UPB85 UYM84:UYX85 VII84:VIT85 VSE84:VSP85 WCA84:WCL85 WLW84:WMH85 WVS84:WWD85">
      <formula1>B.○か空白</formula1>
    </dataValidation>
    <dataValidation allowBlank="1" showInputMessage="1" sqref="AF134"/>
    <dataValidation type="whole" operator="greaterThanOrEqual" allowBlank="1" showInputMessage="1" showErrorMessage="1" error="小数点以下を切り捨て、整数で記入してください。" sqref="C8:E13">
      <formula1>0</formula1>
    </dataValidation>
    <dataValidation type="whole" imeMode="off" operator="greaterThanOrEqual" allowBlank="1" showInputMessage="1" showErrorMessage="1" error="小数点以下を切り捨て、整数で入力してください。" sqref="C20:E25 C32:E37">
      <formula1>0</formula1>
    </dataValidation>
    <dataValidation type="decimal" imeMode="off" operator="greaterThanOrEqual" allowBlank="1" showInputMessage="1" showErrorMessage="1" sqref="N161:O171">
      <formula1>0.01</formula1>
    </dataValidation>
    <dataValidation type="list" allowBlank="1" showInputMessage="1" showErrorMessage="1" sqref="D161:G171">
      <formula1>M.長寿命化</formula1>
    </dataValidation>
    <dataValidation type="list" allowBlank="1" showInputMessage="1" showErrorMessage="1" sqref="P161:P171">
      <formula1>G.単位</formula1>
    </dataValidation>
    <dataValidation imeMode="off" allowBlank="1" showInputMessage="1" showErrorMessage="1" sqref="E47:G47 C27 L44:L45 G44:G45 U14:V14 E58 C15 O59:Q59 S58 K58 I59:K59 C39"/>
  </dataValidations>
  <printOptions horizontalCentered="1"/>
  <pageMargins left="0.59055118110236227" right="0.31496062992125984" top="0.74803149606299213" bottom="0.74803149606299213" header="0.31496062992125984" footer="0.31496062992125984"/>
  <pageSetup paperSize="9" scale="93" fitToWidth="0" fitToHeight="0" orientation="portrait" r:id="rId1"/>
  <rowBreaks count="4" manualBreakCount="4">
    <brk id="44" max="22" man="1"/>
    <brk id="95" max="22" man="1"/>
    <brk id="129" max="22" man="1"/>
    <brk id="156" max="22"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C119"/>
  <sheetViews>
    <sheetView showGridLines="0" view="pageBreakPreview" topLeftCell="A115" zoomScaleNormal="100" zoomScaleSheetLayoutView="100" workbookViewId="0">
      <selection sqref="A1:B1"/>
    </sheetView>
  </sheetViews>
  <sheetFormatPr defaultColWidth="8.625" defaultRowHeight="18" customHeight="1"/>
  <cols>
    <col min="1" max="1" width="3.25" style="30" customWidth="1"/>
    <col min="2" max="2" width="4.625" style="30" customWidth="1"/>
    <col min="3" max="3" width="3.625" style="30" customWidth="1"/>
    <col min="4" max="4" width="4.5" style="30" customWidth="1"/>
    <col min="5" max="5" width="5.875" style="30" customWidth="1"/>
    <col min="6" max="6" width="4.5" style="30" customWidth="1"/>
    <col min="7" max="7" width="6.875" style="30" customWidth="1"/>
    <col min="8" max="8" width="6.75" style="30" customWidth="1"/>
    <col min="9" max="9" width="4.625" style="30" customWidth="1"/>
    <col min="10" max="11" width="4.125" style="30" customWidth="1"/>
    <col min="12" max="12" width="4.625" style="30" customWidth="1"/>
    <col min="13" max="15" width="4.125" style="30" customWidth="1"/>
    <col min="16" max="16" width="3" style="30" customWidth="1"/>
    <col min="17" max="18" width="4.125" style="30" customWidth="1"/>
    <col min="19" max="19" width="6.875" style="30" customWidth="1"/>
    <col min="20" max="20" width="3" style="30" customWidth="1"/>
    <col min="21" max="21" width="4.125" style="30" customWidth="1"/>
    <col min="22" max="22" width="3.375" style="30" customWidth="1"/>
    <col min="23" max="23" width="2.875" style="30" customWidth="1"/>
    <col min="24" max="24" width="4.125" style="30" customWidth="1"/>
    <col min="25" max="25" width="4.5" style="30" customWidth="1"/>
    <col min="26" max="28" width="4.25" style="30" customWidth="1"/>
    <col min="29" max="85" width="4.625" style="30" customWidth="1"/>
    <col min="86" max="16384" width="8.625" style="30"/>
  </cols>
  <sheetData>
    <row r="1" spans="1:81" ht="22.5" customHeight="1">
      <c r="A1" s="198" t="s">
        <v>225</v>
      </c>
      <c r="B1"/>
      <c r="C1"/>
      <c r="D1"/>
      <c r="E1"/>
      <c r="F1"/>
      <c r="G1"/>
      <c r="H1"/>
      <c r="I1"/>
      <c r="J1"/>
      <c r="K1"/>
      <c r="L1"/>
      <c r="M1"/>
      <c r="N1"/>
      <c r="O1"/>
      <c r="P1"/>
      <c r="Q1"/>
      <c r="R1"/>
      <c r="S1"/>
      <c r="T1"/>
      <c r="U1"/>
      <c r="V1"/>
      <c r="W1"/>
    </row>
    <row r="2" spans="1:81" s="59" customFormat="1" ht="21" customHeight="1">
      <c r="A2" s="84"/>
      <c r="B2" s="21" t="s">
        <v>523</v>
      </c>
      <c r="C2" s="95"/>
      <c r="D2" s="95"/>
      <c r="E2" s="95"/>
      <c r="F2" s="108"/>
      <c r="G2" s="108"/>
      <c r="H2" s="108"/>
      <c r="I2" s="97"/>
      <c r="J2" s="97"/>
      <c r="K2" s="97"/>
      <c r="L2" s="97"/>
      <c r="M2" s="84"/>
      <c r="N2" s="84"/>
      <c r="O2" s="199"/>
      <c r="P2" s="199"/>
      <c r="Q2" s="199"/>
      <c r="R2" s="199"/>
      <c r="S2" s="199"/>
      <c r="T2" s="199"/>
      <c r="U2" s="199"/>
      <c r="V2" s="84"/>
      <c r="W2" s="84"/>
    </row>
    <row r="3" spans="1:81" s="59" customFormat="1" ht="21" customHeight="1">
      <c r="A3" s="84"/>
      <c r="B3" s="21" t="s">
        <v>226</v>
      </c>
      <c r="C3" s="95"/>
      <c r="D3" s="95"/>
      <c r="E3" s="95"/>
      <c r="F3" s="108"/>
      <c r="G3" s="108"/>
      <c r="H3" s="108"/>
      <c r="I3" s="97"/>
      <c r="J3" s="97"/>
      <c r="K3" s="97"/>
      <c r="L3" s="97"/>
      <c r="M3" s="84"/>
      <c r="N3" s="84"/>
      <c r="O3" s="199"/>
      <c r="P3" s="199"/>
      <c r="Q3" s="199"/>
      <c r="R3" s="199"/>
      <c r="S3" s="199"/>
      <c r="T3" s="199"/>
      <c r="U3" s="199"/>
      <c r="V3" s="84"/>
      <c r="W3" s="84"/>
    </row>
    <row r="4" spans="1:81" ht="21" customHeight="1">
      <c r="A4" s="40" t="s">
        <v>227</v>
      </c>
      <c r="C4" s="87"/>
      <c r="D4" s="87"/>
      <c r="E4" s="87"/>
      <c r="G4" s="69"/>
      <c r="H4" s="69"/>
      <c r="I4" s="69"/>
      <c r="J4" s="69"/>
      <c r="K4" s="69"/>
      <c r="L4" s="69"/>
      <c r="R4" s="55"/>
    </row>
    <row r="5" spans="1:81" s="59" customFormat="1" ht="24.75" customHeight="1">
      <c r="A5" s="14"/>
      <c r="B5" s="89" t="s">
        <v>64</v>
      </c>
      <c r="C5" s="1476" t="s">
        <v>65</v>
      </c>
      <c r="D5" s="1477"/>
      <c r="E5" s="1478"/>
      <c r="F5" s="1104" t="s">
        <v>66</v>
      </c>
      <c r="G5" s="1475"/>
      <c r="H5" s="1105"/>
      <c r="I5" s="1104" t="s">
        <v>67</v>
      </c>
      <c r="J5" s="1475"/>
      <c r="K5" s="1475"/>
      <c r="L5" s="1105"/>
      <c r="N5" s="1588" t="s">
        <v>228</v>
      </c>
      <c r="O5" s="1589"/>
      <c r="P5" s="1589"/>
      <c r="Q5" s="1589"/>
      <c r="R5" s="1589"/>
      <c r="S5" s="1589"/>
      <c r="T5" s="1589"/>
      <c r="U5" s="1589"/>
      <c r="V5" s="1589"/>
      <c r="W5" s="1590"/>
      <c r="Z5" s="200"/>
      <c r="AA5" s="201"/>
      <c r="AB5" s="201"/>
      <c r="AC5" s="201"/>
      <c r="AD5" s="201"/>
      <c r="AE5" s="202"/>
      <c r="AF5" s="202"/>
      <c r="AG5" s="202"/>
      <c r="AH5" s="202"/>
    </row>
    <row r="6" spans="1:81" s="59" customFormat="1" ht="12" customHeight="1">
      <c r="A6" s="90"/>
      <c r="B6" s="1179" t="s">
        <v>35</v>
      </c>
      <c r="C6" s="1189"/>
      <c r="D6" s="1189"/>
      <c r="E6" s="1189"/>
      <c r="F6" s="1182"/>
      <c r="G6" s="1183"/>
      <c r="H6" s="91"/>
      <c r="I6" s="1184">
        <f t="shared" ref="I6:I11" si="0">INT(C6*F6/10)</f>
        <v>0</v>
      </c>
      <c r="J6" s="1184"/>
      <c r="K6" s="1184"/>
      <c r="L6" s="1184"/>
      <c r="N6" s="1591"/>
      <c r="O6" s="1592"/>
      <c r="P6" s="1592"/>
      <c r="Q6" s="1592"/>
      <c r="R6" s="1592"/>
      <c r="S6" s="1592"/>
      <c r="T6" s="1592"/>
      <c r="U6" s="1592"/>
      <c r="V6" s="1592"/>
      <c r="W6" s="1593"/>
      <c r="Z6" s="200"/>
      <c r="AA6" s="201"/>
      <c r="AB6" s="201"/>
      <c r="AC6" s="201"/>
      <c r="AD6" s="201"/>
      <c r="AE6" s="202"/>
      <c r="AF6" s="202"/>
      <c r="AG6" s="202"/>
      <c r="AH6" s="202"/>
    </row>
    <row r="7" spans="1:81" s="59" customFormat="1" ht="30" customHeight="1">
      <c r="A7" s="90"/>
      <c r="B7" s="1180"/>
      <c r="C7" s="1508">
        <v>0</v>
      </c>
      <c r="D7" s="1509"/>
      <c r="E7" s="1510"/>
      <c r="F7" s="1224"/>
      <c r="G7" s="1225"/>
      <c r="H7" s="203" t="s">
        <v>69</v>
      </c>
      <c r="I7" s="1263">
        <f t="shared" si="0"/>
        <v>0</v>
      </c>
      <c r="J7" s="1264"/>
      <c r="K7" s="1264"/>
      <c r="L7" s="1211"/>
      <c r="N7" s="1591"/>
      <c r="O7" s="1592"/>
      <c r="P7" s="1592"/>
      <c r="Q7" s="1592"/>
      <c r="R7" s="1592"/>
      <c r="S7" s="1592"/>
      <c r="T7" s="1592"/>
      <c r="U7" s="1592"/>
      <c r="V7" s="1592"/>
      <c r="W7" s="1593"/>
      <c r="Z7" s="204"/>
      <c r="AA7" s="204"/>
      <c r="AB7" s="204"/>
      <c r="AC7" s="204"/>
      <c r="AD7" s="204"/>
      <c r="AE7" s="204"/>
      <c r="AF7" s="204"/>
      <c r="AG7" s="204"/>
      <c r="AH7" s="204"/>
    </row>
    <row r="8" spans="1:81" s="59" customFormat="1" ht="12" customHeight="1">
      <c r="A8" s="90"/>
      <c r="B8" s="1179" t="s">
        <v>70</v>
      </c>
      <c r="C8" s="1189"/>
      <c r="D8" s="1189"/>
      <c r="E8" s="1189"/>
      <c r="F8" s="1182"/>
      <c r="G8" s="1183"/>
      <c r="H8" s="91"/>
      <c r="I8" s="1184">
        <f t="shared" si="0"/>
        <v>0</v>
      </c>
      <c r="J8" s="1184"/>
      <c r="K8" s="1184"/>
      <c r="L8" s="1184"/>
      <c r="N8" s="1591"/>
      <c r="O8" s="1592"/>
      <c r="P8" s="1592"/>
      <c r="Q8" s="1592"/>
      <c r="R8" s="1592"/>
      <c r="S8" s="1592"/>
      <c r="T8" s="1592"/>
      <c r="U8" s="1592"/>
      <c r="V8" s="1592"/>
      <c r="W8" s="1593"/>
      <c r="Z8" s="200"/>
      <c r="AA8" s="201"/>
      <c r="AB8" s="201"/>
      <c r="AC8" s="201"/>
      <c r="AD8" s="201"/>
      <c r="AE8" s="202"/>
      <c r="AF8" s="202"/>
      <c r="AG8" s="202"/>
      <c r="AH8" s="202"/>
    </row>
    <row r="9" spans="1:81" s="59" customFormat="1" ht="24.75" customHeight="1">
      <c r="A9" s="90"/>
      <c r="B9" s="1180"/>
      <c r="C9" s="1508">
        <v>0</v>
      </c>
      <c r="D9" s="1509"/>
      <c r="E9" s="1510"/>
      <c r="F9" s="1224"/>
      <c r="G9" s="1225"/>
      <c r="H9" s="203" t="s">
        <v>69</v>
      </c>
      <c r="I9" s="1263">
        <f t="shared" si="0"/>
        <v>0</v>
      </c>
      <c r="J9" s="1264"/>
      <c r="K9" s="1264"/>
      <c r="L9" s="1211"/>
      <c r="N9" s="1591"/>
      <c r="O9" s="1592"/>
      <c r="P9" s="1592"/>
      <c r="Q9" s="1592"/>
      <c r="R9" s="1592"/>
      <c r="S9" s="1592"/>
      <c r="T9" s="1592"/>
      <c r="U9" s="1592"/>
      <c r="V9" s="1592"/>
      <c r="W9" s="1593"/>
      <c r="Z9" s="204"/>
      <c r="AA9" s="204"/>
      <c r="AB9" s="204"/>
      <c r="AC9" s="204"/>
      <c r="AD9" s="204"/>
      <c r="AE9" s="204"/>
      <c r="AF9" s="204"/>
      <c r="AG9" s="204"/>
      <c r="AH9" s="204"/>
      <c r="CC9" s="59">
        <v>0</v>
      </c>
    </row>
    <row r="10" spans="1:81" s="59" customFormat="1" ht="12" customHeight="1">
      <c r="A10" s="90"/>
      <c r="B10" s="1179" t="s">
        <v>72</v>
      </c>
      <c r="C10" s="1189"/>
      <c r="D10" s="1189"/>
      <c r="E10" s="1189"/>
      <c r="F10" s="1182"/>
      <c r="G10" s="1183"/>
      <c r="H10" s="91"/>
      <c r="I10" s="1184">
        <f t="shared" si="0"/>
        <v>0</v>
      </c>
      <c r="J10" s="1184"/>
      <c r="K10" s="1184"/>
      <c r="L10" s="1184"/>
      <c r="N10" s="1591"/>
      <c r="O10" s="1592"/>
      <c r="P10" s="1592"/>
      <c r="Q10" s="1592"/>
      <c r="R10" s="1592"/>
      <c r="S10" s="1592"/>
      <c r="T10" s="1592"/>
      <c r="U10" s="1592"/>
      <c r="V10" s="1592"/>
      <c r="W10" s="1593"/>
      <c r="Z10" s="204"/>
      <c r="AA10" s="204"/>
      <c r="AB10" s="204"/>
      <c r="AC10" s="204"/>
      <c r="AD10" s="204"/>
      <c r="AE10" s="204"/>
      <c r="AF10" s="204"/>
      <c r="AG10" s="204"/>
      <c r="AH10" s="204"/>
    </row>
    <row r="11" spans="1:81" s="59" customFormat="1" ht="24.75" customHeight="1" thickBot="1">
      <c r="A11" s="84"/>
      <c r="B11" s="1198"/>
      <c r="C11" s="1554">
        <v>0</v>
      </c>
      <c r="D11" s="1555"/>
      <c r="E11" s="1556"/>
      <c r="F11" s="1278"/>
      <c r="G11" s="1279"/>
      <c r="H11" s="205" t="s">
        <v>69</v>
      </c>
      <c r="I11" s="1557">
        <f t="shared" si="0"/>
        <v>0</v>
      </c>
      <c r="J11" s="1558"/>
      <c r="K11" s="1558"/>
      <c r="L11" s="1559"/>
      <c r="N11" s="1594"/>
      <c r="O11" s="1595"/>
      <c r="P11" s="1595"/>
      <c r="Q11" s="1595"/>
      <c r="R11" s="1595"/>
      <c r="S11" s="1595"/>
      <c r="T11" s="1595"/>
      <c r="U11" s="1595"/>
      <c r="V11" s="1595"/>
      <c r="W11" s="1596"/>
      <c r="Z11" s="204"/>
      <c r="AA11" s="204"/>
      <c r="AB11" s="204"/>
      <c r="AC11" s="204"/>
      <c r="AD11" s="204"/>
      <c r="AE11" s="204"/>
      <c r="AF11" s="204"/>
      <c r="AG11" s="204"/>
      <c r="AH11" s="204"/>
    </row>
    <row r="12" spans="1:81" s="59" customFormat="1" ht="12" customHeight="1" thickTop="1">
      <c r="A12" s="84"/>
      <c r="B12" s="1541" t="s">
        <v>75</v>
      </c>
      <c r="C12" s="1479">
        <f>INT(SUM(C6,C8,C10))</f>
        <v>0</v>
      </c>
      <c r="D12" s="1480"/>
      <c r="E12" s="1480"/>
      <c r="F12" s="1551"/>
      <c r="G12" s="1552"/>
      <c r="H12" s="1553"/>
      <c r="I12" s="1489">
        <f>SUM(I6,I8,I10)</f>
        <v>0</v>
      </c>
      <c r="J12" s="1489"/>
      <c r="K12" s="1489"/>
      <c r="L12" s="1490"/>
      <c r="N12" s="204"/>
      <c r="O12" s="204"/>
      <c r="P12" s="204"/>
      <c r="Q12" s="204"/>
      <c r="R12" s="204"/>
      <c r="S12" s="204"/>
      <c r="T12" s="204"/>
      <c r="U12" s="204"/>
      <c r="V12" s="204"/>
      <c r="W12" s="84"/>
      <c r="Z12" s="204"/>
      <c r="AA12" s="204"/>
      <c r="AB12" s="204"/>
      <c r="AC12" s="204"/>
      <c r="AD12" s="204"/>
      <c r="AE12" s="204"/>
      <c r="AF12" s="204"/>
      <c r="AG12" s="204"/>
      <c r="AH12" s="204"/>
    </row>
    <row r="13" spans="1:81" s="59" customFormat="1" ht="27" customHeight="1">
      <c r="A13" s="84"/>
      <c r="B13" s="1180"/>
      <c r="C13" s="1491">
        <f>INT(SUM(C7,C9,C11))</f>
        <v>0</v>
      </c>
      <c r="D13" s="1492"/>
      <c r="E13" s="1493"/>
      <c r="F13" s="1485"/>
      <c r="G13" s="1486"/>
      <c r="H13" s="1487"/>
      <c r="I13" s="1263">
        <f>SUM(I7,I9,I11)</f>
        <v>0</v>
      </c>
      <c r="J13" s="1264"/>
      <c r="K13" s="1264"/>
      <c r="L13" s="1211"/>
      <c r="N13" s="204"/>
      <c r="O13" s="204"/>
      <c r="P13" s="204"/>
      <c r="Q13" s="204"/>
      <c r="R13" s="204"/>
      <c r="S13" s="204"/>
      <c r="T13" s="204"/>
      <c r="U13" s="204"/>
      <c r="V13" s="204"/>
      <c r="Z13" s="204"/>
      <c r="AA13" s="204"/>
      <c r="AB13" s="204"/>
      <c r="AC13" s="204"/>
      <c r="AD13" s="204"/>
      <c r="AE13" s="204"/>
      <c r="AF13" s="204"/>
      <c r="AG13" s="204"/>
      <c r="AH13" s="204"/>
    </row>
    <row r="14" spans="1:81" s="59" customFormat="1" ht="11.25" customHeight="1">
      <c r="A14" s="84"/>
      <c r="B14" s="12"/>
      <c r="C14" s="206"/>
      <c r="D14" s="206"/>
      <c r="E14" s="206"/>
      <c r="F14" s="108"/>
      <c r="G14" s="108"/>
      <c r="H14" s="108"/>
      <c r="I14" s="97"/>
      <c r="J14" s="97"/>
      <c r="K14" s="97"/>
      <c r="L14" s="97"/>
    </row>
    <row r="15" spans="1:81" s="59" customFormat="1" ht="23.25" customHeight="1">
      <c r="A15" s="84"/>
      <c r="B15" s="1011" t="s">
        <v>229</v>
      </c>
      <c r="C15" s="1297"/>
      <c r="D15" s="1012"/>
      <c r="E15" s="1011" t="s">
        <v>230</v>
      </c>
      <c r="F15" s="1297"/>
      <c r="G15" s="1297"/>
      <c r="H15" s="1297"/>
      <c r="I15" s="1297"/>
      <c r="J15" s="1297"/>
      <c r="K15" s="1297"/>
      <c r="L15" s="1012"/>
      <c r="N15" s="207"/>
      <c r="O15" s="207"/>
      <c r="P15" s="207"/>
      <c r="Q15" s="207"/>
      <c r="R15" s="207"/>
      <c r="S15" s="207"/>
      <c r="T15" s="207"/>
      <c r="U15" s="207"/>
      <c r="V15" s="207"/>
    </row>
    <row r="16" spans="1:81" s="59" customFormat="1" ht="23.25" customHeight="1">
      <c r="A16" s="84"/>
      <c r="B16" s="1578">
        <v>0</v>
      </c>
      <c r="C16" s="1579"/>
      <c r="D16" s="1580"/>
      <c r="E16" s="1581"/>
      <c r="F16" s="1582"/>
      <c r="G16" s="1582"/>
      <c r="H16" s="1582"/>
      <c r="I16" s="1582"/>
      <c r="J16" s="1582"/>
      <c r="K16" s="1582"/>
      <c r="L16" s="1583"/>
      <c r="N16" s="207"/>
      <c r="O16" s="207"/>
      <c r="P16" s="207"/>
      <c r="Q16" s="207"/>
      <c r="R16" s="207"/>
      <c r="S16" s="207"/>
      <c r="T16" s="207"/>
      <c r="U16" s="207"/>
      <c r="V16" s="207"/>
    </row>
    <row r="17" spans="1:35" s="59" customFormat="1" ht="16.5" customHeight="1">
      <c r="A17" s="84"/>
      <c r="B17" s="12"/>
      <c r="C17" s="206"/>
      <c r="D17" s="206"/>
      <c r="E17" s="206"/>
      <c r="F17" s="108"/>
      <c r="G17" s="108"/>
      <c r="H17" s="108"/>
      <c r="I17" s="97"/>
      <c r="J17" s="97"/>
      <c r="K17" s="97"/>
      <c r="L17" s="97"/>
      <c r="N17" s="158"/>
      <c r="O17" s="158"/>
      <c r="P17" s="158"/>
      <c r="Q17" s="158"/>
      <c r="R17" s="158"/>
      <c r="S17" s="158"/>
      <c r="T17" s="158"/>
      <c r="U17" s="158"/>
      <c r="V17" s="158"/>
    </row>
    <row r="18" spans="1:35" ht="18.75" customHeight="1">
      <c r="A18" s="40" t="s">
        <v>231</v>
      </c>
      <c r="C18" s="69"/>
      <c r="D18" s="69"/>
      <c r="E18" s="69"/>
      <c r="G18" s="69"/>
      <c r="H18" s="69"/>
      <c r="I18" s="69"/>
      <c r="J18" s="69"/>
      <c r="K18" s="69"/>
      <c r="L18" s="69"/>
    </row>
    <row r="19" spans="1:35" ht="16.5" customHeight="1">
      <c r="A19" s="86"/>
      <c r="B19" s="208" t="s">
        <v>232</v>
      </c>
      <c r="C19" s="69"/>
      <c r="D19" s="69"/>
      <c r="E19" s="69"/>
      <c r="G19" s="69"/>
      <c r="H19" s="69"/>
      <c r="I19" s="69"/>
      <c r="J19" s="69"/>
      <c r="K19" s="69"/>
      <c r="L19" s="69"/>
    </row>
    <row r="20" spans="1:35" ht="18.75" customHeight="1">
      <c r="A20" s="86"/>
      <c r="B20" s="358" t="s">
        <v>537</v>
      </c>
      <c r="C20" s="69"/>
      <c r="D20" s="69"/>
      <c r="E20" s="69"/>
      <c r="G20" s="69"/>
      <c r="H20" s="69"/>
      <c r="I20" s="69"/>
      <c r="J20" s="69"/>
      <c r="K20" s="69"/>
      <c r="L20" s="69"/>
      <c r="Q20" s="359" t="s">
        <v>538</v>
      </c>
    </row>
    <row r="21" spans="1:35" ht="21.75" customHeight="1">
      <c r="A21" s="86"/>
      <c r="B21" s="1584" t="s">
        <v>233</v>
      </c>
      <c r="C21" s="1585"/>
      <c r="D21" s="1585"/>
      <c r="E21" s="1585"/>
      <c r="F21" s="1585"/>
      <c r="G21" s="1585"/>
      <c r="H21" s="1585"/>
      <c r="I21" s="1585"/>
      <c r="J21" s="1585"/>
      <c r="K21" s="1586"/>
      <c r="L21" s="1587" t="s">
        <v>548</v>
      </c>
      <c r="M21" s="1587"/>
      <c r="N21" s="1587"/>
      <c r="O21" s="1587"/>
      <c r="P21" s="1587"/>
      <c r="Q21" s="1577" t="s">
        <v>549</v>
      </c>
      <c r="R21" s="1577"/>
      <c r="S21" s="1577"/>
      <c r="T21" s="1577"/>
      <c r="U21" s="1577"/>
    </row>
    <row r="22" spans="1:35" ht="21.75" customHeight="1">
      <c r="A22" s="86"/>
      <c r="B22" s="1569" t="s">
        <v>234</v>
      </c>
      <c r="C22" s="1570"/>
      <c r="D22" s="1570"/>
      <c r="E22" s="1570"/>
      <c r="F22" s="1570"/>
      <c r="G22" s="1570"/>
      <c r="H22" s="1570"/>
      <c r="I22" s="1570"/>
      <c r="J22" s="1570"/>
      <c r="K22" s="1571"/>
      <c r="L22" s="1572"/>
      <c r="M22" s="1572"/>
      <c r="N22" s="1572"/>
      <c r="O22" s="1572"/>
      <c r="P22" s="1572"/>
      <c r="Q22" s="1572"/>
      <c r="R22" s="1572"/>
      <c r="S22" s="1572"/>
      <c r="T22" s="1572"/>
      <c r="U22" s="1572"/>
    </row>
    <row r="23" spans="1:35" ht="21.75" customHeight="1">
      <c r="A23" s="86"/>
      <c r="B23" s="1569" t="s">
        <v>539</v>
      </c>
      <c r="C23" s="1570"/>
      <c r="D23" s="1570"/>
      <c r="E23" s="1570"/>
      <c r="F23" s="1570"/>
      <c r="G23" s="1570"/>
      <c r="H23" s="1570"/>
      <c r="I23" s="1570"/>
      <c r="J23" s="1570"/>
      <c r="K23" s="1571"/>
      <c r="L23" s="1572"/>
      <c r="M23" s="1572"/>
      <c r="N23" s="1572"/>
      <c r="O23" s="1572"/>
      <c r="P23" s="1572"/>
      <c r="Q23" s="1572"/>
      <c r="R23" s="1572"/>
      <c r="S23" s="1572"/>
      <c r="T23" s="1572"/>
      <c r="U23" s="1572"/>
    </row>
    <row r="24" spans="1:35" ht="21.75" customHeight="1">
      <c r="A24" s="86"/>
      <c r="B24" s="1569" t="s">
        <v>235</v>
      </c>
      <c r="C24" s="1570"/>
      <c r="D24" s="1570"/>
      <c r="E24" s="1570"/>
      <c r="F24" s="1570"/>
      <c r="G24" s="1570"/>
      <c r="H24" s="1570"/>
      <c r="I24" s="1570"/>
      <c r="J24" s="1570"/>
      <c r="K24" s="1571"/>
      <c r="L24" s="1572"/>
      <c r="M24" s="1572"/>
      <c r="N24" s="1572"/>
      <c r="O24" s="1572"/>
      <c r="P24" s="1572"/>
      <c r="Q24" s="1572"/>
      <c r="R24" s="1572"/>
      <c r="S24" s="1572"/>
      <c r="T24" s="1572"/>
      <c r="U24" s="1572"/>
    </row>
    <row r="25" spans="1:35" ht="21.75" customHeight="1">
      <c r="A25" s="86"/>
      <c r="B25" s="1569" t="s">
        <v>236</v>
      </c>
      <c r="C25" s="1570"/>
      <c r="D25" s="1570"/>
      <c r="E25" s="1570"/>
      <c r="F25" s="1570"/>
      <c r="G25" s="1570"/>
      <c r="H25" s="1570"/>
      <c r="I25" s="1570"/>
      <c r="J25" s="1570"/>
      <c r="K25" s="1571"/>
      <c r="L25" s="1572"/>
      <c r="M25" s="1572"/>
      <c r="N25" s="1572"/>
      <c r="O25" s="1572"/>
      <c r="P25" s="1572"/>
      <c r="Q25" s="1572"/>
      <c r="R25" s="1572"/>
      <c r="S25" s="1572"/>
      <c r="T25" s="1572"/>
      <c r="U25" s="1572"/>
    </row>
    <row r="26" spans="1:35" ht="21.75" customHeight="1">
      <c r="A26" s="86"/>
      <c r="B26" s="1569" t="s">
        <v>237</v>
      </c>
      <c r="C26" s="1570"/>
      <c r="D26" s="1570"/>
      <c r="E26" s="1570"/>
      <c r="F26" s="1570"/>
      <c r="G26" s="1570"/>
      <c r="H26" s="1570"/>
      <c r="I26" s="1570"/>
      <c r="J26" s="1570"/>
      <c r="K26" s="1571"/>
      <c r="L26" s="1572"/>
      <c r="M26" s="1572"/>
      <c r="N26" s="1572"/>
      <c r="O26" s="1572"/>
      <c r="P26" s="1572"/>
      <c r="Q26" s="1572"/>
      <c r="R26" s="1572"/>
      <c r="S26" s="1572"/>
      <c r="T26" s="1572"/>
      <c r="U26" s="1572"/>
    </row>
    <row r="27" spans="1:35" ht="21.75" customHeight="1">
      <c r="A27" s="86"/>
      <c r="B27" s="1574" t="s">
        <v>477</v>
      </c>
      <c r="C27" s="1575"/>
      <c r="D27" s="1575"/>
      <c r="E27" s="1575"/>
      <c r="F27" s="1575"/>
      <c r="G27" s="1575"/>
      <c r="H27" s="1575"/>
      <c r="I27" s="1575"/>
      <c r="J27" s="1575"/>
      <c r="K27" s="1576"/>
      <c r="L27" s="1572"/>
      <c r="M27" s="1572"/>
      <c r="N27" s="1572"/>
      <c r="O27" s="1572"/>
      <c r="P27" s="1572"/>
      <c r="Q27" s="1572"/>
      <c r="R27" s="1572"/>
      <c r="S27" s="1572"/>
      <c r="T27" s="1572"/>
      <c r="U27" s="1572"/>
    </row>
    <row r="28" spans="1:35" ht="21.75" customHeight="1">
      <c r="A28" s="86"/>
      <c r="B28" s="1569" t="s">
        <v>238</v>
      </c>
      <c r="C28" s="1570"/>
      <c r="D28" s="1570"/>
      <c r="E28" s="1570"/>
      <c r="F28" s="1570"/>
      <c r="G28" s="1570"/>
      <c r="H28" s="1570"/>
      <c r="I28" s="1570"/>
      <c r="J28" s="1570"/>
      <c r="K28" s="1571"/>
      <c r="L28" s="1572"/>
      <c r="M28" s="1572"/>
      <c r="N28" s="1572"/>
      <c r="O28" s="1572"/>
      <c r="P28" s="1572"/>
      <c r="Q28" s="1572"/>
      <c r="R28" s="1572"/>
      <c r="S28" s="1572"/>
      <c r="T28" s="1572"/>
      <c r="U28" s="1572"/>
    </row>
    <row r="29" spans="1:35" ht="21.75" customHeight="1">
      <c r="A29" s="86"/>
      <c r="B29" s="1569" t="s">
        <v>239</v>
      </c>
      <c r="C29" s="1570"/>
      <c r="D29" s="1570"/>
      <c r="E29" s="1570"/>
      <c r="F29" s="1570"/>
      <c r="G29" s="1570"/>
      <c r="H29" s="1570"/>
      <c r="I29" s="1570"/>
      <c r="J29" s="1570"/>
      <c r="K29" s="1571"/>
      <c r="L29" s="1573"/>
      <c r="M29" s="1573"/>
      <c r="N29" s="1573"/>
      <c r="O29" s="1573"/>
      <c r="P29" s="1573"/>
      <c r="Q29" s="1573"/>
      <c r="R29" s="1573"/>
      <c r="S29" s="1573"/>
      <c r="T29" s="1573"/>
      <c r="U29" s="1573"/>
    </row>
    <row r="30" spans="1:35" ht="21.75" customHeight="1">
      <c r="A30" s="86"/>
      <c r="L30" s="69"/>
    </row>
    <row r="31" spans="1:35" s="59" customFormat="1" ht="24.75" customHeight="1">
      <c r="A31" s="14"/>
      <c r="B31" s="89" t="s">
        <v>64</v>
      </c>
      <c r="C31" s="1476" t="s">
        <v>65</v>
      </c>
      <c r="D31" s="1477"/>
      <c r="E31" s="1478"/>
      <c r="F31" s="1104" t="s">
        <v>66</v>
      </c>
      <c r="G31" s="1475"/>
      <c r="H31" s="1105"/>
      <c r="I31" s="1104" t="s">
        <v>67</v>
      </c>
      <c r="J31" s="1475"/>
      <c r="K31" s="1475"/>
      <c r="L31" s="1105"/>
      <c r="N31" s="1560" t="s">
        <v>550</v>
      </c>
      <c r="O31" s="1561"/>
      <c r="P31" s="1561"/>
      <c r="Q31" s="1561"/>
      <c r="R31" s="1561"/>
      <c r="S31" s="1561"/>
      <c r="T31" s="1561"/>
      <c r="U31" s="1561"/>
      <c r="V31" s="1561"/>
      <c r="W31" s="1562"/>
      <c r="Z31" s="201"/>
      <c r="AA31" s="201"/>
      <c r="AB31" s="201"/>
      <c r="AC31" s="201"/>
      <c r="AD31" s="201"/>
      <c r="AE31" s="201"/>
      <c r="AF31" s="201"/>
      <c r="AG31" s="201"/>
      <c r="AH31" s="201"/>
      <c r="AI31" s="201"/>
    </row>
    <row r="32" spans="1:35" s="59" customFormat="1" ht="12" customHeight="1">
      <c r="A32" s="90"/>
      <c r="B32" s="1179" t="s">
        <v>35</v>
      </c>
      <c r="C32" s="1189"/>
      <c r="D32" s="1189"/>
      <c r="E32" s="1189"/>
      <c r="F32" s="1182"/>
      <c r="G32" s="1183"/>
      <c r="H32" s="91"/>
      <c r="I32" s="1184">
        <f t="shared" ref="I32:I37" si="1">INT(C32*F32/10)</f>
        <v>0</v>
      </c>
      <c r="J32" s="1184"/>
      <c r="K32" s="1184"/>
      <c r="L32" s="1184"/>
      <c r="N32" s="1563"/>
      <c r="O32" s="1564"/>
      <c r="P32" s="1564"/>
      <c r="Q32" s="1564"/>
      <c r="R32" s="1564"/>
      <c r="S32" s="1564"/>
      <c r="T32" s="1564"/>
      <c r="U32" s="1564"/>
      <c r="V32" s="1564"/>
      <c r="W32" s="1565"/>
      <c r="Z32" s="201"/>
      <c r="AA32" s="201"/>
      <c r="AB32" s="201"/>
      <c r="AC32" s="201"/>
      <c r="AD32" s="201"/>
      <c r="AE32" s="201"/>
      <c r="AF32" s="201"/>
      <c r="AG32" s="201"/>
      <c r="AH32" s="201"/>
      <c r="AI32" s="201"/>
    </row>
    <row r="33" spans="1:35" s="59" customFormat="1" ht="24.75" customHeight="1">
      <c r="A33" s="90"/>
      <c r="B33" s="1180"/>
      <c r="C33" s="1508">
        <v>0</v>
      </c>
      <c r="D33" s="1509"/>
      <c r="E33" s="1510"/>
      <c r="F33" s="1224"/>
      <c r="G33" s="1225"/>
      <c r="H33" s="203" t="s">
        <v>69</v>
      </c>
      <c r="I33" s="1263">
        <f t="shared" si="1"/>
        <v>0</v>
      </c>
      <c r="J33" s="1264"/>
      <c r="K33" s="1264"/>
      <c r="L33" s="1211"/>
      <c r="N33" s="1563"/>
      <c r="O33" s="1564"/>
      <c r="P33" s="1564"/>
      <c r="Q33" s="1564"/>
      <c r="R33" s="1564"/>
      <c r="S33" s="1564"/>
      <c r="T33" s="1564"/>
      <c r="U33" s="1564"/>
      <c r="V33" s="1564"/>
      <c r="W33" s="1565"/>
      <c r="Z33" s="201"/>
      <c r="AA33" s="201"/>
      <c r="AB33" s="201"/>
      <c r="AC33" s="201"/>
      <c r="AD33" s="201"/>
      <c r="AE33" s="201"/>
      <c r="AF33" s="201"/>
      <c r="AG33" s="201"/>
      <c r="AH33" s="201"/>
      <c r="AI33" s="201"/>
    </row>
    <row r="34" spans="1:35" s="59" customFormat="1" ht="12" customHeight="1">
      <c r="A34" s="90"/>
      <c r="B34" s="1179" t="s">
        <v>70</v>
      </c>
      <c r="C34" s="1189"/>
      <c r="D34" s="1189"/>
      <c r="E34" s="1189"/>
      <c r="F34" s="1182"/>
      <c r="G34" s="1183"/>
      <c r="H34" s="91"/>
      <c r="I34" s="1184">
        <f t="shared" si="1"/>
        <v>0</v>
      </c>
      <c r="J34" s="1184"/>
      <c r="K34" s="1184"/>
      <c r="L34" s="1184"/>
      <c r="N34" s="1563"/>
      <c r="O34" s="1564"/>
      <c r="P34" s="1564"/>
      <c r="Q34" s="1564"/>
      <c r="R34" s="1564"/>
      <c r="S34" s="1564"/>
      <c r="T34" s="1564"/>
      <c r="U34" s="1564"/>
      <c r="V34" s="1564"/>
      <c r="W34" s="1565"/>
      <c r="Z34" s="201"/>
      <c r="AA34" s="201"/>
      <c r="AB34" s="201"/>
      <c r="AC34" s="201"/>
      <c r="AD34" s="201"/>
      <c r="AE34" s="201"/>
      <c r="AF34" s="201"/>
      <c r="AG34" s="201"/>
      <c r="AH34" s="201"/>
      <c r="AI34" s="201"/>
    </row>
    <row r="35" spans="1:35" s="59" customFormat="1" ht="24.75" customHeight="1">
      <c r="A35" s="90"/>
      <c r="B35" s="1180"/>
      <c r="C35" s="1508">
        <v>0</v>
      </c>
      <c r="D35" s="1509"/>
      <c r="E35" s="1510"/>
      <c r="F35" s="1224"/>
      <c r="G35" s="1225"/>
      <c r="H35" s="203" t="s">
        <v>69</v>
      </c>
      <c r="I35" s="1263">
        <f t="shared" si="1"/>
        <v>0</v>
      </c>
      <c r="J35" s="1264"/>
      <c r="K35" s="1264"/>
      <c r="L35" s="1211"/>
      <c r="N35" s="1563"/>
      <c r="O35" s="1564"/>
      <c r="P35" s="1564"/>
      <c r="Q35" s="1564"/>
      <c r="R35" s="1564"/>
      <c r="S35" s="1564"/>
      <c r="T35" s="1564"/>
      <c r="U35" s="1564"/>
      <c r="V35" s="1564"/>
      <c r="W35" s="1565"/>
      <c r="Z35" s="201"/>
      <c r="AA35" s="201"/>
      <c r="AB35" s="201"/>
      <c r="AC35" s="201"/>
      <c r="AD35" s="201"/>
      <c r="AE35" s="201"/>
      <c r="AF35" s="201"/>
      <c r="AG35" s="201"/>
      <c r="AH35" s="201"/>
      <c r="AI35" s="201"/>
    </row>
    <row r="36" spans="1:35" s="59" customFormat="1" ht="12" customHeight="1">
      <c r="A36" s="90"/>
      <c r="B36" s="1179" t="s">
        <v>72</v>
      </c>
      <c r="C36" s="1189"/>
      <c r="D36" s="1189"/>
      <c r="E36" s="1189"/>
      <c r="F36" s="1182"/>
      <c r="G36" s="1183"/>
      <c r="H36" s="91"/>
      <c r="I36" s="1184">
        <f t="shared" si="1"/>
        <v>0</v>
      </c>
      <c r="J36" s="1184"/>
      <c r="K36" s="1184"/>
      <c r="L36" s="1184"/>
      <c r="N36" s="1563"/>
      <c r="O36" s="1564"/>
      <c r="P36" s="1564"/>
      <c r="Q36" s="1564"/>
      <c r="R36" s="1564"/>
      <c r="S36" s="1564"/>
      <c r="T36" s="1564"/>
      <c r="U36" s="1564"/>
      <c r="V36" s="1564"/>
      <c r="W36" s="1565"/>
      <c r="Z36" s="201"/>
      <c r="AA36" s="201"/>
      <c r="AB36" s="201"/>
      <c r="AC36" s="201"/>
      <c r="AD36" s="201"/>
      <c r="AE36" s="201"/>
      <c r="AF36" s="201"/>
      <c r="AG36" s="201"/>
      <c r="AH36" s="201"/>
      <c r="AI36" s="201"/>
    </row>
    <row r="37" spans="1:35" s="59" customFormat="1" ht="24.75" customHeight="1" thickBot="1">
      <c r="A37" s="84"/>
      <c r="B37" s="1198"/>
      <c r="C37" s="1554">
        <v>0</v>
      </c>
      <c r="D37" s="1555"/>
      <c r="E37" s="1556"/>
      <c r="F37" s="1278"/>
      <c r="G37" s="1279"/>
      <c r="H37" s="205" t="s">
        <v>69</v>
      </c>
      <c r="I37" s="1557">
        <f t="shared" si="1"/>
        <v>0</v>
      </c>
      <c r="J37" s="1558"/>
      <c r="K37" s="1558"/>
      <c r="L37" s="1559"/>
      <c r="N37" s="1566"/>
      <c r="O37" s="1567"/>
      <c r="P37" s="1567"/>
      <c r="Q37" s="1567"/>
      <c r="R37" s="1567"/>
      <c r="S37" s="1567"/>
      <c r="T37" s="1567"/>
      <c r="U37" s="1567"/>
      <c r="V37" s="1567"/>
      <c r="W37" s="1568"/>
      <c r="Z37" s="201"/>
      <c r="AA37" s="201"/>
      <c r="AB37" s="201"/>
      <c r="AC37" s="201"/>
      <c r="AD37" s="201"/>
      <c r="AE37" s="201"/>
      <c r="AF37" s="201"/>
      <c r="AG37" s="201"/>
      <c r="AH37" s="201"/>
      <c r="AI37" s="201"/>
    </row>
    <row r="38" spans="1:35" s="59" customFormat="1" ht="12" customHeight="1" thickTop="1">
      <c r="A38" s="84"/>
      <c r="B38" s="1541" t="s">
        <v>75</v>
      </c>
      <c r="C38" s="1479">
        <f>INT(SUM(C32,C34,C36))</f>
        <v>0</v>
      </c>
      <c r="D38" s="1480"/>
      <c r="E38" s="1480"/>
      <c r="F38" s="1551"/>
      <c r="G38" s="1552"/>
      <c r="H38" s="1553"/>
      <c r="I38" s="1489">
        <f>SUM(I32,I34,I36)</f>
        <v>0</v>
      </c>
      <c r="J38" s="1489"/>
      <c r="K38" s="1489"/>
      <c r="L38" s="1490"/>
      <c r="N38" s="201"/>
      <c r="O38" s="201"/>
      <c r="P38" s="201"/>
      <c r="Q38" s="201"/>
      <c r="R38" s="201"/>
      <c r="S38" s="201"/>
      <c r="T38" s="201"/>
      <c r="U38" s="201"/>
      <c r="V38" s="201"/>
      <c r="W38" s="201"/>
      <c r="Z38" s="201"/>
      <c r="AA38" s="201"/>
      <c r="AB38" s="201"/>
      <c r="AC38" s="201"/>
      <c r="AD38" s="201"/>
      <c r="AE38" s="201"/>
      <c r="AF38" s="201"/>
      <c r="AG38" s="201"/>
      <c r="AH38" s="201"/>
      <c r="AI38" s="201"/>
    </row>
    <row r="39" spans="1:35" s="59" customFormat="1" ht="24.75" customHeight="1">
      <c r="A39" s="84"/>
      <c r="B39" s="1180"/>
      <c r="C39" s="1491">
        <f>INT(SUM(C33,C35,C37))</f>
        <v>0</v>
      </c>
      <c r="D39" s="1492"/>
      <c r="E39" s="1493"/>
      <c r="F39" s="1485"/>
      <c r="G39" s="1486"/>
      <c r="H39" s="1487"/>
      <c r="I39" s="1263">
        <f>SUM(I33,I35,I37)</f>
        <v>0</v>
      </c>
      <c r="J39" s="1264"/>
      <c r="K39" s="1264"/>
      <c r="L39" s="1211"/>
      <c r="N39" s="201"/>
      <c r="O39" s="201"/>
      <c r="P39" s="201"/>
      <c r="Q39" s="201"/>
      <c r="R39" s="201"/>
      <c r="S39" s="201"/>
      <c r="T39" s="201"/>
      <c r="U39" s="201"/>
      <c r="V39" s="201"/>
      <c r="W39" s="201"/>
      <c r="Z39" s="201"/>
      <c r="AA39" s="201"/>
      <c r="AB39" s="201"/>
      <c r="AC39" s="201"/>
      <c r="AD39" s="201"/>
      <c r="AE39" s="201"/>
      <c r="AF39" s="201"/>
      <c r="AG39" s="201"/>
      <c r="AH39" s="201"/>
      <c r="AI39" s="201"/>
    </row>
    <row r="40" spans="1:35" ht="28.5" customHeight="1">
      <c r="B40" s="1542" t="s">
        <v>240</v>
      </c>
      <c r="C40" s="1542"/>
      <c r="D40" s="1542"/>
      <c r="E40" s="1542"/>
      <c r="F40" s="1542"/>
      <c r="G40" s="1542"/>
      <c r="H40" s="1542"/>
      <c r="I40" s="1542"/>
      <c r="J40" s="1542"/>
      <c r="K40" s="1542"/>
      <c r="L40" s="1542"/>
      <c r="N40" s="201"/>
      <c r="O40" s="201"/>
      <c r="P40" s="201"/>
      <c r="Q40" s="201"/>
      <c r="R40" s="201"/>
      <c r="S40" s="201"/>
      <c r="T40" s="201"/>
      <c r="U40" s="201"/>
      <c r="V40" s="201"/>
      <c r="W40" s="201"/>
      <c r="Z40" s="201"/>
      <c r="AA40" s="201"/>
      <c r="AB40" s="201"/>
      <c r="AC40" s="201"/>
      <c r="AD40" s="201"/>
      <c r="AE40" s="201"/>
      <c r="AF40" s="201"/>
      <c r="AG40" s="201"/>
      <c r="AH40" s="201"/>
      <c r="AI40" s="201"/>
    </row>
    <row r="41" spans="1:35" ht="11.25" customHeight="1">
      <c r="B41" s="204"/>
      <c r="C41" s="204"/>
      <c r="D41" s="204"/>
      <c r="E41" s="204"/>
      <c r="F41" s="204"/>
      <c r="G41" s="204"/>
      <c r="H41" s="204"/>
      <c r="I41" s="204"/>
      <c r="J41" s="204"/>
      <c r="K41" s="204"/>
      <c r="L41" s="204"/>
      <c r="N41" s="201"/>
      <c r="O41" s="201"/>
      <c r="P41" s="201"/>
      <c r="Q41" s="201"/>
      <c r="R41" s="201"/>
      <c r="S41" s="201"/>
      <c r="T41" s="201"/>
      <c r="U41" s="201"/>
      <c r="V41" s="201"/>
      <c r="W41" s="201"/>
    </row>
    <row r="42" spans="1:35" ht="21" customHeight="1">
      <c r="A42" s="1507" t="s">
        <v>241</v>
      </c>
      <c r="B42" s="1507"/>
      <c r="C42" s="1507"/>
      <c r="D42" s="1507"/>
      <c r="E42" s="1507"/>
      <c r="F42" s="1507"/>
      <c r="G42" s="1507"/>
      <c r="H42" s="1507"/>
      <c r="I42" s="1507"/>
      <c r="J42" s="1507"/>
      <c r="K42" s="1507"/>
      <c r="L42" s="1507"/>
      <c r="M42" s="1507"/>
      <c r="N42" s="1507"/>
      <c r="O42" s="1507"/>
      <c r="P42" s="1507"/>
      <c r="Q42" s="1507"/>
      <c r="R42" s="201"/>
      <c r="S42" s="201"/>
      <c r="T42" s="201"/>
      <c r="U42" s="201"/>
      <c r="V42" s="201"/>
      <c r="W42" s="201"/>
    </row>
    <row r="43" spans="1:35" ht="21" customHeight="1">
      <c r="A43" s="86"/>
      <c r="B43" s="208" t="s">
        <v>242</v>
      </c>
      <c r="C43" s="69"/>
      <c r="D43" s="69"/>
      <c r="E43" s="69"/>
      <c r="G43" s="69"/>
      <c r="H43" s="69"/>
      <c r="I43" s="69"/>
      <c r="J43" s="69"/>
      <c r="K43" s="69"/>
      <c r="L43" s="69"/>
      <c r="P43" s="107"/>
      <c r="Q43" s="107"/>
      <c r="R43" s="107"/>
      <c r="S43" s="107"/>
      <c r="T43" s="107"/>
      <c r="U43" s="107"/>
      <c r="V43" s="107"/>
      <c r="W43" s="107"/>
    </row>
    <row r="44" spans="1:35" ht="21" customHeight="1">
      <c r="A44" s="86"/>
      <c r="B44" s="105" t="s">
        <v>243</v>
      </c>
      <c r="C44" s="25"/>
      <c r="D44" s="25"/>
      <c r="E44" s="25"/>
      <c r="F44" s="209"/>
      <c r="G44" s="69"/>
      <c r="H44" s="69"/>
      <c r="I44" s="69"/>
      <c r="M44" s="1543"/>
      <c r="N44" s="1544"/>
      <c r="P44" s="304"/>
      <c r="Q44" s="304"/>
      <c r="R44" s="304"/>
      <c r="S44" s="304"/>
      <c r="T44" s="304"/>
      <c r="U44" s="304"/>
      <c r="V44" s="304"/>
      <c r="W44" s="107"/>
    </row>
    <row r="45" spans="1:35" ht="21" customHeight="1">
      <c r="A45" s="86"/>
      <c r="B45" s="105" t="s">
        <v>244</v>
      </c>
      <c r="C45" s="21"/>
      <c r="D45" s="21"/>
      <c r="E45" s="21"/>
      <c r="F45" s="209"/>
      <c r="L45" s="14"/>
      <c r="M45" s="59"/>
      <c r="P45" s="305"/>
      <c r="Q45" s="305"/>
      <c r="R45" s="305"/>
      <c r="S45" s="305"/>
      <c r="T45" s="305"/>
      <c r="U45" s="305"/>
      <c r="V45" s="305"/>
      <c r="W45" s="94"/>
    </row>
    <row r="46" spans="1:35" ht="21" customHeight="1">
      <c r="A46" s="86"/>
      <c r="B46" s="5" t="s">
        <v>245</v>
      </c>
      <c r="C46" s="59" t="s">
        <v>246</v>
      </c>
      <c r="D46" s="14"/>
      <c r="E46" s="14"/>
    </row>
    <row r="47" spans="1:35" s="59" customFormat="1" ht="21" customHeight="1">
      <c r="A47" s="210"/>
      <c r="B47" s="211"/>
      <c r="E47" s="59" t="s">
        <v>247</v>
      </c>
      <c r="H47" s="59" t="s">
        <v>248</v>
      </c>
      <c r="I47" s="1521">
        <v>0</v>
      </c>
      <c r="J47" s="1522"/>
      <c r="K47" s="1523" t="s">
        <v>249</v>
      </c>
      <c r="L47" s="1524"/>
      <c r="M47" s="1545">
        <v>0</v>
      </c>
      <c r="N47" s="1546"/>
      <c r="O47" s="212" t="s">
        <v>250</v>
      </c>
      <c r="P47" s="1520">
        <f>I47+M47</f>
        <v>0</v>
      </c>
      <c r="Q47" s="1520"/>
      <c r="R47" s="1520"/>
      <c r="S47" s="1520"/>
      <c r="U47" s="305"/>
    </row>
    <row r="48" spans="1:35" s="59" customFormat="1" ht="21" customHeight="1">
      <c r="A48" s="210"/>
      <c r="B48" s="211"/>
      <c r="E48" s="59" t="s">
        <v>251</v>
      </c>
      <c r="H48" s="59" t="s">
        <v>248</v>
      </c>
      <c r="I48" s="1521">
        <v>0</v>
      </c>
      <c r="J48" s="1522"/>
      <c r="K48" s="1523" t="s">
        <v>252</v>
      </c>
      <c r="L48" s="1524"/>
      <c r="M48" s="1545">
        <v>0</v>
      </c>
      <c r="N48" s="1546"/>
      <c r="O48" s="212" t="s">
        <v>253</v>
      </c>
      <c r="P48" s="1520">
        <f>I48+M48</f>
        <v>0</v>
      </c>
      <c r="Q48" s="1520"/>
      <c r="R48" s="1520"/>
      <c r="S48" s="1520"/>
      <c r="T48" s="84"/>
      <c r="U48" s="59" t="s">
        <v>254</v>
      </c>
      <c r="V48" s="84"/>
    </row>
    <row r="49" spans="1:35" ht="5.25" customHeight="1">
      <c r="A49" s="86"/>
      <c r="B49" s="5"/>
      <c r="D49" s="59"/>
      <c r="H49" s="159"/>
      <c r="J49" s="55"/>
      <c r="K49" s="55"/>
      <c r="L49" s="213"/>
      <c r="M49" s="213"/>
      <c r="N49" s="55"/>
      <c r="O49" s="14"/>
      <c r="P49" s="55"/>
      <c r="S49" s="214"/>
      <c r="T49" s="214"/>
      <c r="U49" s="55"/>
      <c r="V49" s="84"/>
    </row>
    <row r="50" spans="1:35" s="59" customFormat="1" ht="21.75" customHeight="1">
      <c r="A50" s="210"/>
      <c r="B50" s="211"/>
      <c r="E50" s="59" t="s">
        <v>75</v>
      </c>
      <c r="H50" s="59" t="s">
        <v>248</v>
      </c>
      <c r="I50" s="1517">
        <f>I47+I48</f>
        <v>0</v>
      </c>
      <c r="J50" s="1518"/>
      <c r="K50" s="1523" t="s">
        <v>252</v>
      </c>
      <c r="L50" s="1524"/>
      <c r="M50" s="1549">
        <f>M47+M48</f>
        <v>0</v>
      </c>
      <c r="N50" s="1550"/>
      <c r="O50" s="212" t="s">
        <v>253</v>
      </c>
      <c r="P50" s="1520">
        <f>I50+M50</f>
        <v>0</v>
      </c>
      <c r="Q50" s="1520"/>
      <c r="R50" s="1520"/>
      <c r="S50" s="1520"/>
      <c r="U50" s="59" t="s">
        <v>255</v>
      </c>
    </row>
    <row r="51" spans="1:35" ht="6" customHeight="1">
      <c r="A51" s="86"/>
      <c r="B51" s="5"/>
      <c r="E51" s="59"/>
      <c r="H51" s="159"/>
      <c r="I51" s="213"/>
      <c r="J51" s="213"/>
      <c r="L51" s="14"/>
      <c r="M51" s="55"/>
      <c r="N51" s="214"/>
      <c r="O51" s="214"/>
      <c r="R51" s="59"/>
      <c r="U51" s="305"/>
    </row>
    <row r="52" spans="1:35" s="59" customFormat="1" ht="21.75" customHeight="1">
      <c r="A52" s="210"/>
      <c r="B52" s="211" t="s">
        <v>256</v>
      </c>
      <c r="C52" s="315" t="s">
        <v>257</v>
      </c>
      <c r="D52" s="316"/>
      <c r="E52" s="316"/>
      <c r="F52" s="316"/>
      <c r="G52" s="1547" t="str">
        <f>IFERROR(P48/P50,"%")</f>
        <v>%</v>
      </c>
      <c r="H52" s="1548"/>
      <c r="J52" s="212" t="s">
        <v>258</v>
      </c>
      <c r="K52" s="215"/>
      <c r="L52" s="215"/>
      <c r="N52" s="14"/>
      <c r="R52" s="216"/>
      <c r="S52" s="216"/>
      <c r="T52" s="316"/>
      <c r="U52" s="316"/>
    </row>
    <row r="53" spans="1:35" s="59" customFormat="1" ht="18.75" customHeight="1">
      <c r="A53" s="210"/>
      <c r="B53" s="105" t="s">
        <v>489</v>
      </c>
      <c r="C53" s="21"/>
      <c r="D53" s="21"/>
      <c r="E53" s="21"/>
      <c r="F53" s="105"/>
      <c r="G53" s="105"/>
      <c r="H53" s="105"/>
      <c r="I53" s="105"/>
      <c r="J53" s="105"/>
      <c r="K53" s="105"/>
      <c r="L53" s="105"/>
      <c r="M53" s="105"/>
      <c r="N53" s="105"/>
      <c r="O53" s="105"/>
    </row>
    <row r="54" spans="1:35" s="59" customFormat="1" ht="21.75" customHeight="1">
      <c r="A54" s="210"/>
      <c r="C54" s="1515" t="s">
        <v>501</v>
      </c>
      <c r="D54" s="1516"/>
      <c r="E54" s="1517">
        <f>I50</f>
        <v>0</v>
      </c>
      <c r="F54" s="1518"/>
      <c r="G54" s="1525" t="s">
        <v>259</v>
      </c>
      <c r="H54" s="1526"/>
      <c r="I54" s="1526"/>
      <c r="J54" s="1526"/>
      <c r="K54" s="1526"/>
      <c r="L54" s="1526"/>
      <c r="M54" s="1526"/>
      <c r="N54" s="1526"/>
      <c r="O54" s="1526"/>
      <c r="P54" s="1526"/>
      <c r="Q54" s="1521">
        <v>0</v>
      </c>
      <c r="R54" s="1522"/>
      <c r="Y54" s="217"/>
    </row>
    <row r="55" spans="1:35" s="59" customFormat="1" ht="21.75" customHeight="1">
      <c r="A55" s="210"/>
      <c r="C55" s="105" t="s">
        <v>260</v>
      </c>
      <c r="D55" s="1494" t="s">
        <v>261</v>
      </c>
      <c r="E55" s="1494"/>
      <c r="F55" s="1494"/>
      <c r="G55" s="1494"/>
      <c r="H55" s="1494"/>
      <c r="I55" s="1494"/>
      <c r="J55" s="1495"/>
      <c r="K55" s="1513">
        <f>E54+Q54</f>
        <v>0</v>
      </c>
      <c r="L55" s="1513"/>
      <c r="M55" s="1514" t="s">
        <v>262</v>
      </c>
      <c r="N55" s="1515"/>
      <c r="O55" s="1515"/>
      <c r="P55" s="1515"/>
      <c r="Q55" s="1516"/>
      <c r="R55" s="1517">
        <f>ROUNDUP(K55*0.8,0)</f>
        <v>0</v>
      </c>
      <c r="S55" s="1518"/>
      <c r="T55" s="105" t="s">
        <v>263</v>
      </c>
    </row>
    <row r="56" spans="1:35" s="59" customFormat="1" ht="21.75" customHeight="1">
      <c r="A56" s="210"/>
      <c r="B56" s="218"/>
      <c r="C56" s="20" t="s">
        <v>264</v>
      </c>
      <c r="D56" s="105"/>
      <c r="E56" s="105"/>
      <c r="F56" s="219"/>
      <c r="G56" s="105"/>
      <c r="H56" s="105"/>
      <c r="I56" s="105"/>
      <c r="J56" s="105"/>
      <c r="K56" s="105"/>
      <c r="L56" s="105"/>
      <c r="M56" s="105"/>
      <c r="N56" s="105"/>
      <c r="O56" s="105"/>
      <c r="P56" s="105"/>
      <c r="Q56" s="105"/>
      <c r="R56" s="105"/>
      <c r="S56" s="105"/>
      <c r="T56" s="105"/>
      <c r="U56" s="105"/>
      <c r="V56" s="105"/>
    </row>
    <row r="57" spans="1:35" s="59" customFormat="1" ht="18.75" customHeight="1">
      <c r="A57" s="210"/>
      <c r="B57" s="105" t="s">
        <v>490</v>
      </c>
      <c r="C57" s="21"/>
      <c r="D57" s="21"/>
      <c r="E57" s="21"/>
      <c r="F57" s="105"/>
      <c r="G57" s="105"/>
      <c r="H57" s="322">
        <v>0</v>
      </c>
      <c r="I57" s="1519" t="s">
        <v>499</v>
      </c>
      <c r="J57" s="1519"/>
      <c r="K57" s="1519"/>
      <c r="L57" s="1519"/>
      <c r="M57" s="1519"/>
      <c r="N57" s="1519"/>
      <c r="O57" s="1519"/>
      <c r="P57" s="1519"/>
      <c r="Q57" s="1519"/>
      <c r="R57" s="1519"/>
      <c r="S57" s="1519"/>
      <c r="T57" s="1519"/>
      <c r="U57" s="1519"/>
      <c r="V57" s="1519"/>
    </row>
    <row r="58" spans="1:35" s="59" customFormat="1" ht="18.75" customHeight="1">
      <c r="A58" s="210"/>
      <c r="B58" s="21" t="s">
        <v>500</v>
      </c>
      <c r="D58" s="21"/>
      <c r="E58" s="21"/>
      <c r="F58" s="105"/>
      <c r="G58" s="105"/>
      <c r="H58" s="105"/>
      <c r="I58" s="105"/>
      <c r="J58" s="105"/>
      <c r="K58" s="105"/>
      <c r="L58" s="105"/>
      <c r="M58" s="105"/>
      <c r="N58" s="105"/>
      <c r="O58" s="105"/>
    </row>
    <row r="59" spans="1:35" s="59" customFormat="1" ht="21.75" customHeight="1">
      <c r="A59" s="210"/>
      <c r="C59" s="1515" t="s">
        <v>501</v>
      </c>
      <c r="D59" s="1516"/>
      <c r="E59" s="1517">
        <f>I50</f>
        <v>0</v>
      </c>
      <c r="F59" s="1518"/>
      <c r="G59" s="1525" t="s">
        <v>259</v>
      </c>
      <c r="H59" s="1526"/>
      <c r="I59" s="1526"/>
      <c r="J59" s="1526"/>
      <c r="K59" s="1526"/>
      <c r="L59" s="1526"/>
      <c r="M59" s="1526"/>
      <c r="N59" s="1526"/>
      <c r="O59" s="1526"/>
      <c r="P59" s="1526"/>
      <c r="Q59" s="1521">
        <v>0</v>
      </c>
      <c r="R59" s="1522"/>
      <c r="Y59" s="217"/>
    </row>
    <row r="60" spans="1:35" s="59" customFormat="1" ht="21.75" customHeight="1">
      <c r="A60" s="210"/>
      <c r="C60" s="105" t="s">
        <v>250</v>
      </c>
      <c r="D60" s="1494" t="s">
        <v>261</v>
      </c>
      <c r="E60" s="1494"/>
      <c r="F60" s="1494"/>
      <c r="G60" s="1494"/>
      <c r="H60" s="1494"/>
      <c r="I60" s="1494"/>
      <c r="J60" s="1495"/>
      <c r="K60" s="1513">
        <f>E59+Q59</f>
        <v>0</v>
      </c>
      <c r="L60" s="1513"/>
      <c r="M60" s="1514" t="s">
        <v>478</v>
      </c>
      <c r="N60" s="1515"/>
      <c r="O60" s="1515"/>
      <c r="P60" s="1515"/>
      <c r="Q60" s="1516"/>
      <c r="R60" s="1517">
        <f>ROUNDUP(K60*0.6,0)</f>
        <v>0</v>
      </c>
      <c r="S60" s="1518"/>
      <c r="T60" s="105" t="s">
        <v>263</v>
      </c>
    </row>
    <row r="61" spans="1:35" s="59" customFormat="1" ht="21.75" customHeight="1">
      <c r="A61" s="210"/>
      <c r="B61" s="218"/>
      <c r="C61" s="20" t="s">
        <v>479</v>
      </c>
      <c r="D61" s="105"/>
      <c r="E61" s="105"/>
      <c r="F61" s="219"/>
      <c r="G61" s="105"/>
      <c r="H61" s="105"/>
      <c r="I61" s="105"/>
      <c r="J61" s="105"/>
      <c r="K61" s="105"/>
      <c r="L61" s="105"/>
      <c r="M61" s="105"/>
      <c r="N61" s="105"/>
      <c r="O61" s="105"/>
      <c r="P61" s="105"/>
      <c r="Q61" s="105"/>
      <c r="R61" s="105"/>
      <c r="S61" s="105"/>
      <c r="T61" s="105"/>
      <c r="U61" s="105"/>
      <c r="V61" s="105"/>
    </row>
    <row r="62" spans="1:35" s="59" customFormat="1" ht="36.6" customHeight="1">
      <c r="A62" s="210"/>
      <c r="B62" s="1597" t="s">
        <v>491</v>
      </c>
      <c r="C62" s="1597"/>
      <c r="D62" s="1597"/>
      <c r="E62" s="1597"/>
      <c r="F62" s="1597"/>
      <c r="G62" s="1597"/>
      <c r="H62" s="1597"/>
      <c r="I62" s="1597"/>
      <c r="J62" s="1597"/>
      <c r="K62" s="1597"/>
      <c r="L62" s="1597"/>
      <c r="M62" s="1597"/>
      <c r="N62" s="1597"/>
      <c r="O62" s="1597"/>
      <c r="P62" s="1597"/>
      <c r="Q62" s="1597"/>
      <c r="R62" s="1597"/>
      <c r="S62" s="1597"/>
      <c r="T62" s="1597"/>
      <c r="U62" s="1597"/>
      <c r="V62" s="1597"/>
      <c r="W62" s="314"/>
    </row>
    <row r="63" spans="1:35" s="59" customFormat="1" ht="22.5" customHeight="1">
      <c r="A63" s="14"/>
      <c r="B63" s="89" t="s">
        <v>64</v>
      </c>
      <c r="C63" s="1476" t="s">
        <v>65</v>
      </c>
      <c r="D63" s="1477"/>
      <c r="E63" s="1478"/>
      <c r="F63" s="1104" t="s">
        <v>66</v>
      </c>
      <c r="G63" s="1475"/>
      <c r="H63" s="1105"/>
      <c r="I63" s="1104" t="s">
        <v>67</v>
      </c>
      <c r="J63" s="1475"/>
      <c r="K63" s="1475"/>
      <c r="L63" s="1105"/>
      <c r="M63" s="84"/>
      <c r="N63" s="1532" t="s">
        <v>502</v>
      </c>
      <c r="O63" s="1533"/>
      <c r="P63" s="1533"/>
      <c r="Q63" s="1533"/>
      <c r="R63" s="1533"/>
      <c r="S63" s="1533"/>
      <c r="T63" s="1533"/>
      <c r="U63" s="1533"/>
      <c r="V63" s="1534"/>
      <c r="W63" s="204"/>
      <c r="Z63" s="204"/>
      <c r="AA63" s="204"/>
      <c r="AB63" s="204"/>
      <c r="AC63" s="204"/>
      <c r="AD63" s="204"/>
      <c r="AE63" s="204"/>
      <c r="AF63" s="204"/>
      <c r="AG63" s="204"/>
      <c r="AH63" s="204"/>
      <c r="AI63" s="204"/>
    </row>
    <row r="64" spans="1:35" s="59" customFormat="1" ht="12" customHeight="1">
      <c r="A64" s="90"/>
      <c r="B64" s="1179" t="s">
        <v>35</v>
      </c>
      <c r="C64" s="1189"/>
      <c r="D64" s="1189"/>
      <c r="E64" s="1189"/>
      <c r="F64" s="1182"/>
      <c r="G64" s="1183"/>
      <c r="H64" s="91"/>
      <c r="I64" s="1184">
        <f t="shared" ref="I64:I69" si="2">INT(C64*F64/10)</f>
        <v>0</v>
      </c>
      <c r="J64" s="1184"/>
      <c r="K64" s="1184"/>
      <c r="L64" s="1184"/>
      <c r="M64" s="84"/>
      <c r="N64" s="1535"/>
      <c r="O64" s="1536"/>
      <c r="P64" s="1536"/>
      <c r="Q64" s="1536"/>
      <c r="R64" s="1536"/>
      <c r="S64" s="1536"/>
      <c r="T64" s="1536"/>
      <c r="U64" s="1536"/>
      <c r="V64" s="1537"/>
      <c r="W64" s="204"/>
      <c r="Z64" s="204"/>
      <c r="AA64" s="204"/>
      <c r="AB64" s="204"/>
      <c r="AC64" s="204"/>
      <c r="AD64" s="204"/>
      <c r="AE64" s="204"/>
      <c r="AF64" s="204"/>
      <c r="AG64" s="204"/>
      <c r="AH64" s="204"/>
      <c r="AI64" s="204"/>
    </row>
    <row r="65" spans="1:35" s="59" customFormat="1" ht="22.5" customHeight="1">
      <c r="A65" s="90"/>
      <c r="B65" s="1180"/>
      <c r="C65" s="1508">
        <v>0</v>
      </c>
      <c r="D65" s="1509"/>
      <c r="E65" s="1510"/>
      <c r="F65" s="1224"/>
      <c r="G65" s="1225"/>
      <c r="H65" s="203" t="s">
        <v>69</v>
      </c>
      <c r="I65" s="1263">
        <f t="shared" si="2"/>
        <v>0</v>
      </c>
      <c r="J65" s="1264"/>
      <c r="K65" s="1264"/>
      <c r="L65" s="1211"/>
      <c r="M65" s="84"/>
      <c r="N65" s="1535"/>
      <c r="O65" s="1536"/>
      <c r="P65" s="1536"/>
      <c r="Q65" s="1536"/>
      <c r="R65" s="1536"/>
      <c r="S65" s="1536"/>
      <c r="T65" s="1536"/>
      <c r="U65" s="1536"/>
      <c r="V65" s="1537"/>
      <c r="W65" s="204"/>
      <c r="Z65" s="204"/>
      <c r="AA65" s="204"/>
      <c r="AB65" s="204"/>
      <c r="AC65" s="204"/>
      <c r="AD65" s="204"/>
      <c r="AE65" s="204"/>
      <c r="AF65" s="204"/>
      <c r="AG65" s="204"/>
      <c r="AH65" s="204"/>
      <c r="AI65" s="204"/>
    </row>
    <row r="66" spans="1:35" s="59" customFormat="1" ht="12" customHeight="1">
      <c r="A66" s="90"/>
      <c r="B66" s="1179" t="s">
        <v>70</v>
      </c>
      <c r="C66" s="1189"/>
      <c r="D66" s="1189"/>
      <c r="E66" s="1189"/>
      <c r="F66" s="1182"/>
      <c r="G66" s="1183"/>
      <c r="H66" s="91"/>
      <c r="I66" s="1184">
        <f t="shared" si="2"/>
        <v>0</v>
      </c>
      <c r="J66" s="1184"/>
      <c r="K66" s="1184"/>
      <c r="L66" s="1184"/>
      <c r="M66" s="84"/>
      <c r="N66" s="1535"/>
      <c r="O66" s="1536"/>
      <c r="P66" s="1536"/>
      <c r="Q66" s="1536"/>
      <c r="R66" s="1536"/>
      <c r="S66" s="1536"/>
      <c r="T66" s="1536"/>
      <c r="U66" s="1536"/>
      <c r="V66" s="1537"/>
      <c r="W66" s="204"/>
      <c r="Z66" s="204"/>
      <c r="AA66" s="204"/>
      <c r="AB66" s="204"/>
      <c r="AC66" s="204"/>
      <c r="AD66" s="204"/>
      <c r="AE66" s="204"/>
      <c r="AF66" s="204"/>
      <c r="AG66" s="204"/>
      <c r="AH66" s="204"/>
      <c r="AI66" s="204"/>
    </row>
    <row r="67" spans="1:35" s="59" customFormat="1" ht="22.5" customHeight="1">
      <c r="A67" s="90"/>
      <c r="B67" s="1180"/>
      <c r="C67" s="1508">
        <v>0</v>
      </c>
      <c r="D67" s="1509"/>
      <c r="E67" s="1510"/>
      <c r="F67" s="1224"/>
      <c r="G67" s="1225"/>
      <c r="H67" s="203" t="s">
        <v>69</v>
      </c>
      <c r="I67" s="1263">
        <f t="shared" si="2"/>
        <v>0</v>
      </c>
      <c r="J67" s="1264"/>
      <c r="K67" s="1264"/>
      <c r="L67" s="1211"/>
      <c r="M67" s="84"/>
      <c r="N67" s="1535"/>
      <c r="O67" s="1536"/>
      <c r="P67" s="1536"/>
      <c r="Q67" s="1536"/>
      <c r="R67" s="1536"/>
      <c r="S67" s="1536"/>
      <c r="T67" s="1536"/>
      <c r="U67" s="1536"/>
      <c r="V67" s="1537"/>
      <c r="W67" s="204"/>
      <c r="Z67" s="204"/>
      <c r="AA67" s="204"/>
      <c r="AB67" s="204"/>
      <c r="AC67" s="204"/>
      <c r="AD67" s="204"/>
      <c r="AE67" s="204"/>
      <c r="AF67" s="204"/>
      <c r="AG67" s="204"/>
      <c r="AH67" s="204"/>
      <c r="AI67" s="204"/>
    </row>
    <row r="68" spans="1:35" s="59" customFormat="1" ht="12" customHeight="1">
      <c r="A68" s="90"/>
      <c r="B68" s="1179" t="s">
        <v>72</v>
      </c>
      <c r="C68" s="1189"/>
      <c r="D68" s="1189"/>
      <c r="E68" s="1189"/>
      <c r="F68" s="1182"/>
      <c r="G68" s="1183"/>
      <c r="H68" s="91"/>
      <c r="I68" s="1184">
        <f t="shared" si="2"/>
        <v>0</v>
      </c>
      <c r="J68" s="1184"/>
      <c r="K68" s="1184"/>
      <c r="L68" s="1184"/>
      <c r="M68" s="84"/>
      <c r="N68" s="1535"/>
      <c r="O68" s="1536"/>
      <c r="P68" s="1536"/>
      <c r="Q68" s="1536"/>
      <c r="R68" s="1536"/>
      <c r="S68" s="1536"/>
      <c r="T68" s="1536"/>
      <c r="U68" s="1536"/>
      <c r="V68" s="1537"/>
      <c r="W68" s="204"/>
      <c r="Z68" s="204"/>
      <c r="AA68" s="204"/>
      <c r="AB68" s="204"/>
      <c r="AC68" s="204"/>
      <c r="AD68" s="204"/>
      <c r="AE68" s="204"/>
      <c r="AF68" s="204"/>
      <c r="AG68" s="204"/>
      <c r="AH68" s="204"/>
      <c r="AI68" s="204"/>
    </row>
    <row r="69" spans="1:35" s="59" customFormat="1" ht="22.5" customHeight="1" thickBot="1">
      <c r="A69" s="84"/>
      <c r="B69" s="1527"/>
      <c r="C69" s="1508">
        <v>0</v>
      </c>
      <c r="D69" s="1509"/>
      <c r="E69" s="1510"/>
      <c r="F69" s="1528"/>
      <c r="G69" s="1529"/>
      <c r="H69" s="220" t="s">
        <v>69</v>
      </c>
      <c r="I69" s="1263">
        <f t="shared" si="2"/>
        <v>0</v>
      </c>
      <c r="J69" s="1264"/>
      <c r="K69" s="1264"/>
      <c r="L69" s="1211"/>
      <c r="M69" s="84"/>
      <c r="N69" s="1535"/>
      <c r="O69" s="1536"/>
      <c r="P69" s="1536"/>
      <c r="Q69" s="1536"/>
      <c r="R69" s="1536"/>
      <c r="S69" s="1536"/>
      <c r="T69" s="1536"/>
      <c r="U69" s="1536"/>
      <c r="V69" s="1537"/>
      <c r="W69" s="204"/>
      <c r="Z69" s="204"/>
      <c r="AA69" s="204"/>
      <c r="AB69" s="204"/>
      <c r="AC69" s="204"/>
      <c r="AD69" s="204"/>
      <c r="AE69" s="204"/>
      <c r="AF69" s="204"/>
      <c r="AG69" s="204"/>
      <c r="AH69" s="204"/>
      <c r="AI69" s="204"/>
    </row>
    <row r="70" spans="1:35" s="59" customFormat="1" ht="12" customHeight="1" thickTop="1">
      <c r="A70" s="84"/>
      <c r="B70" s="1541" t="s">
        <v>75</v>
      </c>
      <c r="C70" s="1479">
        <f>INT(SUM(C64,C66,C68))</f>
        <v>0</v>
      </c>
      <c r="D70" s="1480"/>
      <c r="E70" s="1481"/>
      <c r="F70" s="1482"/>
      <c r="G70" s="1483"/>
      <c r="H70" s="1484"/>
      <c r="I70" s="1488">
        <f>SUM(I64,I66,I68)</f>
        <v>0</v>
      </c>
      <c r="J70" s="1489"/>
      <c r="K70" s="1489"/>
      <c r="L70" s="1490"/>
      <c r="M70" s="84"/>
      <c r="N70" s="1535"/>
      <c r="O70" s="1536"/>
      <c r="P70" s="1536"/>
      <c r="Q70" s="1536"/>
      <c r="R70" s="1536"/>
      <c r="S70" s="1536"/>
      <c r="T70" s="1536"/>
      <c r="U70" s="1536"/>
      <c r="V70" s="1537"/>
      <c r="W70" s="204"/>
      <c r="Z70" s="204"/>
      <c r="AA70" s="204"/>
      <c r="AB70" s="204"/>
      <c r="AC70" s="204"/>
      <c r="AD70" s="204"/>
      <c r="AE70" s="204"/>
      <c r="AF70" s="204"/>
      <c r="AG70" s="204"/>
      <c r="AH70" s="204"/>
      <c r="AI70" s="204"/>
    </row>
    <row r="71" spans="1:35" s="59" customFormat="1" ht="22.5" customHeight="1">
      <c r="A71" s="84"/>
      <c r="B71" s="1180"/>
      <c r="C71" s="1491">
        <f>INT(SUM(C65,C67,C69))</f>
        <v>0</v>
      </c>
      <c r="D71" s="1492"/>
      <c r="E71" s="1493"/>
      <c r="F71" s="1485"/>
      <c r="G71" s="1486"/>
      <c r="H71" s="1487"/>
      <c r="I71" s="1263">
        <f>SUM(I65,I67,I69)</f>
        <v>0</v>
      </c>
      <c r="J71" s="1264"/>
      <c r="K71" s="1264"/>
      <c r="L71" s="1211"/>
      <c r="M71" s="84"/>
      <c r="N71" s="1535"/>
      <c r="O71" s="1536"/>
      <c r="P71" s="1536"/>
      <c r="Q71" s="1536"/>
      <c r="R71" s="1536"/>
      <c r="S71" s="1536"/>
      <c r="T71" s="1536"/>
      <c r="U71" s="1536"/>
      <c r="V71" s="1537"/>
      <c r="W71" s="204"/>
      <c r="Z71" s="204"/>
      <c r="AA71" s="204"/>
      <c r="AB71" s="204"/>
      <c r="AC71" s="204"/>
      <c r="AD71" s="204"/>
      <c r="AE71" s="204"/>
      <c r="AF71" s="204"/>
      <c r="AG71" s="204"/>
      <c r="AH71" s="204"/>
      <c r="AI71" s="204"/>
    </row>
    <row r="72" spans="1:35" s="59" customFormat="1" ht="25.5" customHeight="1">
      <c r="A72" s="84"/>
      <c r="B72" s="1542" t="s">
        <v>240</v>
      </c>
      <c r="C72" s="1542"/>
      <c r="D72" s="1542"/>
      <c r="E72" s="1542"/>
      <c r="F72" s="1542"/>
      <c r="G72" s="1542"/>
      <c r="H72" s="1542"/>
      <c r="I72" s="1542"/>
      <c r="J72" s="1542"/>
      <c r="K72" s="1542"/>
      <c r="L72" s="1542"/>
      <c r="M72" s="84"/>
      <c r="N72" s="1538"/>
      <c r="O72" s="1539"/>
      <c r="P72" s="1539"/>
      <c r="Q72" s="1539"/>
      <c r="R72" s="1539"/>
      <c r="S72" s="1539"/>
      <c r="T72" s="1539"/>
      <c r="U72" s="1539"/>
      <c r="V72" s="1540"/>
      <c r="W72" s="204"/>
      <c r="Z72" s="204"/>
      <c r="AA72" s="204"/>
      <c r="AB72" s="204"/>
      <c r="AC72" s="204"/>
      <c r="AD72" s="204"/>
      <c r="AE72" s="204"/>
      <c r="AF72" s="204"/>
      <c r="AG72" s="204"/>
      <c r="AH72" s="204"/>
      <c r="AI72" s="204"/>
    </row>
    <row r="73" spans="1:35" s="59" customFormat="1" ht="20.25" customHeight="1">
      <c r="A73" s="84"/>
      <c r="B73" s="12"/>
      <c r="C73" s="206"/>
      <c r="D73" s="206"/>
      <c r="E73" s="206"/>
      <c r="F73" s="108"/>
      <c r="G73" s="108"/>
      <c r="H73" s="108"/>
      <c r="I73" s="97"/>
      <c r="J73" s="97"/>
      <c r="K73" s="97"/>
      <c r="L73" s="97"/>
      <c r="N73" s="204"/>
      <c r="O73" s="204"/>
      <c r="P73" s="204"/>
      <c r="Q73" s="204"/>
      <c r="R73" s="204"/>
      <c r="S73" s="204"/>
      <c r="T73" s="204"/>
      <c r="U73" s="204"/>
      <c r="V73" s="204"/>
      <c r="W73" s="204"/>
    </row>
    <row r="74" spans="1:35" ht="18.75" customHeight="1">
      <c r="A74" s="1507" t="s">
        <v>265</v>
      </c>
      <c r="B74" s="1507"/>
      <c r="C74" s="1507"/>
      <c r="D74" s="1507"/>
      <c r="E74" s="1507"/>
      <c r="F74" s="1507"/>
      <c r="G74" s="1507"/>
      <c r="H74" s="1507"/>
      <c r="I74" s="1507"/>
      <c r="J74" s="1507"/>
      <c r="K74" s="1507"/>
      <c r="L74" s="1507"/>
      <c r="M74" s="1507"/>
      <c r="N74" s="221"/>
      <c r="O74"/>
      <c r="P74"/>
      <c r="Q74"/>
      <c r="R74"/>
      <c r="S74"/>
      <c r="T74"/>
      <c r="U74"/>
      <c r="V74"/>
      <c r="W74"/>
    </row>
    <row r="75" spans="1:35" customFormat="1" ht="27" customHeight="1">
      <c r="B75" s="1170" t="s">
        <v>266</v>
      </c>
      <c r="C75" s="1170"/>
      <c r="D75" s="1170"/>
      <c r="E75" s="1170"/>
      <c r="F75" s="1170"/>
      <c r="G75" s="1170"/>
      <c r="H75" s="1170"/>
      <c r="I75" s="1587" t="s">
        <v>267</v>
      </c>
      <c r="J75" s="1587"/>
      <c r="K75" s="1587"/>
      <c r="L75" s="1587"/>
      <c r="M75" s="1170" t="s">
        <v>268</v>
      </c>
      <c r="N75" s="1170"/>
      <c r="O75" s="1170"/>
      <c r="P75" s="1170"/>
      <c r="Q75" s="30"/>
      <c r="R75" s="30"/>
      <c r="S75" s="30"/>
      <c r="T75" s="30"/>
      <c r="X75" s="30"/>
      <c r="Y75" s="30"/>
      <c r="Z75" s="30"/>
      <c r="AA75" s="30"/>
      <c r="AB75" s="30"/>
      <c r="AC75" s="30"/>
      <c r="AD75" s="30"/>
      <c r="AE75" s="30"/>
    </row>
    <row r="76" spans="1:35" customFormat="1" ht="33.75" customHeight="1">
      <c r="B76" s="1598" t="s">
        <v>269</v>
      </c>
      <c r="C76" s="1599"/>
      <c r="D76" s="1599"/>
      <c r="E76" s="1599"/>
      <c r="F76" s="1599"/>
      <c r="G76" s="1599"/>
      <c r="H76" s="1599"/>
      <c r="I76" s="1530"/>
      <c r="J76" s="1530"/>
      <c r="K76" s="1530"/>
      <c r="L76" s="1530"/>
      <c r="M76" s="1531">
        <v>40000</v>
      </c>
      <c r="N76" s="1531"/>
      <c r="O76" s="1531"/>
      <c r="P76" s="1531"/>
      <c r="Q76" s="30"/>
      <c r="R76" s="30"/>
      <c r="S76" s="30"/>
      <c r="T76" s="30"/>
      <c r="X76" s="30"/>
      <c r="Y76" s="30"/>
      <c r="Z76" s="30"/>
      <c r="AA76" s="30"/>
      <c r="AB76" s="30"/>
      <c r="AC76" s="30"/>
      <c r="AD76" s="30"/>
      <c r="AE76" s="30"/>
    </row>
    <row r="77" spans="1:35" customFormat="1" ht="38.25" customHeight="1">
      <c r="B77" s="1598" t="s">
        <v>270</v>
      </c>
      <c r="C77" s="1599"/>
      <c r="D77" s="1599"/>
      <c r="E77" s="1599"/>
      <c r="F77" s="1599"/>
      <c r="G77" s="1599"/>
      <c r="H77" s="1599"/>
      <c r="I77" s="1530"/>
      <c r="J77" s="1530"/>
      <c r="K77" s="1530"/>
      <c r="L77" s="1530"/>
      <c r="M77" s="1531">
        <v>80000</v>
      </c>
      <c r="N77" s="1531"/>
      <c r="O77" s="1531"/>
      <c r="P77" s="1531"/>
      <c r="Q77" s="30"/>
      <c r="R77" s="30"/>
      <c r="S77" s="30"/>
      <c r="T77" s="30"/>
      <c r="X77" s="30"/>
      <c r="Y77" s="30"/>
      <c r="Z77" s="30"/>
      <c r="AA77" s="30"/>
      <c r="AB77" s="30"/>
      <c r="AC77" s="30"/>
      <c r="AD77" s="30"/>
      <c r="AE77" s="30"/>
    </row>
    <row r="78" spans="1:35" customFormat="1" ht="32.25" customHeight="1">
      <c r="B78" s="1599" t="s">
        <v>271</v>
      </c>
      <c r="C78" s="1599"/>
      <c r="D78" s="1599"/>
      <c r="E78" s="1599"/>
      <c r="F78" s="1599"/>
      <c r="G78" s="1599"/>
      <c r="H78" s="1599"/>
      <c r="I78" s="1530"/>
      <c r="J78" s="1530"/>
      <c r="K78" s="1530"/>
      <c r="L78" s="1530"/>
      <c r="M78" s="1531">
        <v>160000</v>
      </c>
      <c r="N78" s="1531"/>
      <c r="O78" s="1531"/>
      <c r="P78" s="1531"/>
      <c r="Q78" s="30"/>
      <c r="R78" s="30"/>
      <c r="S78" s="30"/>
      <c r="T78" s="30"/>
      <c r="X78" s="30"/>
      <c r="Y78" s="30"/>
      <c r="Z78" s="30"/>
      <c r="AA78" s="30"/>
      <c r="AB78" s="30"/>
      <c r="AC78" s="30"/>
      <c r="AD78" s="30"/>
      <c r="AE78" s="30"/>
    </row>
    <row r="79" spans="1:35" customFormat="1" ht="51.75" customHeight="1">
      <c r="B79" s="1006" t="s">
        <v>503</v>
      </c>
      <c r="C79" s="1006"/>
      <c r="D79" s="1006"/>
      <c r="E79" s="1006"/>
      <c r="F79" s="1006"/>
      <c r="G79" s="1006"/>
      <c r="H79" s="1006"/>
      <c r="I79" s="1006"/>
      <c r="J79" s="1006"/>
      <c r="K79" s="1006"/>
      <c r="L79" s="1006"/>
      <c r="M79" s="1006"/>
      <c r="N79" s="1006"/>
      <c r="O79" s="1006"/>
      <c r="P79" s="1006"/>
      <c r="Q79" s="1006"/>
      <c r="R79" s="1006"/>
      <c r="S79" s="1006"/>
      <c r="T79" s="1006"/>
      <c r="U79" s="1006"/>
      <c r="V79" s="1006"/>
    </row>
    <row r="80" spans="1:35" ht="33.75" customHeight="1">
      <c r="B80" s="1062" t="s">
        <v>272</v>
      </c>
      <c r="C80" s="1062"/>
      <c r="D80" s="1062"/>
      <c r="E80" s="1062"/>
      <c r="F80" s="1062"/>
      <c r="G80" s="1062"/>
      <c r="H80" s="1062"/>
      <c r="I80" s="1062"/>
      <c r="J80" s="1062"/>
      <c r="K80" s="1062"/>
      <c r="L80" s="1062"/>
      <c r="M80" s="1062"/>
      <c r="N80" s="1062"/>
      <c r="O80" s="1062"/>
      <c r="P80" s="1062"/>
      <c r="Q80" s="1062"/>
      <c r="R80" s="1062"/>
      <c r="S80" s="1062"/>
      <c r="T80" s="1062"/>
      <c r="U80" s="1062"/>
      <c r="V80" s="1062"/>
    </row>
    <row r="81" spans="1:23" ht="18.75" customHeight="1">
      <c r="A81" s="1507" t="s">
        <v>505</v>
      </c>
      <c r="B81" s="1507"/>
      <c r="C81" s="1507"/>
      <c r="D81" s="1507"/>
      <c r="E81" s="1507"/>
      <c r="F81" s="1507"/>
      <c r="G81" s="1507"/>
      <c r="H81" s="1507"/>
      <c r="I81" s="1507"/>
      <c r="J81" s="1507"/>
      <c r="K81" s="1507"/>
      <c r="L81" s="1507"/>
      <c r="M81" s="1507"/>
      <c r="N81" s="1507"/>
      <c r="O81" s="1507"/>
      <c r="P81" s="1507"/>
      <c r="Q81" s="1507"/>
      <c r="R81"/>
      <c r="S81"/>
      <c r="T81"/>
      <c r="U81"/>
      <c r="V81"/>
      <c r="W81"/>
    </row>
    <row r="82" spans="1:23" ht="21" customHeight="1">
      <c r="A82" s="86"/>
      <c r="B82" s="208" t="s">
        <v>242</v>
      </c>
      <c r="C82" s="69"/>
      <c r="D82" s="69"/>
      <c r="E82" s="69"/>
      <c r="G82" s="69"/>
      <c r="H82" s="69"/>
      <c r="I82" s="69"/>
      <c r="J82" s="69"/>
      <c r="K82" s="69"/>
      <c r="L82" s="69"/>
      <c r="P82" s="324"/>
      <c r="Q82" s="324"/>
      <c r="R82" s="324"/>
      <c r="S82" s="324"/>
      <c r="T82" s="324"/>
      <c r="U82" s="324"/>
      <c r="V82" s="324"/>
      <c r="W82" s="324"/>
    </row>
    <row r="83" spans="1:23" ht="36.6" customHeight="1">
      <c r="A83" s="86"/>
      <c r="B83" s="1456" t="s">
        <v>533</v>
      </c>
      <c r="C83" s="1457"/>
      <c r="D83" s="1457"/>
      <c r="E83" s="1457"/>
      <c r="F83" s="1457"/>
      <c r="G83" s="1457"/>
      <c r="H83" s="1457"/>
      <c r="I83" s="1457"/>
      <c r="J83" s="1457"/>
      <c r="K83" s="1457"/>
      <c r="L83" s="1457"/>
      <c r="M83" s="1457"/>
      <c r="N83" s="1457"/>
      <c r="O83" s="1457"/>
      <c r="P83" s="1457"/>
      <c r="Q83" s="1457"/>
      <c r="R83" s="1457"/>
      <c r="S83" s="1457"/>
      <c r="T83" s="1457"/>
      <c r="U83" s="1457"/>
      <c r="V83" s="1457"/>
      <c r="W83" s="324"/>
    </row>
    <row r="84" spans="1:23" ht="49.9" customHeight="1">
      <c r="A84" s="86"/>
      <c r="B84" s="1456" t="s">
        <v>534</v>
      </c>
      <c r="C84" s="1457"/>
      <c r="D84" s="1457"/>
      <c r="E84" s="1457"/>
      <c r="F84" s="1457"/>
      <c r="G84" s="1457"/>
      <c r="H84" s="1457"/>
      <c r="I84" s="1457"/>
      <c r="J84" s="1457"/>
      <c r="K84" s="1457"/>
      <c r="L84" s="1457"/>
      <c r="M84" s="1457"/>
      <c r="N84" s="1457"/>
      <c r="O84" s="1457"/>
      <c r="P84" s="1457"/>
      <c r="Q84" s="1457"/>
      <c r="R84" s="1457"/>
      <c r="S84" s="1457"/>
      <c r="T84" s="1457"/>
      <c r="U84" s="1457"/>
      <c r="V84" s="1457"/>
      <c r="W84" s="324"/>
    </row>
    <row r="85" spans="1:23" ht="18" customHeight="1">
      <c r="A85" s="86"/>
      <c r="B85" s="331"/>
      <c r="C85" s="332"/>
      <c r="D85" s="332"/>
      <c r="E85" s="332"/>
      <c r="F85" s="332"/>
      <c r="G85" s="332"/>
      <c r="H85" s="332"/>
      <c r="I85" s="332"/>
      <c r="J85" s="332"/>
      <c r="K85" s="332"/>
      <c r="L85" s="332"/>
      <c r="M85" s="332"/>
      <c r="N85" s="332"/>
      <c r="O85" s="332"/>
      <c r="P85" s="332"/>
      <c r="Q85" s="332"/>
      <c r="R85" s="332"/>
      <c r="S85" s="332"/>
      <c r="T85" s="332"/>
      <c r="U85" s="332"/>
      <c r="V85" s="332"/>
      <c r="W85" s="328"/>
    </row>
    <row r="86" spans="1:23" ht="18" customHeight="1">
      <c r="A86" s="86"/>
      <c r="B86" s="335" t="s">
        <v>514</v>
      </c>
      <c r="C86" s="332"/>
      <c r="D86" s="332"/>
      <c r="E86" s="332"/>
      <c r="F86" s="332"/>
      <c r="G86" s="332"/>
      <c r="H86" s="332"/>
      <c r="I86" s="332"/>
      <c r="J86" s="332"/>
      <c r="K86" s="332"/>
      <c r="L86" s="332"/>
      <c r="M86" s="332"/>
      <c r="N86" s="332"/>
      <c r="O86" s="332"/>
      <c r="P86" s="332"/>
      <c r="Q86" s="332"/>
      <c r="R86" s="332"/>
      <c r="S86" s="332"/>
      <c r="T86" s="332"/>
      <c r="U86" s="332"/>
      <c r="V86" s="328"/>
    </row>
    <row r="87" spans="1:23" ht="18" customHeight="1">
      <c r="A87" s="86"/>
      <c r="B87" s="1153" t="s">
        <v>525</v>
      </c>
      <c r="C87" s="1153"/>
      <c r="D87" s="1153"/>
      <c r="E87" s="1153"/>
      <c r="F87" s="1170" t="s">
        <v>526</v>
      </c>
      <c r="G87" s="1170"/>
      <c r="H87" s="1170"/>
      <c r="I87" s="336"/>
      <c r="J87" s="336"/>
      <c r="K87" s="336"/>
      <c r="L87" s="336"/>
      <c r="M87" s="336"/>
      <c r="N87" s="336"/>
      <c r="O87" s="336"/>
      <c r="P87" s="336"/>
      <c r="Q87" s="336"/>
      <c r="R87" s="336"/>
      <c r="S87" s="336"/>
      <c r="T87" s="336"/>
      <c r="U87" s="336"/>
      <c r="V87" s="333"/>
    </row>
    <row r="88" spans="1:23" ht="30" customHeight="1">
      <c r="A88" s="86"/>
      <c r="B88" s="1459"/>
      <c r="C88" s="1331"/>
      <c r="D88" s="1331"/>
      <c r="E88" s="334" t="s">
        <v>506</v>
      </c>
      <c r="F88" s="1413"/>
      <c r="G88" s="1458"/>
      <c r="H88" s="334" t="s">
        <v>506</v>
      </c>
      <c r="I88" s="336"/>
      <c r="J88" s="336"/>
      <c r="K88" s="336"/>
      <c r="L88" s="336"/>
      <c r="M88" s="336"/>
      <c r="N88" s="336"/>
      <c r="O88" s="336"/>
      <c r="P88" s="336"/>
      <c r="Q88" s="336"/>
      <c r="R88" s="336"/>
      <c r="S88" s="336"/>
      <c r="T88" s="336"/>
      <c r="U88" s="336"/>
      <c r="V88" s="333"/>
    </row>
    <row r="89" spans="1:23" ht="18" customHeight="1">
      <c r="A89" s="86"/>
      <c r="B89" s="335"/>
      <c r="C89" s="332"/>
      <c r="D89" s="332"/>
      <c r="E89" s="332"/>
      <c r="F89" s="332"/>
      <c r="G89" s="332"/>
      <c r="H89" s="332"/>
      <c r="I89" s="332"/>
      <c r="J89" s="332"/>
      <c r="K89" s="332"/>
      <c r="L89" s="332"/>
      <c r="M89" s="332"/>
      <c r="N89" s="332"/>
      <c r="O89" s="332"/>
      <c r="P89" s="332"/>
      <c r="Q89" s="332"/>
      <c r="R89" s="332"/>
      <c r="S89" s="332"/>
      <c r="T89" s="332"/>
      <c r="U89" s="332"/>
      <c r="V89" s="328"/>
    </row>
    <row r="90" spans="1:23" ht="18" customHeight="1">
      <c r="A90" s="86"/>
      <c r="B90" s="335" t="s">
        <v>508</v>
      </c>
      <c r="C90" s="355"/>
      <c r="D90" s="355"/>
      <c r="E90" s="355"/>
      <c r="F90" s="355"/>
      <c r="G90" s="355"/>
      <c r="H90" s="355"/>
      <c r="I90" s="355"/>
      <c r="J90" s="355"/>
      <c r="K90" s="355"/>
      <c r="L90" s="355"/>
      <c r="M90" s="355"/>
      <c r="N90" s="355"/>
      <c r="O90" s="355"/>
      <c r="P90" s="355"/>
      <c r="Q90" s="355"/>
      <c r="R90" s="355"/>
      <c r="S90" s="355"/>
      <c r="T90" s="355"/>
      <c r="U90" s="355"/>
      <c r="V90" s="354"/>
    </row>
    <row r="91" spans="1:23" ht="18" customHeight="1">
      <c r="A91" s="86"/>
      <c r="B91" s="1011" t="s">
        <v>509</v>
      </c>
      <c r="C91" s="1297"/>
      <c r="D91" s="1297"/>
      <c r="E91" s="1012"/>
      <c r="F91" s="1600" t="s">
        <v>511</v>
      </c>
      <c r="G91" s="1601"/>
      <c r="H91" s="1601"/>
      <c r="I91" s="1601"/>
      <c r="J91" s="1601"/>
      <c r="K91" s="1601"/>
      <c r="L91" s="1601"/>
      <c r="M91" s="1601"/>
      <c r="N91" s="1601"/>
      <c r="O91" s="1601"/>
      <c r="P91" s="1601"/>
      <c r="Q91" s="1601"/>
      <c r="R91" s="1601"/>
      <c r="S91" s="1601"/>
      <c r="T91" s="1601"/>
      <c r="U91" s="1602"/>
      <c r="V91" s="354"/>
    </row>
    <row r="92" spans="1:23" ht="34.15" customHeight="1">
      <c r="A92" s="86"/>
      <c r="B92" s="1454"/>
      <c r="C92" s="1455"/>
      <c r="D92" s="1455"/>
      <c r="E92" s="897" t="s">
        <v>88</v>
      </c>
      <c r="F92" s="1603"/>
      <c r="G92" s="1604"/>
      <c r="H92" s="1604"/>
      <c r="I92" s="1604"/>
      <c r="J92" s="1604"/>
      <c r="K92" s="1604"/>
      <c r="L92" s="1604"/>
      <c r="M92" s="1604"/>
      <c r="N92" s="1604"/>
      <c r="O92" s="1604"/>
      <c r="P92" s="1604"/>
      <c r="Q92" s="1604"/>
      <c r="R92" s="1604"/>
      <c r="S92" s="1604"/>
      <c r="T92" s="1604"/>
      <c r="U92" s="1605"/>
      <c r="V92" s="354"/>
    </row>
    <row r="93" spans="1:23" ht="34.15" customHeight="1">
      <c r="A93" s="86"/>
      <c r="B93" s="1511"/>
      <c r="C93" s="1512"/>
      <c r="D93" s="1512"/>
      <c r="E93" s="898" t="s">
        <v>88</v>
      </c>
      <c r="F93" s="1603"/>
      <c r="G93" s="1604"/>
      <c r="H93" s="1604"/>
      <c r="I93" s="1604"/>
      <c r="J93" s="1604"/>
      <c r="K93" s="1604"/>
      <c r="L93" s="1604"/>
      <c r="M93" s="1604"/>
      <c r="N93" s="1604"/>
      <c r="O93" s="1604"/>
      <c r="P93" s="1604"/>
      <c r="Q93" s="1604"/>
      <c r="R93" s="1604"/>
      <c r="S93" s="1604"/>
      <c r="T93" s="1604"/>
      <c r="U93" s="1605"/>
      <c r="V93" s="354"/>
    </row>
    <row r="94" spans="1:23" ht="34.15" customHeight="1">
      <c r="A94" s="86"/>
      <c r="B94" s="1511"/>
      <c r="C94" s="1512"/>
      <c r="D94" s="1512"/>
      <c r="E94" s="899" t="s">
        <v>88</v>
      </c>
      <c r="F94" s="1603"/>
      <c r="G94" s="1604"/>
      <c r="H94" s="1604"/>
      <c r="I94" s="1604"/>
      <c r="J94" s="1604"/>
      <c r="K94" s="1604"/>
      <c r="L94" s="1604"/>
      <c r="M94" s="1604"/>
      <c r="N94" s="1604"/>
      <c r="O94" s="1604"/>
      <c r="P94" s="1604"/>
      <c r="Q94" s="1604"/>
      <c r="R94" s="1604"/>
      <c r="S94" s="1604"/>
      <c r="T94" s="1604"/>
      <c r="U94" s="1605"/>
      <c r="V94" s="354"/>
    </row>
    <row r="95" spans="1:23" ht="34.15" customHeight="1">
      <c r="A95" s="86"/>
      <c r="B95" s="1511"/>
      <c r="C95" s="1512"/>
      <c r="D95" s="1512"/>
      <c r="E95" s="898" t="s">
        <v>88</v>
      </c>
      <c r="F95" s="1603"/>
      <c r="G95" s="1604"/>
      <c r="H95" s="1604"/>
      <c r="I95" s="1604"/>
      <c r="J95" s="1604"/>
      <c r="K95" s="1604"/>
      <c r="L95" s="1604"/>
      <c r="M95" s="1604"/>
      <c r="N95" s="1604"/>
      <c r="O95" s="1604"/>
      <c r="P95" s="1604"/>
      <c r="Q95" s="1604"/>
      <c r="R95" s="1604"/>
      <c r="S95" s="1604"/>
      <c r="T95" s="1604"/>
      <c r="U95" s="1605"/>
      <c r="V95" s="354"/>
    </row>
    <row r="96" spans="1:23" ht="34.15" customHeight="1">
      <c r="A96" s="86"/>
      <c r="B96" s="1511"/>
      <c r="C96" s="1512"/>
      <c r="D96" s="1512"/>
      <c r="E96" s="900" t="s">
        <v>88</v>
      </c>
      <c r="F96" s="1603"/>
      <c r="G96" s="1604"/>
      <c r="H96" s="1604"/>
      <c r="I96" s="1604"/>
      <c r="J96" s="1604"/>
      <c r="K96" s="1604"/>
      <c r="L96" s="1604"/>
      <c r="M96" s="1604"/>
      <c r="N96" s="1604"/>
      <c r="O96" s="1604"/>
      <c r="P96" s="1604"/>
      <c r="Q96" s="1604"/>
      <c r="R96" s="1604"/>
      <c r="S96" s="1604"/>
      <c r="T96" s="1604"/>
      <c r="U96" s="1605"/>
      <c r="V96" s="354"/>
    </row>
    <row r="97" spans="1:36" ht="18" customHeight="1">
      <c r="A97" s="86"/>
      <c r="B97" s="335"/>
      <c r="C97" s="355"/>
      <c r="D97" s="355"/>
      <c r="E97" s="355"/>
      <c r="F97" s="355"/>
      <c r="G97" s="355"/>
      <c r="H97" s="355"/>
      <c r="I97" s="355"/>
      <c r="J97" s="355"/>
      <c r="K97" s="355"/>
      <c r="L97" s="355"/>
      <c r="M97" s="355"/>
      <c r="N97" s="355"/>
      <c r="O97" s="355"/>
      <c r="P97" s="355"/>
      <c r="Q97" s="355"/>
      <c r="R97" s="355"/>
      <c r="S97" s="355"/>
      <c r="T97" s="355"/>
      <c r="U97" s="355"/>
      <c r="V97" s="354"/>
    </row>
    <row r="98" spans="1:36" ht="18" customHeight="1">
      <c r="A98" s="86"/>
      <c r="B98" s="335" t="s">
        <v>515</v>
      </c>
      <c r="C98" s="332"/>
      <c r="D98" s="332"/>
      <c r="E98" s="332"/>
      <c r="F98" s="332"/>
      <c r="G98" s="332"/>
      <c r="H98" s="332"/>
      <c r="P98" s="332"/>
      <c r="Q98" s="332"/>
      <c r="R98" s="332"/>
      <c r="S98" s="332"/>
      <c r="T98" s="332"/>
      <c r="U98" s="332"/>
      <c r="V98" s="332"/>
      <c r="W98" s="328"/>
    </row>
    <row r="99" spans="1:36" s="59" customFormat="1" ht="10.15" customHeight="1">
      <c r="A99" s="14"/>
      <c r="B99" s="1170" t="s">
        <v>64</v>
      </c>
      <c r="C99" s="1187" t="s">
        <v>504</v>
      </c>
      <c r="D99" s="1187"/>
      <c r="E99" s="1187"/>
      <c r="F99" s="1476"/>
      <c r="G99" s="1475"/>
      <c r="H99" s="1475"/>
      <c r="I99" s="1105"/>
      <c r="J99" s="1170" t="s">
        <v>66</v>
      </c>
      <c r="K99" s="1170"/>
      <c r="L99" s="1170"/>
      <c r="M99" s="1170"/>
      <c r="N99" s="1170"/>
      <c r="O99" s="1170" t="s">
        <v>510</v>
      </c>
      <c r="P99" s="1170"/>
      <c r="Q99" s="1170"/>
      <c r="R99" s="1170"/>
      <c r="S99" s="1370" t="s">
        <v>519</v>
      </c>
      <c r="T99" s="1433"/>
      <c r="U99" s="1433"/>
      <c r="V99" s="1434"/>
      <c r="W99" s="325"/>
      <c r="X99" s="325"/>
      <c r="Y99" s="325"/>
      <c r="AB99" s="200"/>
      <c r="AC99" s="326"/>
      <c r="AD99" s="326"/>
      <c r="AE99" s="326"/>
      <c r="AF99" s="326"/>
      <c r="AG99" s="202"/>
      <c r="AH99" s="202"/>
      <c r="AI99" s="202"/>
      <c r="AJ99" s="202"/>
    </row>
    <row r="100" spans="1:36" s="59" customFormat="1" ht="37.9" customHeight="1">
      <c r="A100" s="14"/>
      <c r="B100" s="1170"/>
      <c r="C100" s="1187"/>
      <c r="D100" s="1187"/>
      <c r="E100" s="1187"/>
      <c r="F100" s="1187"/>
      <c r="G100" s="1476" t="s">
        <v>513</v>
      </c>
      <c r="H100" s="1477"/>
      <c r="I100" s="1478"/>
      <c r="J100" s="1170"/>
      <c r="K100" s="1170"/>
      <c r="L100" s="1170"/>
      <c r="M100" s="1170"/>
      <c r="N100" s="1170"/>
      <c r="O100" s="1170"/>
      <c r="P100" s="1170"/>
      <c r="Q100" s="1170"/>
      <c r="R100" s="1170"/>
      <c r="S100" s="1310"/>
      <c r="T100" s="1435"/>
      <c r="U100" s="1435"/>
      <c r="V100" s="1311"/>
      <c r="W100" s="325"/>
      <c r="X100" s="325"/>
      <c r="Y100" s="325"/>
      <c r="AB100" s="200"/>
      <c r="AC100" s="326"/>
      <c r="AD100" s="326"/>
      <c r="AE100" s="326"/>
      <c r="AF100" s="326"/>
      <c r="AG100" s="202"/>
      <c r="AH100" s="202"/>
      <c r="AI100" s="202"/>
      <c r="AJ100" s="202"/>
    </row>
    <row r="101" spans="1:36" s="59" customFormat="1" ht="18.600000000000001" customHeight="1">
      <c r="A101" s="14"/>
      <c r="B101" s="1179" t="s">
        <v>35</v>
      </c>
      <c r="C101" s="1501"/>
      <c r="D101" s="1502"/>
      <c r="E101" s="1502"/>
      <c r="F101" s="1503"/>
      <c r="G101" s="1501"/>
      <c r="H101" s="1502"/>
      <c r="I101" s="1503"/>
      <c r="J101" s="1497"/>
      <c r="K101" s="1497"/>
      <c r="L101" s="1498"/>
      <c r="M101" s="1499" t="s">
        <v>69</v>
      </c>
      <c r="N101" s="1500"/>
      <c r="O101" s="1496">
        <f>C101*J101/10</f>
        <v>0</v>
      </c>
      <c r="P101" s="1496"/>
      <c r="Q101" s="1496"/>
      <c r="R101" s="1496"/>
      <c r="S101" s="1436">
        <f>IF(G101&gt;0,G101/C101,0)</f>
        <v>0</v>
      </c>
      <c r="T101" s="1437"/>
      <c r="U101" s="1437"/>
      <c r="V101" s="1438"/>
      <c r="W101" s="325"/>
      <c r="X101" s="325"/>
      <c r="Y101" s="325"/>
      <c r="AB101" s="327"/>
      <c r="AC101" s="327"/>
      <c r="AD101" s="327"/>
      <c r="AE101" s="327"/>
      <c r="AF101" s="327"/>
      <c r="AG101" s="327"/>
      <c r="AH101" s="327"/>
      <c r="AI101" s="327"/>
      <c r="AJ101" s="327"/>
    </row>
    <row r="102" spans="1:36" s="59" customFormat="1" ht="18.600000000000001" customHeight="1">
      <c r="A102" s="14"/>
      <c r="B102" s="1180"/>
      <c r="C102" s="1504"/>
      <c r="D102" s="1505"/>
      <c r="E102" s="1505"/>
      <c r="F102" s="1506"/>
      <c r="G102" s="1504"/>
      <c r="H102" s="1505"/>
      <c r="I102" s="1506"/>
      <c r="J102" s="1497"/>
      <c r="K102" s="1497"/>
      <c r="L102" s="1498"/>
      <c r="M102" s="1499"/>
      <c r="N102" s="1500"/>
      <c r="O102" s="1496"/>
      <c r="P102" s="1496"/>
      <c r="Q102" s="1496"/>
      <c r="R102" s="1496"/>
      <c r="S102" s="1439"/>
      <c r="T102" s="1440"/>
      <c r="U102" s="1440"/>
      <c r="V102" s="1441"/>
      <c r="W102" s="330"/>
      <c r="X102" s="330"/>
      <c r="Y102" s="330"/>
      <c r="AB102" s="329"/>
      <c r="AC102" s="329"/>
      <c r="AD102" s="329"/>
      <c r="AE102" s="329"/>
      <c r="AF102" s="329"/>
      <c r="AG102" s="329"/>
      <c r="AH102" s="329"/>
      <c r="AI102" s="329"/>
      <c r="AJ102" s="329"/>
    </row>
    <row r="103" spans="1:36" s="59" customFormat="1" ht="18.600000000000001" customHeight="1">
      <c r="A103" s="14"/>
      <c r="B103" s="1460" t="s">
        <v>541</v>
      </c>
      <c r="C103" s="1460"/>
      <c r="D103" s="1460"/>
      <c r="E103" s="1460"/>
      <c r="F103" s="1460"/>
      <c r="G103" s="1460"/>
      <c r="H103" s="1460"/>
      <c r="I103" s="1460"/>
      <c r="J103" s="1460"/>
      <c r="K103" s="1460"/>
      <c r="L103" s="1460"/>
      <c r="M103" s="1460"/>
      <c r="N103" s="1460"/>
      <c r="O103" s="1460"/>
      <c r="P103" s="1460"/>
      <c r="Q103" s="1460"/>
      <c r="R103" s="1460"/>
      <c r="S103" s="1460"/>
      <c r="T103" s="1460"/>
      <c r="U103" s="1460"/>
      <c r="V103" s="1460"/>
      <c r="W103" s="361"/>
      <c r="X103" s="361"/>
      <c r="Y103" s="361"/>
      <c r="AB103" s="360"/>
      <c r="AC103" s="360"/>
      <c r="AD103" s="360"/>
      <c r="AE103" s="360"/>
      <c r="AF103" s="360"/>
      <c r="AG103" s="360"/>
      <c r="AH103" s="360"/>
      <c r="AI103" s="360"/>
      <c r="AJ103" s="360"/>
    </row>
    <row r="105" spans="1:36" ht="18" customHeight="1">
      <c r="B105" s="30" t="s">
        <v>535</v>
      </c>
    </row>
    <row r="106" spans="1:36" ht="18" customHeight="1">
      <c r="B106" s="1370" t="s">
        <v>518</v>
      </c>
      <c r="C106" s="1433"/>
      <c r="D106" s="1433"/>
      <c r="E106" s="1433"/>
      <c r="F106" s="1434"/>
      <c r="G106" s="1471" t="s">
        <v>520</v>
      </c>
      <c r="H106" s="1472"/>
      <c r="I106" s="1472"/>
      <c r="J106" s="1472"/>
      <c r="K106" s="1475"/>
      <c r="L106" s="1475"/>
      <c r="M106" s="1475"/>
      <c r="N106" s="1105"/>
      <c r="O106" s="1370" t="s">
        <v>519</v>
      </c>
      <c r="P106" s="1433"/>
      <c r="Q106" s="1433"/>
      <c r="R106" s="1434"/>
      <c r="S106" s="1370" t="s">
        <v>201</v>
      </c>
      <c r="T106" s="1433"/>
      <c r="U106" s="1433"/>
      <c r="V106" s="1434"/>
    </row>
    <row r="107" spans="1:36" ht="18" customHeight="1">
      <c r="B107" s="1310"/>
      <c r="C107" s="1435"/>
      <c r="D107" s="1435"/>
      <c r="E107" s="1435"/>
      <c r="F107" s="1311"/>
      <c r="G107" s="1473"/>
      <c r="H107" s="1474"/>
      <c r="I107" s="1474"/>
      <c r="J107" s="1474"/>
      <c r="K107" s="1476" t="s">
        <v>513</v>
      </c>
      <c r="L107" s="1477"/>
      <c r="M107" s="1477"/>
      <c r="N107" s="1478"/>
      <c r="O107" s="1310"/>
      <c r="P107" s="1435"/>
      <c r="Q107" s="1435"/>
      <c r="R107" s="1311"/>
      <c r="S107" s="1310"/>
      <c r="T107" s="1435"/>
      <c r="U107" s="1435"/>
      <c r="V107" s="1311"/>
    </row>
    <row r="108" spans="1:36" ht="18" customHeight="1">
      <c r="B108" s="1467"/>
      <c r="C108" s="1468"/>
      <c r="D108" s="1468"/>
      <c r="E108" s="1468"/>
      <c r="F108" s="1469"/>
      <c r="G108" s="1442"/>
      <c r="H108" s="1443"/>
      <c r="I108" s="1443"/>
      <c r="J108" s="1446" t="s">
        <v>1032</v>
      </c>
      <c r="K108" s="1448"/>
      <c r="L108" s="1449"/>
      <c r="M108" s="1449"/>
      <c r="N108" s="1452" t="s">
        <v>1032</v>
      </c>
      <c r="O108" s="1436">
        <f>IF(K108&gt;0,K108/G108,0)</f>
        <v>0</v>
      </c>
      <c r="P108" s="1437"/>
      <c r="Q108" s="1437"/>
      <c r="R108" s="1438"/>
      <c r="S108" s="1461"/>
      <c r="T108" s="1462"/>
      <c r="U108" s="1462"/>
      <c r="V108" s="1463"/>
    </row>
    <row r="109" spans="1:36" ht="18" customHeight="1">
      <c r="B109" s="1419"/>
      <c r="C109" s="1470"/>
      <c r="D109" s="1470"/>
      <c r="E109" s="1470"/>
      <c r="F109" s="1420"/>
      <c r="G109" s="1444"/>
      <c r="H109" s="1445"/>
      <c r="I109" s="1445"/>
      <c r="J109" s="1447"/>
      <c r="K109" s="1450"/>
      <c r="L109" s="1451"/>
      <c r="M109" s="1451"/>
      <c r="N109" s="1453"/>
      <c r="O109" s="1439"/>
      <c r="P109" s="1440"/>
      <c r="Q109" s="1440"/>
      <c r="R109" s="1441"/>
      <c r="S109" s="1464"/>
      <c r="T109" s="1465"/>
      <c r="U109" s="1465"/>
      <c r="V109" s="1466"/>
    </row>
    <row r="110" spans="1:36" ht="18" customHeight="1">
      <c r="B110" s="1467"/>
      <c r="C110" s="1468"/>
      <c r="D110" s="1468"/>
      <c r="E110" s="1468"/>
      <c r="F110" s="1469"/>
      <c r="G110" s="1442"/>
      <c r="H110" s="1443"/>
      <c r="I110" s="1443"/>
      <c r="J110" s="1446" t="s">
        <v>1032</v>
      </c>
      <c r="K110" s="1448"/>
      <c r="L110" s="1449"/>
      <c r="M110" s="1449"/>
      <c r="N110" s="1452" t="s">
        <v>1032</v>
      </c>
      <c r="O110" s="1436">
        <f t="shared" ref="O110" si="3">IF(K110&gt;0,K110/G110,0)</f>
        <v>0</v>
      </c>
      <c r="P110" s="1437"/>
      <c r="Q110" s="1437"/>
      <c r="R110" s="1438"/>
      <c r="S110" s="1461"/>
      <c r="T110" s="1462"/>
      <c r="U110" s="1462"/>
      <c r="V110" s="1463"/>
    </row>
    <row r="111" spans="1:36" ht="18" customHeight="1">
      <c r="B111" s="1419"/>
      <c r="C111" s="1470"/>
      <c r="D111" s="1470"/>
      <c r="E111" s="1470"/>
      <c r="F111" s="1420"/>
      <c r="G111" s="1444"/>
      <c r="H111" s="1445"/>
      <c r="I111" s="1445"/>
      <c r="J111" s="1447"/>
      <c r="K111" s="1450"/>
      <c r="L111" s="1451"/>
      <c r="M111" s="1451"/>
      <c r="N111" s="1453"/>
      <c r="O111" s="1439"/>
      <c r="P111" s="1440"/>
      <c r="Q111" s="1440"/>
      <c r="R111" s="1441"/>
      <c r="S111" s="1464"/>
      <c r="T111" s="1465"/>
      <c r="U111" s="1465"/>
      <c r="V111" s="1466"/>
    </row>
    <row r="112" spans="1:36" ht="18" customHeight="1">
      <c r="B112" s="1467"/>
      <c r="C112" s="1468"/>
      <c r="D112" s="1468"/>
      <c r="E112" s="1468"/>
      <c r="F112" s="1469"/>
      <c r="G112" s="1442"/>
      <c r="H112" s="1443"/>
      <c r="I112" s="1443"/>
      <c r="J112" s="1446" t="s">
        <v>1032</v>
      </c>
      <c r="K112" s="1448"/>
      <c r="L112" s="1449"/>
      <c r="M112" s="1449"/>
      <c r="N112" s="1452" t="s">
        <v>1032</v>
      </c>
      <c r="O112" s="1436">
        <f t="shared" ref="O112" si="4">IF(K112&gt;0,K112/G112,0)</f>
        <v>0</v>
      </c>
      <c r="P112" s="1437"/>
      <c r="Q112" s="1437"/>
      <c r="R112" s="1438"/>
      <c r="S112" s="1461"/>
      <c r="T112" s="1462"/>
      <c r="U112" s="1462"/>
      <c r="V112" s="1463"/>
    </row>
    <row r="113" spans="2:22" ht="18" customHeight="1">
      <c r="B113" s="1419"/>
      <c r="C113" s="1470"/>
      <c r="D113" s="1470"/>
      <c r="E113" s="1470"/>
      <c r="F113" s="1420"/>
      <c r="G113" s="1444"/>
      <c r="H113" s="1445"/>
      <c r="I113" s="1445"/>
      <c r="J113" s="1447"/>
      <c r="K113" s="1450"/>
      <c r="L113" s="1451"/>
      <c r="M113" s="1451"/>
      <c r="N113" s="1453"/>
      <c r="O113" s="1439"/>
      <c r="P113" s="1440"/>
      <c r="Q113" s="1440"/>
      <c r="R113" s="1441"/>
      <c r="S113" s="1464"/>
      <c r="T113" s="1465"/>
      <c r="U113" s="1465"/>
      <c r="V113" s="1466"/>
    </row>
    <row r="114" spans="2:22" ht="18" customHeight="1">
      <c r="B114" s="1467"/>
      <c r="C114" s="1468"/>
      <c r="D114" s="1468"/>
      <c r="E114" s="1468"/>
      <c r="F114" s="1469"/>
      <c r="G114" s="1442"/>
      <c r="H114" s="1443"/>
      <c r="I114" s="1443"/>
      <c r="J114" s="1446" t="s">
        <v>1032</v>
      </c>
      <c r="K114" s="1448"/>
      <c r="L114" s="1449"/>
      <c r="M114" s="1449"/>
      <c r="N114" s="1452" t="s">
        <v>1032</v>
      </c>
      <c r="O114" s="1436">
        <f t="shared" ref="O114" si="5">IF(K114&gt;0,K114/G114,0)</f>
        <v>0</v>
      </c>
      <c r="P114" s="1437"/>
      <c r="Q114" s="1437"/>
      <c r="R114" s="1438"/>
      <c r="S114" s="1461"/>
      <c r="T114" s="1462"/>
      <c r="U114" s="1462"/>
      <c r="V114" s="1463"/>
    </row>
    <row r="115" spans="2:22" ht="18" customHeight="1">
      <c r="B115" s="1419"/>
      <c r="C115" s="1470"/>
      <c r="D115" s="1470"/>
      <c r="E115" s="1470"/>
      <c r="F115" s="1420"/>
      <c r="G115" s="1444"/>
      <c r="H115" s="1445"/>
      <c r="I115" s="1445"/>
      <c r="J115" s="1447"/>
      <c r="K115" s="1450"/>
      <c r="L115" s="1451"/>
      <c r="M115" s="1451"/>
      <c r="N115" s="1453"/>
      <c r="O115" s="1439"/>
      <c r="P115" s="1440"/>
      <c r="Q115" s="1440"/>
      <c r="R115" s="1441"/>
      <c r="S115" s="1464"/>
      <c r="T115" s="1465"/>
      <c r="U115" s="1465"/>
      <c r="V115" s="1466"/>
    </row>
    <row r="117" spans="2:22" ht="18" customHeight="1">
      <c r="B117" s="30" t="s">
        <v>512</v>
      </c>
    </row>
    <row r="118" spans="2:22" ht="18" customHeight="1">
      <c r="C118" s="30" t="s">
        <v>527</v>
      </c>
    </row>
    <row r="119" spans="2:22" ht="18" customHeight="1">
      <c r="B119" s="59" t="s">
        <v>528</v>
      </c>
    </row>
  </sheetData>
  <dataConsolidate/>
  <mergeCells count="242">
    <mergeCell ref="F91:U91"/>
    <mergeCell ref="G100:I100"/>
    <mergeCell ref="G99:I99"/>
    <mergeCell ref="G101:I102"/>
    <mergeCell ref="S99:V100"/>
    <mergeCell ref="S101:V102"/>
    <mergeCell ref="F93:U93"/>
    <mergeCell ref="F94:U94"/>
    <mergeCell ref="F95:U95"/>
    <mergeCell ref="F96:U96"/>
    <mergeCell ref="F92:U92"/>
    <mergeCell ref="B62:V62"/>
    <mergeCell ref="F67:G67"/>
    <mergeCell ref="I67:L67"/>
    <mergeCell ref="B80:V80"/>
    <mergeCell ref="B77:H77"/>
    <mergeCell ref="I77:L77"/>
    <mergeCell ref="M77:P77"/>
    <mergeCell ref="B78:H78"/>
    <mergeCell ref="I78:L78"/>
    <mergeCell ref="M78:P78"/>
    <mergeCell ref="B72:L72"/>
    <mergeCell ref="A74:M74"/>
    <mergeCell ref="B75:H75"/>
    <mergeCell ref="I75:L75"/>
    <mergeCell ref="M75:P75"/>
    <mergeCell ref="B76:H76"/>
    <mergeCell ref="C65:E65"/>
    <mergeCell ref="F65:G65"/>
    <mergeCell ref="I65:L65"/>
    <mergeCell ref="B66:B67"/>
    <mergeCell ref="C66:E66"/>
    <mergeCell ref="F66:G66"/>
    <mergeCell ref="I66:L66"/>
    <mergeCell ref="F64:G64"/>
    <mergeCell ref="N5:W11"/>
    <mergeCell ref="B6:B7"/>
    <mergeCell ref="C6:E6"/>
    <mergeCell ref="F6:G6"/>
    <mergeCell ref="I6:L6"/>
    <mergeCell ref="C7:E7"/>
    <mergeCell ref="F7:G7"/>
    <mergeCell ref="I7:L7"/>
    <mergeCell ref="B8:B9"/>
    <mergeCell ref="C8:E8"/>
    <mergeCell ref="F8:G8"/>
    <mergeCell ref="I8:L8"/>
    <mergeCell ref="C9:E9"/>
    <mergeCell ref="F9:G9"/>
    <mergeCell ref="I9:L9"/>
    <mergeCell ref="C5:E5"/>
    <mergeCell ref="F5:H5"/>
    <mergeCell ref="I5:L5"/>
    <mergeCell ref="B12:B13"/>
    <mergeCell ref="C12:E12"/>
    <mergeCell ref="F12:H13"/>
    <mergeCell ref="I12:L12"/>
    <mergeCell ref="C13:E13"/>
    <mergeCell ref="I13:L13"/>
    <mergeCell ref="B10:B11"/>
    <mergeCell ref="C10:E10"/>
    <mergeCell ref="F10:G10"/>
    <mergeCell ref="I10:L10"/>
    <mergeCell ref="C11:E11"/>
    <mergeCell ref="F11:G11"/>
    <mergeCell ref="I11:L11"/>
    <mergeCell ref="Q21:U21"/>
    <mergeCell ref="B22:K22"/>
    <mergeCell ref="L22:P22"/>
    <mergeCell ref="Q22:U22"/>
    <mergeCell ref="B23:K23"/>
    <mergeCell ref="L23:P23"/>
    <mergeCell ref="Q23:U23"/>
    <mergeCell ref="B15:D15"/>
    <mergeCell ref="E15:L15"/>
    <mergeCell ref="B16:D16"/>
    <mergeCell ref="E16:L16"/>
    <mergeCell ref="B21:K21"/>
    <mergeCell ref="L21:P21"/>
    <mergeCell ref="B26:K26"/>
    <mergeCell ref="L26:P26"/>
    <mergeCell ref="Q26:U26"/>
    <mergeCell ref="B27:K27"/>
    <mergeCell ref="L27:P27"/>
    <mergeCell ref="Q27:U27"/>
    <mergeCell ref="B24:K24"/>
    <mergeCell ref="L24:P24"/>
    <mergeCell ref="Q24:U24"/>
    <mergeCell ref="B25:K25"/>
    <mergeCell ref="L25:P25"/>
    <mergeCell ref="Q25:U25"/>
    <mergeCell ref="N31:W37"/>
    <mergeCell ref="B32:B33"/>
    <mergeCell ref="C32:E32"/>
    <mergeCell ref="F32:G32"/>
    <mergeCell ref="I32:L32"/>
    <mergeCell ref="C33:E33"/>
    <mergeCell ref="F33:G33"/>
    <mergeCell ref="B28:K28"/>
    <mergeCell ref="L28:P28"/>
    <mergeCell ref="Q28:U28"/>
    <mergeCell ref="B29:K29"/>
    <mergeCell ref="L29:P29"/>
    <mergeCell ref="Q29:U29"/>
    <mergeCell ref="I33:L33"/>
    <mergeCell ref="B34:B35"/>
    <mergeCell ref="C34:E34"/>
    <mergeCell ref="F34:G34"/>
    <mergeCell ref="I34:L34"/>
    <mergeCell ref="C35:E35"/>
    <mergeCell ref="F35:G35"/>
    <mergeCell ref="I35:L35"/>
    <mergeCell ref="C31:E31"/>
    <mergeCell ref="F31:H31"/>
    <mergeCell ref="I31:L31"/>
    <mergeCell ref="B38:B39"/>
    <mergeCell ref="C38:E38"/>
    <mergeCell ref="F38:H39"/>
    <mergeCell ref="I38:L38"/>
    <mergeCell ref="C39:E39"/>
    <mergeCell ref="I39:L39"/>
    <mergeCell ref="B36:B37"/>
    <mergeCell ref="C36:E36"/>
    <mergeCell ref="F36:G36"/>
    <mergeCell ref="I36:L36"/>
    <mergeCell ref="C37:E37"/>
    <mergeCell ref="F37:G37"/>
    <mergeCell ref="I37:L37"/>
    <mergeCell ref="C59:D59"/>
    <mergeCell ref="E59:F59"/>
    <mergeCell ref="B40:L40"/>
    <mergeCell ref="A42:Q42"/>
    <mergeCell ref="M44:N44"/>
    <mergeCell ref="I47:J47"/>
    <mergeCell ref="K47:L47"/>
    <mergeCell ref="M47:N47"/>
    <mergeCell ref="P47:S47"/>
    <mergeCell ref="Q59:R59"/>
    <mergeCell ref="G52:H52"/>
    <mergeCell ref="C54:D54"/>
    <mergeCell ref="E54:F54"/>
    <mergeCell ref="G54:P54"/>
    <mergeCell ref="Q54:R54"/>
    <mergeCell ref="D55:J55"/>
    <mergeCell ref="K55:L55"/>
    <mergeCell ref="M55:Q55"/>
    <mergeCell ref="R55:S55"/>
    <mergeCell ref="M48:N48"/>
    <mergeCell ref="P48:S48"/>
    <mergeCell ref="I50:J50"/>
    <mergeCell ref="K50:L50"/>
    <mergeCell ref="M50:N50"/>
    <mergeCell ref="K60:L60"/>
    <mergeCell ref="M60:Q60"/>
    <mergeCell ref="R60:S60"/>
    <mergeCell ref="I57:V57"/>
    <mergeCell ref="P50:S50"/>
    <mergeCell ref="I48:J48"/>
    <mergeCell ref="K48:L48"/>
    <mergeCell ref="G59:P59"/>
    <mergeCell ref="B79:V79"/>
    <mergeCell ref="I71:L71"/>
    <mergeCell ref="B68:B69"/>
    <mergeCell ref="C68:E68"/>
    <mergeCell ref="F68:G68"/>
    <mergeCell ref="I68:L68"/>
    <mergeCell ref="C69:E69"/>
    <mergeCell ref="F69:G69"/>
    <mergeCell ref="I69:L69"/>
    <mergeCell ref="I76:L76"/>
    <mergeCell ref="M76:P76"/>
    <mergeCell ref="N63:V72"/>
    <mergeCell ref="C63:E63"/>
    <mergeCell ref="F63:H63"/>
    <mergeCell ref="I63:L63"/>
    <mergeCell ref="B70:B71"/>
    <mergeCell ref="C70:E70"/>
    <mergeCell ref="F70:H71"/>
    <mergeCell ref="I70:L70"/>
    <mergeCell ref="C71:E71"/>
    <mergeCell ref="B64:B65"/>
    <mergeCell ref="C64:E64"/>
    <mergeCell ref="D60:J60"/>
    <mergeCell ref="I64:L64"/>
    <mergeCell ref="O101:R102"/>
    <mergeCell ref="J101:L102"/>
    <mergeCell ref="C99:F100"/>
    <mergeCell ref="B99:B100"/>
    <mergeCell ref="O99:R100"/>
    <mergeCell ref="J99:N100"/>
    <mergeCell ref="M101:N102"/>
    <mergeCell ref="B101:B102"/>
    <mergeCell ref="C101:F102"/>
    <mergeCell ref="A81:Q81"/>
    <mergeCell ref="C67:E67"/>
    <mergeCell ref="B91:E91"/>
    <mergeCell ref="B93:D93"/>
    <mergeCell ref="B94:D94"/>
    <mergeCell ref="B95:D95"/>
    <mergeCell ref="B96:D96"/>
    <mergeCell ref="B92:D92"/>
    <mergeCell ref="B84:V84"/>
    <mergeCell ref="B83:V83"/>
    <mergeCell ref="B87:E87"/>
    <mergeCell ref="F87:H87"/>
    <mergeCell ref="F88:G88"/>
    <mergeCell ref="B88:D88"/>
    <mergeCell ref="B103:V103"/>
    <mergeCell ref="S114:V115"/>
    <mergeCell ref="O114:R115"/>
    <mergeCell ref="B106:F107"/>
    <mergeCell ref="B108:F109"/>
    <mergeCell ref="B110:F111"/>
    <mergeCell ref="B112:F113"/>
    <mergeCell ref="B114:F115"/>
    <mergeCell ref="G106:J107"/>
    <mergeCell ref="K106:N106"/>
    <mergeCell ref="K107:N107"/>
    <mergeCell ref="S106:V107"/>
    <mergeCell ref="S108:V109"/>
    <mergeCell ref="S110:V111"/>
    <mergeCell ref="O110:R111"/>
    <mergeCell ref="O112:R113"/>
    <mergeCell ref="S112:V113"/>
    <mergeCell ref="O106:R107"/>
    <mergeCell ref="O108:R109"/>
    <mergeCell ref="G114:I115"/>
    <mergeCell ref="J114:J115"/>
    <mergeCell ref="K114:M115"/>
    <mergeCell ref="N114:N115"/>
    <mergeCell ref="G108:I109"/>
    <mergeCell ref="J108:J109"/>
    <mergeCell ref="K108:M109"/>
    <mergeCell ref="N108:N109"/>
    <mergeCell ref="G110:I111"/>
    <mergeCell ref="J110:J111"/>
    <mergeCell ref="K110:M111"/>
    <mergeCell ref="N110:N111"/>
    <mergeCell ref="G112:I113"/>
    <mergeCell ref="J112:J113"/>
    <mergeCell ref="K112:M113"/>
    <mergeCell ref="N112:N113"/>
  </mergeCells>
  <phoneticPr fontId="4"/>
  <dataValidations count="4">
    <dataValidation type="whole" operator="greaterThanOrEqual" allowBlank="1" showInputMessage="1" showErrorMessage="1" error="小数点以下を切り捨て、整数で記入してください。" sqref="C64:E64 C8:E8 C10:E10 C32:E32 C34:E34 C36:E36 C6:E6 C66:E66 C68:E68">
      <formula1>0</formula1>
    </dataValidation>
    <dataValidation imeMode="off" allowBlank="1" showInputMessage="1" showErrorMessage="1" sqref="M76:O78 C12 C38 C70"/>
    <dataValidation type="whole" imeMode="off" operator="greaterThanOrEqual" allowBlank="1" showInputMessage="1" showErrorMessage="1" error="小数点以下を切り捨て、整数で入力してください。" sqref="K110 C65:E65 C67:E67 C69:E69 K112 K114 C11:E11 C7:E7 C9:E9 C37:E37 C33:E33 C35:E35 K108 G101 J101 C101">
      <formula1>0</formula1>
    </dataValidation>
    <dataValidation type="list" allowBlank="1" showInputMessage="1" showErrorMessage="1" sqref="I76:L78 M44 L22:U28">
      <formula1>B.○か空白</formula1>
    </dataValidation>
  </dataValidations>
  <printOptions horizontalCentered="1"/>
  <pageMargins left="0.59055118110236227" right="0.31496062992125984" top="0.55118110236220474" bottom="0.35433070866141736" header="0.31496062992125984" footer="0.31496062992125984"/>
  <pageSetup paperSize="9" scale="94" fitToWidth="0" fitToHeight="0" orientation="portrait" r:id="rId1"/>
  <rowBreaks count="2" manualBreakCount="2">
    <brk id="41" max="22" man="1"/>
    <brk id="80" max="22"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31"/>
  <sheetViews>
    <sheetView showGridLines="0" view="pageBreakPreview" zoomScaleNormal="55" zoomScaleSheetLayoutView="100" workbookViewId="0">
      <selection sqref="A1:B1"/>
    </sheetView>
  </sheetViews>
  <sheetFormatPr defaultColWidth="4.875" defaultRowHeight="18.75"/>
  <cols>
    <col min="1" max="1" width="2.25" style="30" customWidth="1"/>
    <col min="2" max="2" width="4.125" style="30" customWidth="1"/>
    <col min="3" max="3" width="25.875" style="30" customWidth="1"/>
    <col min="4" max="4" width="4.875" style="30" customWidth="1"/>
    <col min="5" max="5" width="25.875" style="30" customWidth="1"/>
    <col min="6" max="6" width="4.875" style="30" customWidth="1"/>
    <col min="7" max="7" width="25.875" style="30" customWidth="1"/>
    <col min="8" max="8" width="34.375" style="30" customWidth="1"/>
    <col min="9" max="9" width="3.125" style="30" customWidth="1"/>
    <col min="10" max="247" width="9" style="30" customWidth="1"/>
    <col min="248" max="248" width="2.25" style="30" customWidth="1"/>
    <col min="249" max="249" width="4.875" style="30" customWidth="1"/>
    <col min="250" max="250" width="25.875" style="30" customWidth="1"/>
    <col min="251" max="251" width="4.875" style="30" customWidth="1"/>
    <col min="252" max="252" width="25.875" style="30" customWidth="1"/>
    <col min="253" max="253" width="4.875" style="30" customWidth="1"/>
    <col min="254" max="254" width="25.875" style="30" customWidth="1"/>
    <col min="255" max="16384" width="4.875" style="30"/>
  </cols>
  <sheetData>
    <row r="1" spans="2:8">
      <c r="B1" s="30" t="s">
        <v>273</v>
      </c>
    </row>
    <row r="2" spans="2:8" ht="22.5">
      <c r="B2" s="222" t="s">
        <v>274</v>
      </c>
      <c r="C2" s="223"/>
      <c r="D2" s="223"/>
      <c r="E2" s="223"/>
      <c r="F2" s="223"/>
      <c r="G2" s="223"/>
      <c r="H2" s="224" t="s">
        <v>275</v>
      </c>
    </row>
    <row r="3" spans="2:8" s="6" customFormat="1" ht="24" customHeight="1">
      <c r="B3" s="827" t="str">
        <f>'様式第1-1号'!C18</f>
        <v>■</v>
      </c>
      <c r="C3" s="6" t="s">
        <v>276</v>
      </c>
      <c r="D3" s="828" t="str">
        <f>'様式第1-1号'!C19</f>
        <v>□</v>
      </c>
      <c r="E3" s="6" t="s">
        <v>277</v>
      </c>
      <c r="F3" s="828" t="str">
        <f>'様式第1-1号'!C20</f>
        <v>□</v>
      </c>
      <c r="G3" s="6" t="s">
        <v>278</v>
      </c>
      <c r="H3" s="829" t="str">
        <f>'はじめに（PC）'!D4&amp;""</f>
        <v/>
      </c>
    </row>
    <row r="4" spans="2:8" s="229" customFormat="1" ht="14.25" customHeight="1">
      <c r="B4" s="225"/>
      <c r="C4" s="226"/>
      <c r="D4" s="227"/>
      <c r="E4" s="226"/>
      <c r="F4" s="227"/>
      <c r="G4" s="226"/>
      <c r="H4" s="228"/>
    </row>
    <row r="5" spans="2:8">
      <c r="B5" s="230"/>
      <c r="C5" s="231"/>
      <c r="D5" s="232"/>
      <c r="E5" s="232"/>
      <c r="F5" s="232"/>
      <c r="G5" s="232"/>
      <c r="H5" s="233"/>
    </row>
    <row r="6" spans="2:8">
      <c r="B6" s="230"/>
      <c r="C6" s="234"/>
      <c r="D6" s="69"/>
      <c r="E6" s="69"/>
      <c r="F6" s="69"/>
      <c r="G6" s="69"/>
      <c r="H6" s="230"/>
    </row>
    <row r="7" spans="2:8">
      <c r="B7" s="230"/>
      <c r="C7" s="234"/>
      <c r="D7" s="69"/>
      <c r="E7" s="69"/>
      <c r="F7" s="69"/>
      <c r="G7" s="69"/>
      <c r="H7" s="230"/>
    </row>
    <row r="8" spans="2:8">
      <c r="B8" s="230"/>
      <c r="C8" s="234"/>
      <c r="D8" s="69"/>
      <c r="E8" s="69"/>
      <c r="F8" s="69"/>
      <c r="G8" s="69"/>
      <c r="H8" s="230"/>
    </row>
    <row r="9" spans="2:8">
      <c r="B9" s="230"/>
      <c r="C9" s="234"/>
      <c r="D9" s="69"/>
      <c r="E9" s="69"/>
      <c r="F9" s="69"/>
      <c r="G9" s="69"/>
      <c r="H9" s="230"/>
    </row>
    <row r="10" spans="2:8">
      <c r="B10" s="230"/>
      <c r="C10" s="234"/>
      <c r="D10" s="69"/>
      <c r="E10" s="69"/>
      <c r="F10" s="69"/>
      <c r="G10" s="69"/>
      <c r="H10" s="230"/>
    </row>
    <row r="11" spans="2:8">
      <c r="B11" s="230"/>
      <c r="C11" s="234"/>
      <c r="D11" s="69"/>
      <c r="E11" s="69"/>
      <c r="F11" s="69"/>
      <c r="G11" s="69"/>
      <c r="H11" s="230"/>
    </row>
    <row r="12" spans="2:8">
      <c r="B12" s="230"/>
      <c r="C12" s="234"/>
      <c r="D12" s="69"/>
      <c r="E12" s="69"/>
      <c r="F12" s="69"/>
      <c r="G12" s="69"/>
      <c r="H12" s="230"/>
    </row>
    <row r="13" spans="2:8">
      <c r="B13" s="230"/>
      <c r="C13" s="234"/>
      <c r="D13" s="69"/>
      <c r="E13" s="69"/>
      <c r="F13" s="69"/>
      <c r="G13" s="69"/>
      <c r="H13" s="230"/>
    </row>
    <row r="14" spans="2:8">
      <c r="B14" s="230"/>
      <c r="C14" s="234"/>
      <c r="D14" s="69"/>
      <c r="E14" s="69"/>
      <c r="F14" s="69"/>
      <c r="G14" s="69"/>
      <c r="H14" s="230"/>
    </row>
    <row r="15" spans="2:8">
      <c r="B15" s="230"/>
      <c r="C15" s="234"/>
      <c r="D15" s="69"/>
      <c r="E15" s="69"/>
      <c r="F15" s="69"/>
      <c r="G15" s="69"/>
      <c r="H15" s="230"/>
    </row>
    <row r="16" spans="2:8">
      <c r="B16" s="230"/>
      <c r="C16" s="234"/>
      <c r="D16" s="69"/>
      <c r="E16" s="69"/>
      <c r="F16" s="69"/>
      <c r="G16" s="69"/>
      <c r="H16" s="230"/>
    </row>
    <row r="17" spans="2:8">
      <c r="B17" s="230"/>
      <c r="C17" s="234"/>
      <c r="D17" s="69"/>
      <c r="E17" s="69"/>
      <c r="F17" s="69"/>
      <c r="G17" s="69"/>
      <c r="H17" s="230"/>
    </row>
    <row r="18" spans="2:8">
      <c r="B18" s="230"/>
      <c r="C18" s="234"/>
      <c r="D18" s="69"/>
      <c r="E18" s="69"/>
      <c r="F18" s="69"/>
      <c r="G18" s="69"/>
      <c r="H18" s="230"/>
    </row>
    <row r="19" spans="2:8">
      <c r="B19" s="230"/>
      <c r="C19" s="234"/>
      <c r="D19" s="69"/>
      <c r="E19" s="69"/>
      <c r="F19" s="69"/>
      <c r="G19" s="69"/>
      <c r="H19" s="230"/>
    </row>
    <row r="20" spans="2:8">
      <c r="B20" s="230"/>
      <c r="C20" s="234"/>
      <c r="D20" s="69"/>
      <c r="E20" s="69"/>
      <c r="F20" s="69"/>
      <c r="G20" s="69"/>
      <c r="H20" s="230"/>
    </row>
    <row r="21" spans="2:8">
      <c r="B21" s="230"/>
      <c r="C21" s="234"/>
      <c r="D21" s="69"/>
      <c r="E21" s="69"/>
      <c r="F21" s="69"/>
      <c r="G21" s="69"/>
      <c r="H21" s="230"/>
    </row>
    <row r="22" spans="2:8">
      <c r="B22" s="230"/>
      <c r="C22" s="234"/>
      <c r="D22" s="69"/>
      <c r="E22" s="69"/>
      <c r="F22" s="69"/>
      <c r="G22" s="69"/>
      <c r="H22" s="230"/>
    </row>
    <row r="23" spans="2:8">
      <c r="B23" s="230"/>
      <c r="C23" s="234"/>
      <c r="D23" s="69"/>
      <c r="E23" s="69"/>
      <c r="F23" s="69"/>
      <c r="G23" s="69"/>
      <c r="H23" s="230"/>
    </row>
    <row r="24" spans="2:8">
      <c r="B24" s="230"/>
      <c r="C24" s="234"/>
      <c r="D24" s="69"/>
      <c r="E24" s="69"/>
      <c r="F24" s="69"/>
      <c r="G24" s="69"/>
      <c r="H24" s="230"/>
    </row>
    <row r="25" spans="2:8">
      <c r="B25" s="230"/>
      <c r="C25" s="234"/>
      <c r="D25" s="69"/>
      <c r="E25" s="69"/>
      <c r="F25" s="69"/>
      <c r="G25" s="69"/>
      <c r="H25" s="230"/>
    </row>
    <row r="26" spans="2:8">
      <c r="B26" s="230"/>
      <c r="C26" s="234"/>
      <c r="D26" s="69"/>
      <c r="E26" s="69"/>
      <c r="F26" s="69"/>
      <c r="G26" s="69"/>
      <c r="H26" s="230"/>
    </row>
    <row r="27" spans="2:8">
      <c r="B27" s="230"/>
      <c r="C27" s="234"/>
      <c r="D27" s="69"/>
      <c r="E27" s="69"/>
      <c r="F27" s="69"/>
      <c r="G27" s="69"/>
      <c r="H27" s="230"/>
    </row>
    <row r="28" spans="2:8">
      <c r="B28" s="230"/>
      <c r="C28" s="234"/>
      <c r="D28" s="69"/>
      <c r="E28" s="69"/>
      <c r="F28" s="69"/>
      <c r="G28" s="69"/>
      <c r="H28" s="230"/>
    </row>
    <row r="29" spans="2:8">
      <c r="B29" s="230"/>
      <c r="C29" s="234"/>
      <c r="D29" s="69"/>
      <c r="E29" s="69"/>
      <c r="F29" s="69"/>
      <c r="G29" s="69"/>
      <c r="H29" s="230"/>
    </row>
    <row r="30" spans="2:8">
      <c r="B30" s="230"/>
      <c r="C30" s="234"/>
      <c r="D30" s="69"/>
      <c r="E30" s="69"/>
      <c r="F30" s="69"/>
      <c r="G30" s="69"/>
      <c r="H30" s="230"/>
    </row>
    <row r="31" spans="2:8">
      <c r="B31" s="230"/>
      <c r="C31" s="235"/>
      <c r="D31" s="87"/>
      <c r="E31" s="87"/>
      <c r="F31" s="87"/>
      <c r="G31" s="87"/>
      <c r="H31" s="236"/>
    </row>
  </sheetData>
  <phoneticPr fontId="4"/>
  <printOptions horizontalCentered="1"/>
  <pageMargins left="0.19685039370078741" right="0.19685039370078741" top="0.55118110236220474" bottom="0.35433070866141736" header="0.31496062992125984" footer="0.31496062992125984"/>
  <pageSetup paperSize="9" fitToWidth="0"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32"/>
  <sheetViews>
    <sheetView showGridLines="0" view="pageBreakPreview" zoomScale="85" zoomScaleNormal="55" zoomScaleSheetLayoutView="85" workbookViewId="0">
      <selection sqref="A1:B1"/>
    </sheetView>
  </sheetViews>
  <sheetFormatPr defaultColWidth="4.875" defaultRowHeight="18.75"/>
  <cols>
    <col min="1" max="1" width="2.25" style="337" customWidth="1"/>
    <col min="2" max="2" width="4.125" style="337" customWidth="1"/>
    <col min="3" max="3" width="26.875" style="337" customWidth="1"/>
    <col min="4" max="4" width="14" style="337" customWidth="1"/>
    <col min="5" max="5" width="7.375" style="337" customWidth="1"/>
    <col min="6" max="6" width="4.875" style="337" customWidth="1"/>
    <col min="7" max="7" width="29.5" style="337" customWidth="1"/>
    <col min="8" max="8" width="14" style="337" customWidth="1"/>
    <col min="9" max="9" width="7.375" style="337" customWidth="1"/>
    <col min="10" max="10" width="31.375" style="337" customWidth="1"/>
    <col min="11" max="11" width="3.125" style="337" customWidth="1"/>
    <col min="12" max="249" width="9" style="337" customWidth="1"/>
    <col min="250" max="250" width="2.25" style="337" customWidth="1"/>
    <col min="251" max="251" width="4.875" style="337" customWidth="1"/>
    <col min="252" max="252" width="25.875" style="337" customWidth="1"/>
    <col min="253" max="253" width="4.875" style="337" customWidth="1"/>
    <col min="254" max="254" width="25.875" style="337" customWidth="1"/>
    <col min="255" max="255" width="4.875" style="337" customWidth="1"/>
    <col min="256" max="256" width="25.875" style="337" customWidth="1"/>
    <col min="257" max="16384" width="4.875" style="337"/>
  </cols>
  <sheetData>
    <row r="1" spans="2:10">
      <c r="B1" s="337" t="s">
        <v>524</v>
      </c>
    </row>
    <row r="2" spans="2:10" ht="22.5">
      <c r="B2" s="351" t="s">
        <v>516</v>
      </c>
      <c r="C2" s="349"/>
      <c r="D2" s="349"/>
      <c r="E2" s="349"/>
      <c r="F2" s="349"/>
      <c r="G2" s="349"/>
      <c r="H2" s="349"/>
      <c r="I2" s="349"/>
      <c r="J2" s="349" t="s">
        <v>507</v>
      </c>
    </row>
    <row r="3" spans="2:10" s="350" customFormat="1" ht="24" customHeight="1">
      <c r="D3" s="353"/>
      <c r="H3" s="353"/>
      <c r="J3" s="830" t="str">
        <f>'はじめに（PC）'!D4&amp;""</f>
        <v/>
      </c>
    </row>
    <row r="4" spans="2:10" s="346" customFormat="1" ht="14.25" customHeight="1">
      <c r="B4" s="348"/>
      <c r="C4" s="348"/>
      <c r="D4" s="352"/>
      <c r="E4" s="348"/>
      <c r="F4" s="349"/>
      <c r="G4" s="348"/>
      <c r="H4" s="352"/>
      <c r="I4" s="348"/>
      <c r="J4" s="347"/>
    </row>
    <row r="5" spans="2:10">
      <c r="B5" s="341"/>
      <c r="C5" s="345"/>
      <c r="D5" s="344"/>
      <c r="E5" s="344"/>
      <c r="F5" s="344"/>
      <c r="G5" s="344"/>
      <c r="H5" s="344"/>
      <c r="I5" s="344"/>
      <c r="J5" s="343"/>
    </row>
    <row r="6" spans="2:10">
      <c r="B6" s="341"/>
      <c r="C6" s="342"/>
      <c r="J6" s="341"/>
    </row>
    <row r="7" spans="2:10">
      <c r="B7" s="341"/>
      <c r="C7" s="342"/>
      <c r="J7" s="341"/>
    </row>
    <row r="8" spans="2:10">
      <c r="B8" s="341"/>
      <c r="C8" s="342"/>
      <c r="J8" s="341"/>
    </row>
    <row r="9" spans="2:10">
      <c r="B9" s="341"/>
      <c r="C9" s="342"/>
      <c r="J9" s="341"/>
    </row>
    <row r="10" spans="2:10">
      <c r="B10" s="341"/>
      <c r="C10" s="342"/>
      <c r="J10" s="341"/>
    </row>
    <row r="11" spans="2:10">
      <c r="B11" s="341"/>
      <c r="C11" s="342"/>
      <c r="J11" s="341"/>
    </row>
    <row r="12" spans="2:10">
      <c r="B12" s="341"/>
      <c r="C12" s="342"/>
      <c r="J12" s="341"/>
    </row>
    <row r="13" spans="2:10">
      <c r="B13" s="341"/>
      <c r="C13" s="342"/>
      <c r="J13" s="341"/>
    </row>
    <row r="14" spans="2:10">
      <c r="B14" s="341"/>
      <c r="C14" s="342"/>
      <c r="J14" s="341"/>
    </row>
    <row r="15" spans="2:10">
      <c r="B15" s="341"/>
      <c r="C15" s="342"/>
      <c r="J15" s="341"/>
    </row>
    <row r="16" spans="2:10">
      <c r="B16" s="341"/>
      <c r="C16" s="342"/>
      <c r="J16" s="341"/>
    </row>
    <row r="17" spans="2:10">
      <c r="B17" s="341"/>
      <c r="C17" s="342"/>
      <c r="J17" s="341"/>
    </row>
    <row r="18" spans="2:10">
      <c r="B18" s="341"/>
      <c r="C18" s="342"/>
      <c r="J18" s="341"/>
    </row>
    <row r="19" spans="2:10">
      <c r="B19" s="341"/>
      <c r="C19" s="342"/>
      <c r="J19" s="341"/>
    </row>
    <row r="20" spans="2:10">
      <c r="B20" s="341"/>
      <c r="C20" s="342"/>
      <c r="J20" s="341"/>
    </row>
    <row r="21" spans="2:10">
      <c r="B21" s="341"/>
      <c r="C21" s="342"/>
      <c r="J21" s="341"/>
    </row>
    <row r="22" spans="2:10">
      <c r="B22" s="341"/>
      <c r="C22" s="342"/>
      <c r="J22" s="341"/>
    </row>
    <row r="23" spans="2:10">
      <c r="B23" s="341"/>
      <c r="C23" s="342"/>
      <c r="J23" s="341"/>
    </row>
    <row r="24" spans="2:10">
      <c r="B24" s="341"/>
      <c r="C24" s="342"/>
      <c r="J24" s="341"/>
    </row>
    <row r="25" spans="2:10">
      <c r="B25" s="341"/>
      <c r="C25" s="342"/>
      <c r="J25" s="341"/>
    </row>
    <row r="26" spans="2:10">
      <c r="B26" s="341"/>
      <c r="C26" s="342"/>
      <c r="J26" s="341"/>
    </row>
    <row r="27" spans="2:10">
      <c r="B27" s="341"/>
      <c r="C27" s="342"/>
      <c r="J27" s="341"/>
    </row>
    <row r="28" spans="2:10">
      <c r="B28" s="341"/>
      <c r="C28" s="342"/>
      <c r="J28" s="341"/>
    </row>
    <row r="29" spans="2:10">
      <c r="B29" s="341"/>
      <c r="C29" s="342"/>
      <c r="J29" s="341"/>
    </row>
    <row r="30" spans="2:10">
      <c r="B30" s="341"/>
      <c r="C30" s="342"/>
      <c r="J30" s="341"/>
    </row>
    <row r="31" spans="2:10">
      <c r="B31" s="341"/>
      <c r="C31" s="340"/>
      <c r="D31" s="339"/>
      <c r="E31" s="339"/>
      <c r="F31" s="339"/>
      <c r="G31" s="339"/>
      <c r="H31" s="339"/>
      <c r="I31" s="339"/>
      <c r="J31" s="338"/>
    </row>
    <row r="32" spans="2:10">
      <c r="C32" s="337" t="s">
        <v>517</v>
      </c>
    </row>
  </sheetData>
  <phoneticPr fontId="4"/>
  <printOptions horizontalCentered="1"/>
  <pageMargins left="0.19685039370078741" right="0.19685039370078741" top="0.55118110236220474" bottom="0.35433070866141736" header="0.31496062992125984" footer="0.31496062992125984"/>
  <pageSetup paperSize="9" scale="96" fitToWidth="0"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21</vt:i4>
      </vt:variant>
      <vt:variant>
        <vt:lpstr>名前付き一覧</vt:lpstr>
      </vt:variant>
      <vt:variant>
        <vt:i4>77</vt:i4>
      </vt:variant>
    </vt:vector>
  </HeadingPairs>
  <TitlesOfParts>
    <vt:vector size="98" baseType="lpstr">
      <vt:lpstr>はじめに（PC）</vt:lpstr>
      <vt:lpstr>はじめに (手書き)</vt:lpstr>
      <vt:lpstr>様式第1-1号</vt:lpstr>
      <vt:lpstr>様式第1-2号</vt:lpstr>
      <vt:lpstr>様式第1-3号</vt:lpstr>
      <vt:lpstr>活動計画書</vt:lpstr>
      <vt:lpstr>加算措置</vt:lpstr>
      <vt:lpstr>位置図</vt:lpstr>
      <vt:lpstr>（別添）位置図</vt:lpstr>
      <vt:lpstr>構成員一覧</vt:lpstr>
      <vt:lpstr>長寿命化整備計画</vt:lpstr>
      <vt:lpstr>工事確認書</vt:lpstr>
      <vt:lpstr>活動記録(農地維持・資源向上) </vt:lpstr>
      <vt:lpstr>活動記録 (長寿命化)</vt:lpstr>
      <vt:lpstr>金銭出納簿(農地維持・資源向上)</vt:lpstr>
      <vt:lpstr>金銭出納簿 (長寿命化)</vt:lpstr>
      <vt:lpstr>報告書</vt:lpstr>
      <vt:lpstr>報告書（別紙）</vt:lpstr>
      <vt:lpstr>【取組番号早見表】</vt:lpstr>
      <vt:lpstr>【活動項目番号表】 </vt:lpstr>
      <vt:lpstr>【選択肢】</vt:lpstr>
      <vt:lpstr>a</vt:lpstr>
      <vt:lpstr>【選択肢】!A.■か□</vt:lpstr>
      <vt:lpstr>構成員一覧!A.■か□</vt:lpstr>
      <vt:lpstr>A.■か□</vt:lpstr>
      <vt:lpstr>【選択肢】!B.○か空白</vt:lpstr>
      <vt:lpstr>構成員一覧!B.○か空白</vt:lpstr>
      <vt:lpstr>'様式第1-2号'!B.○か空白</vt:lpstr>
      <vt:lpstr>B.○か空白</vt:lpstr>
      <vt:lpstr>【選択肢】!Ｃ1.計画欄</vt:lpstr>
      <vt:lpstr>構成員一覧!Ｃ1.計画欄</vt:lpstr>
      <vt:lpstr>Ｃ1.計画欄</vt:lpstr>
      <vt:lpstr>【選択肢】!Ｃ2.実施欄</vt:lpstr>
      <vt:lpstr>構成員一覧!Ｃ2.実施欄</vt:lpstr>
      <vt:lpstr>Ｃ2.実施欄</vt:lpstr>
      <vt:lpstr>【選択肢】!D.農村環境保全活動のテーマ</vt:lpstr>
      <vt:lpstr>構成員一覧!D.農村環境保全活動のテーマ</vt:lpstr>
      <vt:lpstr>D.農村環境保全活動のテーマ</vt:lpstr>
      <vt:lpstr>【選択肢】!E.高度な保全活動</vt:lpstr>
      <vt:lpstr>構成員一覧!E.高度な保全活動</vt:lpstr>
      <vt:lpstr>E.高度な保全活動</vt:lpstr>
      <vt:lpstr>【選択肢】!F.施設</vt:lpstr>
      <vt:lpstr>構成員一覧!F.施設</vt:lpstr>
      <vt:lpstr>F.施設</vt:lpstr>
      <vt:lpstr>【選択肢】!G.単位</vt:lpstr>
      <vt:lpstr>構成員一覧!G.単位</vt:lpstr>
      <vt:lpstr>G.単位</vt:lpstr>
      <vt:lpstr>【選択肢】!H1.構成員一覧の分類_農業者</vt:lpstr>
      <vt:lpstr>構成員一覧!H1.構成員一覧の分類_農業者</vt:lpstr>
      <vt:lpstr>H1.構成員一覧の分類_農業者</vt:lpstr>
      <vt:lpstr>構成員一覧!H2.構成員一覧の分類_農業者以外個人</vt:lpstr>
      <vt:lpstr>H2.構成員一覧の分類_農業者以外個人</vt:lpstr>
      <vt:lpstr>H2.構成員一覧の分類_農業者以外団体</vt:lpstr>
      <vt:lpstr>構成員一覧!H3.構成員一覧の分類_農業者以外団体</vt:lpstr>
      <vt:lpstr>H3.構成員一覧の分類_農業者以外団体</vt:lpstr>
      <vt:lpstr>I</vt:lpstr>
      <vt:lpstr>【選択肢】!Ｉ.金銭出納簿の区分</vt:lpstr>
      <vt:lpstr>'金銭出納簿 (長寿命化)'!Ｉ.金銭出納簿の区分</vt:lpstr>
      <vt:lpstr>'金銭出納簿(農地維持・資源向上)'!Ｉ.金銭出納簿の区分</vt:lpstr>
      <vt:lpstr>構成員一覧!Ｉ.金銭出納簿の区分</vt:lpstr>
      <vt:lpstr>Ｉ.金銭出納簿の区分</vt:lpstr>
      <vt:lpstr>J</vt:lpstr>
      <vt:lpstr>【選択肢】!Ｊ.金銭出納簿の収支の分類</vt:lpstr>
      <vt:lpstr>'金銭出納簿 (長寿命化)'!Ｊ.金銭出納簿の収支の分類</vt:lpstr>
      <vt:lpstr>'金銭出納簿(農地維持・資源向上)'!Ｊ.金銭出納簿の収支の分類</vt:lpstr>
      <vt:lpstr>構成員一覧!Ｊ.金銭出納簿の収支の分類</vt:lpstr>
      <vt:lpstr>Ｊ.金銭出納簿の収支の分類</vt:lpstr>
      <vt:lpstr>【選択肢】!K.農村環境保全活動</vt:lpstr>
      <vt:lpstr>構成員一覧!K.農村環境保全活動</vt:lpstr>
      <vt:lpstr>K.農村環境保全活動</vt:lpstr>
      <vt:lpstr>【選択肢】!L.増進活動</vt:lpstr>
      <vt:lpstr>構成員一覧!L.増進活動</vt:lpstr>
      <vt:lpstr>L.増進活動</vt:lpstr>
      <vt:lpstr>【選択肢】!M.長寿命化</vt:lpstr>
      <vt:lpstr>構成員一覧!M.長寿命化</vt:lpstr>
      <vt:lpstr>M.長寿命化</vt:lpstr>
      <vt:lpstr>'（別添）位置図'!Print_Area</vt:lpstr>
      <vt:lpstr>'【活動項目番号表】 '!Print_Area</vt:lpstr>
      <vt:lpstr>【選択肢】!Print_Area</vt:lpstr>
      <vt:lpstr>'はじめに (手書き)'!Print_Area</vt:lpstr>
      <vt:lpstr>'はじめに（PC）'!Print_Area</vt:lpstr>
      <vt:lpstr>加算措置!Print_Area</vt:lpstr>
      <vt:lpstr>'活動記録 (長寿命化)'!Print_Area</vt:lpstr>
      <vt:lpstr>'活動記録(農地維持・資源向上) '!Print_Area</vt:lpstr>
      <vt:lpstr>活動計画書!Print_Area</vt:lpstr>
      <vt:lpstr>'金銭出納簿 (長寿命化)'!Print_Area</vt:lpstr>
      <vt:lpstr>'金銭出納簿(農地維持・資源向上)'!Print_Area</vt:lpstr>
      <vt:lpstr>構成員一覧!Print_Area</vt:lpstr>
      <vt:lpstr>長寿命化整備計画!Print_Area</vt:lpstr>
      <vt:lpstr>報告書!Print_Area</vt:lpstr>
      <vt:lpstr>'報告書（別紙）'!Print_Area</vt:lpstr>
      <vt:lpstr>'様式第1-1号'!Print_Area</vt:lpstr>
      <vt:lpstr>'様式第1-2号'!Print_Area</vt:lpstr>
      <vt:lpstr>'様式第1-3号'!Print_Area</vt:lpstr>
      <vt:lpstr>'活動記録 (長寿命化)'!Print_Titles</vt:lpstr>
      <vt:lpstr>'活動記録(農地維持・資源向上) '!Print_Titles</vt:lpstr>
      <vt:lpstr>'金銭出納簿 (長寿命化)'!Print_Titles</vt:lpstr>
      <vt:lpstr>'金銭出納簿(農地維持・資源向上)'!Print_Titles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2022-04-28T05:17:08Z</dcterms:created>
  <dcterms:modified xsi:type="dcterms:W3CDTF">2023-05-16T06:55:31Z</dcterms:modified>
</cp:coreProperties>
</file>