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580" windowWidth="19200" windowHeight="11535" activeTab="0"/>
  </bookViews>
  <sheets>
    <sheet name="36・37" sheetId="1" r:id="rId1"/>
  </sheets>
  <definedNames>
    <definedName name="_xlfn.SINGLE" hidden="1">#NAME?</definedName>
    <definedName name="_xlnm.Print_Area" localSheetId="0">'36・37'!$A$1:$N$194</definedName>
    <definedName name="_xlnm.Print_Titles" localSheetId="0">'36・37'!$1:$8</definedName>
  </definedNames>
  <calcPr fullCalcOnLoad="1"/>
</workbook>
</file>

<file path=xl/comments1.xml><?xml version="1.0" encoding="utf-8"?>
<comments xmlns="http://schemas.openxmlformats.org/spreadsheetml/2006/main">
  <authors>
    <author>102804</author>
  </authors>
  <commentList>
    <comment ref="B194" authorId="0">
      <text>
        <r>
          <rPr>
            <sz val="9"/>
            <rFont val="ＭＳ Ｐゴシック"/>
            <family val="3"/>
          </rPr>
          <t>注意：
シートをコピーすると外部リンクになります！</t>
        </r>
      </text>
    </comment>
  </commentList>
</comments>
</file>

<file path=xl/sharedStrings.xml><?xml version="1.0" encoding="utf-8"?>
<sst xmlns="http://schemas.openxmlformats.org/spreadsheetml/2006/main" count="900" uniqueCount="469">
  <si>
    <t>番　号</t>
  </si>
  <si>
    <t>種　別</t>
  </si>
  <si>
    <t>公  園  名</t>
  </si>
  <si>
    <t>計 画 決 定(ha)</t>
  </si>
  <si>
    <t>開　設　(ha)</t>
  </si>
  <si>
    <t>所    在    地</t>
  </si>
  <si>
    <t>面  積</t>
  </si>
  <si>
    <t>年 月 日</t>
  </si>
  <si>
    <t>-</t>
  </si>
  <si>
    <t>〃</t>
  </si>
  <si>
    <t>岩木やまべ公園</t>
  </si>
  <si>
    <t>H18.</t>
  </si>
  <si>
    <t>3.28</t>
  </si>
  <si>
    <t>岩木２３７０</t>
  </si>
  <si>
    <t>-</t>
  </si>
  <si>
    <t>富岡若宮公園</t>
  </si>
  <si>
    <t>富岡３５４４</t>
  </si>
  <si>
    <t>上源入ふれあい公園</t>
  </si>
  <si>
    <t>上源入２５４－９</t>
  </si>
  <si>
    <t>八幡宮公園</t>
  </si>
  <si>
    <t>H19.</t>
  </si>
  <si>
    <t>2.15</t>
  </si>
  <si>
    <t>西本町３丁目５５－２</t>
  </si>
  <si>
    <t>上源入グリーンパーク</t>
  </si>
  <si>
    <t>上源入５７１</t>
  </si>
  <si>
    <t>下源入グリーンパーク</t>
  </si>
  <si>
    <t>H19.</t>
  </si>
  <si>
    <t>2.15</t>
  </si>
  <si>
    <t>下源入５２５</t>
  </si>
  <si>
    <t>-</t>
  </si>
  <si>
    <t>本城町緑地</t>
  </si>
  <si>
    <t>H20.</t>
  </si>
  <si>
    <t>本城町２５－１５，３１－１７</t>
  </si>
  <si>
    <t>〃</t>
  </si>
  <si>
    <t>昭和町芝原公園</t>
  </si>
  <si>
    <t>H23.</t>
  </si>
  <si>
    <t>3.31</t>
  </si>
  <si>
    <t>昭和町２丁目１６３０</t>
  </si>
  <si>
    <t>宮ノ台公園</t>
  </si>
  <si>
    <t>H25.</t>
  </si>
  <si>
    <t>5.30</t>
  </si>
  <si>
    <t>大道川公園</t>
  </si>
  <si>
    <t>古屋敷公園</t>
  </si>
  <si>
    <t>3.30</t>
  </si>
  <si>
    <t>堀口公園</t>
  </si>
  <si>
    <t>裏田公園</t>
  </si>
  <si>
    <t>郷蔵公園</t>
  </si>
  <si>
    <t>大割公園</t>
  </si>
  <si>
    <t>下之曲り公園</t>
  </si>
  <si>
    <t>日吉神社公園</t>
  </si>
  <si>
    <t>塩屋の丘公園</t>
  </si>
  <si>
    <t>一番割公園</t>
  </si>
  <si>
    <t>脇戸公園</t>
  </si>
  <si>
    <t>長楽寺公園</t>
  </si>
  <si>
    <t>H26.</t>
  </si>
  <si>
    <t>下山屋敷公園</t>
  </si>
  <si>
    <t>10.15</t>
  </si>
  <si>
    <t>鶴田公園</t>
  </si>
  <si>
    <t>中田原公園</t>
  </si>
  <si>
    <t>-</t>
  </si>
  <si>
    <t>上越妙高駅西口駅前公園</t>
  </si>
  <si>
    <t>H26.</t>
  </si>
  <si>
    <t>10.19</t>
  </si>
  <si>
    <t>街区(2)公園計</t>
  </si>
  <si>
    <t>合　　　　　計</t>
  </si>
  <si>
    <t>番　号</t>
  </si>
  <si>
    <t>所    在    地</t>
  </si>
  <si>
    <t>広　域</t>
  </si>
  <si>
    <t>大潟県営都市公園</t>
  </si>
  <si>
    <t>H 6.</t>
  </si>
  <si>
    <t>H19.</t>
  </si>
  <si>
    <t>8.14</t>
  </si>
  <si>
    <t>広域公園計</t>
  </si>
  <si>
    <t>-</t>
  </si>
  <si>
    <t>風　致</t>
  </si>
  <si>
    <t>新堀川公園</t>
  </si>
  <si>
    <t>H10.</t>
  </si>
  <si>
    <t>8.11</t>
  </si>
  <si>
    <t>特殊公園計</t>
  </si>
  <si>
    <t>街区(1)</t>
  </si>
  <si>
    <t>滝屋公園</t>
  </si>
  <si>
    <t>S52.</t>
  </si>
  <si>
    <t>S53.</t>
  </si>
  <si>
    <t>3.31</t>
  </si>
  <si>
    <t>土底浜駅南公園</t>
  </si>
  <si>
    <t>S54.</t>
  </si>
  <si>
    <t>稲場公園</t>
  </si>
  <si>
    <t>S55.</t>
  </si>
  <si>
    <t>浜割公園</t>
  </si>
  <si>
    <t>S57.</t>
  </si>
  <si>
    <t>街区(1)公園計</t>
  </si>
  <si>
    <t>小　計</t>
  </si>
  <si>
    <t>街区(2)</t>
  </si>
  <si>
    <t>松並公園</t>
  </si>
  <si>
    <t>H 9.</t>
  </si>
  <si>
    <t>3.19</t>
  </si>
  <si>
    <t>上小船津浜公園</t>
  </si>
  <si>
    <t>中央西公園</t>
  </si>
  <si>
    <t>H11.</t>
  </si>
  <si>
    <t>中央東公園</t>
  </si>
  <si>
    <t>四ツ屋浜公園</t>
  </si>
  <si>
    <t>H18.</t>
  </si>
  <si>
    <t>潟町中央公園</t>
  </si>
  <si>
    <t>H12.</t>
  </si>
  <si>
    <t>下小船津浜公園</t>
  </si>
  <si>
    <t>3.28</t>
  </si>
  <si>
    <t>南大潟公園</t>
  </si>
  <si>
    <t>H13.</t>
  </si>
  <si>
    <t>雁子浜公園</t>
  </si>
  <si>
    <t>H14.</t>
  </si>
  <si>
    <t>内雁子公園</t>
  </si>
  <si>
    <t>鵜の浜公園</t>
  </si>
  <si>
    <t>H16.</t>
  </si>
  <si>
    <t>12.21</t>
  </si>
  <si>
    <t>朝日ヶ丘公園</t>
  </si>
  <si>
    <t>白鳥公園</t>
  </si>
  <si>
    <t>潟町西公園</t>
  </si>
  <si>
    <t>潟町分館公園</t>
  </si>
  <si>
    <t>潟町南公園</t>
  </si>
  <si>
    <t>上小船津浜北公園</t>
  </si>
  <si>
    <t>渋柿浜西公園</t>
  </si>
  <si>
    <t>渋柿浜東公園</t>
  </si>
  <si>
    <t>犀潟公園</t>
  </si>
  <si>
    <t>〃</t>
  </si>
  <si>
    <t>犀潟駅南公園</t>
  </si>
  <si>
    <t>〃</t>
  </si>
  <si>
    <t>御手洗池公園</t>
  </si>
  <si>
    <t>H22.</t>
  </si>
  <si>
    <t>7.01</t>
  </si>
  <si>
    <t>種　別</t>
  </si>
  <si>
    <t>計 画 決 定(ha)</t>
  </si>
  <si>
    <t>街区(1)</t>
  </si>
  <si>
    <t>南川公園</t>
  </si>
  <si>
    <t>S60.</t>
  </si>
  <si>
    <t>S62.</t>
  </si>
  <si>
    <t>4.01</t>
  </si>
  <si>
    <t>-</t>
  </si>
  <si>
    <t>H16.</t>
  </si>
  <si>
    <t>運　動</t>
  </si>
  <si>
    <t>柿崎総合運動公園</t>
  </si>
  <si>
    <t>H 8.</t>
  </si>
  <si>
    <t>運動公園計</t>
  </si>
  <si>
    <t>住吉公園</t>
  </si>
  <si>
    <t>S55.</t>
  </si>
  <si>
    <t>S56.</t>
  </si>
  <si>
    <t>3.31</t>
  </si>
  <si>
    <t>あけぼの公園</t>
  </si>
  <si>
    <t>H 6.</t>
  </si>
  <si>
    <t>上　越　市　合　計</t>
  </si>
  <si>
    <t>歴　史</t>
  </si>
  <si>
    <t>釜蓋遺跡公園</t>
  </si>
  <si>
    <t>運　動</t>
  </si>
  <si>
    <t>スポーツ公園</t>
  </si>
  <si>
    <t>S54.</t>
  </si>
  <si>
    <t>S63.</t>
  </si>
  <si>
    <t>春日新田２丁目９７－１</t>
  </si>
  <si>
    <t>上越総合運動公園</t>
  </si>
  <si>
    <t>H23.</t>
  </si>
  <si>
    <t>3.31</t>
  </si>
  <si>
    <t>戸野目古新田３７５</t>
  </si>
  <si>
    <t>総　合</t>
  </si>
  <si>
    <t>S25.</t>
  </si>
  <si>
    <t>11.10</t>
  </si>
  <si>
    <t>本城町４４－１</t>
  </si>
  <si>
    <t>五智公園</t>
  </si>
  <si>
    <t>S40.</t>
  </si>
  <si>
    <t>S44.</t>
  </si>
  <si>
    <t>五智６丁目１５６９</t>
  </si>
  <si>
    <t>総合公園計</t>
  </si>
  <si>
    <t>地区(1)</t>
  </si>
  <si>
    <t>蓮池公園</t>
  </si>
  <si>
    <t>国府１丁目７０６</t>
  </si>
  <si>
    <t>地区(1)公園計</t>
  </si>
  <si>
    <t>近　隣</t>
  </si>
  <si>
    <t>海浜公園</t>
  </si>
  <si>
    <t>S34.</t>
  </si>
  <si>
    <t>S39.</t>
  </si>
  <si>
    <t>西本町４丁目２６８－１</t>
  </si>
  <si>
    <t>春日新田公園</t>
  </si>
  <si>
    <t>S59.</t>
  </si>
  <si>
    <t>S62.</t>
  </si>
  <si>
    <t>春日新田５丁目１２２</t>
  </si>
  <si>
    <t>春日山公園</t>
  </si>
  <si>
    <t>H 6.</t>
  </si>
  <si>
    <t>大豆１丁目１７３</t>
  </si>
  <si>
    <t>戸野目公園</t>
  </si>
  <si>
    <t>H 3.</t>
  </si>
  <si>
    <t>平成町３３</t>
  </si>
  <si>
    <t>謙信公園</t>
  </si>
  <si>
    <t>H17.</t>
  </si>
  <si>
    <t>H26.</t>
  </si>
  <si>
    <t>11.01</t>
  </si>
  <si>
    <t>大道福田５５０</t>
  </si>
  <si>
    <t>近隣公園計</t>
  </si>
  <si>
    <t>栄町公園</t>
  </si>
  <si>
    <t>S48.</t>
  </si>
  <si>
    <t>S51.</t>
  </si>
  <si>
    <t>栄町２丁目７７１</t>
  </si>
  <si>
    <t>とどろき公園</t>
  </si>
  <si>
    <t>S50.</t>
  </si>
  <si>
    <t>栄町１丁目５１４</t>
  </si>
  <si>
    <t>宮ノ前公園</t>
  </si>
  <si>
    <t>S38.</t>
  </si>
  <si>
    <t>春日新田３丁目３４６３</t>
  </si>
  <si>
    <t>古城公園</t>
  </si>
  <si>
    <t>S42.</t>
  </si>
  <si>
    <t>港町１丁目３２－１</t>
  </si>
  <si>
    <t>桐ノ木公園</t>
  </si>
  <si>
    <t>佐内町３５４６</t>
  </si>
  <si>
    <t>安江公園</t>
  </si>
  <si>
    <t>S46.</t>
  </si>
  <si>
    <t>安江２丁目８４８</t>
  </si>
  <si>
    <t>稲田公園</t>
  </si>
  <si>
    <t>S47.</t>
  </si>
  <si>
    <t>稲田４丁目３５４</t>
  </si>
  <si>
    <t>大野公園</t>
  </si>
  <si>
    <t>高土町２丁目２９０</t>
  </si>
  <si>
    <t>舟場公園</t>
  </si>
  <si>
    <t>高土町３丁目１１５</t>
  </si>
  <si>
    <t>稲荷公園</t>
  </si>
  <si>
    <t>S49.</t>
  </si>
  <si>
    <t>高土町１丁目３２４</t>
  </si>
  <si>
    <t>直江公園</t>
  </si>
  <si>
    <t>北城町４丁目２４８</t>
  </si>
  <si>
    <t>北城公園</t>
  </si>
  <si>
    <t>北城町４丁目２４７</t>
  </si>
  <si>
    <t>中島公園</t>
  </si>
  <si>
    <t>S43.</t>
  </si>
  <si>
    <t>北城町３丁目４１２</t>
  </si>
  <si>
    <t>西城公園</t>
  </si>
  <si>
    <t>西城町４丁目１００－５７</t>
  </si>
  <si>
    <t>お馬出し公園</t>
  </si>
  <si>
    <t>S28.</t>
  </si>
  <si>
    <t>大町２丁目１２３－３</t>
  </si>
  <si>
    <t>毘沙門公園</t>
  </si>
  <si>
    <t>五智１丁目２４６</t>
  </si>
  <si>
    <t>御館公園</t>
  </si>
  <si>
    <t>五智１丁目２４５</t>
  </si>
  <si>
    <t>上稲田公園</t>
  </si>
  <si>
    <t>S52.</t>
  </si>
  <si>
    <t>稲田４丁目３３９</t>
  </si>
  <si>
    <t>新町公園</t>
  </si>
  <si>
    <t>S53.</t>
  </si>
  <si>
    <t>新町１４０</t>
  </si>
  <si>
    <t>昭和町公園</t>
  </si>
  <si>
    <t>昭和町２丁目８２１－２</t>
  </si>
  <si>
    <t>寺の前公園</t>
  </si>
  <si>
    <t>五智３丁目１０８８</t>
  </si>
  <si>
    <t>国府公園</t>
  </si>
  <si>
    <t>S55.</t>
  </si>
  <si>
    <t>五智新町１９２</t>
  </si>
  <si>
    <t>いちょう公園</t>
  </si>
  <si>
    <t>昭和町１丁目６０５</t>
  </si>
  <si>
    <t>柳善公園</t>
  </si>
  <si>
    <t>S56.</t>
  </si>
  <si>
    <t>東城町２丁目１３４－２</t>
  </si>
  <si>
    <t>梨の木公園</t>
  </si>
  <si>
    <t>S60.</t>
  </si>
  <si>
    <t>春日新田１丁目１７６９</t>
  </si>
  <si>
    <t>北本町公園</t>
  </si>
  <si>
    <t>S61.</t>
  </si>
  <si>
    <t>土橋１３７０</t>
  </si>
  <si>
    <t>黒井公園</t>
  </si>
  <si>
    <t>黒井２６５４</t>
  </si>
  <si>
    <t>御殿山公園</t>
  </si>
  <si>
    <t>御殿山町３０５－１</t>
  </si>
  <si>
    <t>中屋敷公園</t>
  </si>
  <si>
    <t>3.18</t>
  </si>
  <si>
    <t>春日山町２丁目５４５</t>
  </si>
  <si>
    <t>愛の浦公園</t>
  </si>
  <si>
    <t>春日山町３丁目１４０７</t>
  </si>
  <si>
    <t>四ッ屋公園</t>
  </si>
  <si>
    <t>春日野１丁目６８０</t>
  </si>
  <si>
    <t>長恩寺公園</t>
  </si>
  <si>
    <t>大豆１丁目１３２</t>
  </si>
  <si>
    <t>五智国府公園</t>
  </si>
  <si>
    <t>国府４丁目２２４</t>
  </si>
  <si>
    <t>松の木公園</t>
  </si>
  <si>
    <t>国府４丁目７２</t>
  </si>
  <si>
    <t>平成公園</t>
  </si>
  <si>
    <t>H 5.</t>
  </si>
  <si>
    <t>平成町４４５</t>
  </si>
  <si>
    <t>至徳寺公園</t>
  </si>
  <si>
    <t>H 4.</t>
  </si>
  <si>
    <t>1.30</t>
  </si>
  <si>
    <t>東雲町２丁目１４３</t>
  </si>
  <si>
    <t>駅南公園</t>
  </si>
  <si>
    <t>東雲町２丁目２３５－５</t>
  </si>
  <si>
    <t>石橋公園</t>
  </si>
  <si>
    <t>H 7.</t>
  </si>
  <si>
    <t>石橋２丁目２６３５－１４</t>
  </si>
  <si>
    <t>大瀬川公園</t>
  </si>
  <si>
    <t>江向公園</t>
  </si>
  <si>
    <t>鴨島前田公園</t>
  </si>
  <si>
    <t>H15.</t>
  </si>
  <si>
    <t>3.24</t>
  </si>
  <si>
    <t>鴨島１丁目１５８２</t>
  </si>
  <si>
    <t>やすらぎ公園</t>
  </si>
  <si>
    <t>子安新田２４５</t>
  </si>
  <si>
    <t>池之原公園</t>
  </si>
  <si>
    <t>子安１３０２</t>
  </si>
  <si>
    <t>子安中通公園</t>
  </si>
  <si>
    <t>子安１４４２</t>
  </si>
  <si>
    <t>かに池公園</t>
  </si>
  <si>
    <t>下門前１６６３</t>
  </si>
  <si>
    <t>大縄公園</t>
  </si>
  <si>
    <t>下門前１６２５</t>
  </si>
  <si>
    <t>藤野公園</t>
  </si>
  <si>
    <t>藤野新田１２０５</t>
  </si>
  <si>
    <t>地区(2)</t>
  </si>
  <si>
    <t>やぶの川辺公園</t>
  </si>
  <si>
    <t>H22.</t>
  </si>
  <si>
    <t>東城町１丁目字前川原５１７</t>
  </si>
  <si>
    <t>地区(2)公園計</t>
  </si>
  <si>
    <t>稲田北公園</t>
  </si>
  <si>
    <t>S58.</t>
  </si>
  <si>
    <t>上稲田１１９２－６</t>
  </si>
  <si>
    <t>木町公園</t>
  </si>
  <si>
    <t>春日新田１丁目２６０</t>
  </si>
  <si>
    <t>訳ケ野公園</t>
  </si>
  <si>
    <t>子安新田三角公園</t>
  </si>
  <si>
    <t>子安新田９５－１７</t>
  </si>
  <si>
    <t>鴨島公園</t>
  </si>
  <si>
    <t>鴨島１丁目２０１－４８</t>
  </si>
  <si>
    <t>出丸公園</t>
  </si>
  <si>
    <t>東城町３丁目４７３－２</t>
  </si>
  <si>
    <t>富岡公園</t>
  </si>
  <si>
    <t>H 1.</t>
  </si>
  <si>
    <t>川原町公園</t>
  </si>
  <si>
    <t>北城町１丁目５９９</t>
  </si>
  <si>
    <t>高城村公園</t>
  </si>
  <si>
    <t>北城町１丁目６５９</t>
  </si>
  <si>
    <t>古川公園</t>
  </si>
  <si>
    <t>七ヶ所新田５０６－１</t>
  </si>
  <si>
    <t>謙信公広場</t>
  </si>
  <si>
    <t>春日山町３丁目１３１９</t>
  </si>
  <si>
    <t>わかたか公園</t>
  </si>
  <si>
    <t>東中島１９４３－１３３</t>
  </si>
  <si>
    <t>木田新田ふれあい公園</t>
  </si>
  <si>
    <t>木田新田１丁目１６</t>
  </si>
  <si>
    <t>大手町広場</t>
  </si>
  <si>
    <t>大手町６５－１</t>
  </si>
  <si>
    <t>春日野第一公園</t>
  </si>
  <si>
    <t>春日野１丁目３７６１－３１</t>
  </si>
  <si>
    <t>春日野第二公園</t>
  </si>
  <si>
    <t>春日野２丁目５６５－１３</t>
  </si>
  <si>
    <t>石橋御館川公園</t>
  </si>
  <si>
    <t>石橋２丁目４６２－１８</t>
  </si>
  <si>
    <t>レインボー公園</t>
  </si>
  <si>
    <t>上昭和町５１５０－３</t>
  </si>
  <si>
    <t>わんパーク桜町</t>
  </si>
  <si>
    <t>桜町７１</t>
  </si>
  <si>
    <t>沢田公園</t>
  </si>
  <si>
    <t>三ツ橋１５３５</t>
  </si>
  <si>
    <t>青田川広場</t>
  </si>
  <si>
    <t>H27.</t>
  </si>
  <si>
    <t>4.16</t>
  </si>
  <si>
    <t>大和５丁目１６６－２４</t>
  </si>
  <si>
    <t>4.01</t>
  </si>
  <si>
    <t>上越妙高駅東口駅前公園</t>
  </si>
  <si>
    <t>大和5丁目第一公園</t>
  </si>
  <si>
    <t>大和5丁目第二公園</t>
  </si>
  <si>
    <t>大和5丁目第三公園</t>
  </si>
  <si>
    <t>3.12</t>
  </si>
  <si>
    <t>土底浜古屋敷海岸公園</t>
  </si>
  <si>
    <t>9.05</t>
  </si>
  <si>
    <t>9.01</t>
  </si>
  <si>
    <t>12.01</t>
  </si>
  <si>
    <t>寺町公園</t>
  </si>
  <si>
    <t>S40.</t>
  </si>
  <si>
    <t>H12.</t>
  </si>
  <si>
    <t>8.01</t>
  </si>
  <si>
    <t>寺町２丁目５４３７　</t>
  </si>
  <si>
    <t>廃止</t>
  </si>
  <si>
    <t>潟町１３８１</t>
  </si>
  <si>
    <t>潟守新田２３</t>
  </si>
  <si>
    <t>九戸浜２６１－１２９</t>
  </si>
  <si>
    <t>土底浜３１３０</t>
  </si>
  <si>
    <t>土底浜３５６０</t>
  </si>
  <si>
    <t>土底浜３４０８</t>
  </si>
  <si>
    <t>四ツ屋浜７８５</t>
  </si>
  <si>
    <t>上小船津浜７８１</t>
  </si>
  <si>
    <t>下小船津浜１１５７－１０</t>
  </si>
  <si>
    <t>土底浜３８４５－１０</t>
  </si>
  <si>
    <t>四ツ屋浜５７７</t>
  </si>
  <si>
    <t>潟町５３５－１７</t>
  </si>
  <si>
    <t>下小船津浜２６２－１</t>
  </si>
  <si>
    <t>蜘ヶ池１６５７－１</t>
  </si>
  <si>
    <t>雁子浜１３６－１</t>
  </si>
  <si>
    <t>九戸浜２００－１</t>
  </si>
  <si>
    <t>九戸浜４６３－１</t>
  </si>
  <si>
    <t>九戸浜８４０</t>
  </si>
  <si>
    <t>潟町３９１</t>
  </si>
  <si>
    <t>潟町４９３－５</t>
  </si>
  <si>
    <t>潟町７５９－１</t>
  </si>
  <si>
    <t>上小船津浜１７４</t>
  </si>
  <si>
    <t>渋柿浜３２２－２０</t>
  </si>
  <si>
    <t>渋柿浜１９０８</t>
  </si>
  <si>
    <t>犀潟１２４－６</t>
  </si>
  <si>
    <t>潟町５４０－１</t>
  </si>
  <si>
    <t>土底浜３０１７</t>
  </si>
  <si>
    <t>法音寺７３０－１</t>
  </si>
  <si>
    <t>とよば１２０</t>
  </si>
  <si>
    <t>子安１６６３</t>
  </si>
  <si>
    <t>下門前２１４０</t>
  </si>
  <si>
    <t>下門前２００７</t>
  </si>
  <si>
    <t>下門前２２４４</t>
  </si>
  <si>
    <t>下門前２２８９</t>
  </si>
  <si>
    <t>塩屋新田３２９</t>
  </si>
  <si>
    <t>塩屋新田２１３</t>
  </si>
  <si>
    <t>塩屋新田２７６</t>
  </si>
  <si>
    <t>下門前２１６６</t>
  </si>
  <si>
    <t>下門前２０４０</t>
  </si>
  <si>
    <t>下門前１７６９</t>
  </si>
  <si>
    <t>大和５丁目１７２６</t>
  </si>
  <si>
    <t>大和２丁目２０４４</t>
  </si>
  <si>
    <t>大和５丁目１７７４</t>
  </si>
  <si>
    <t>大和５丁目１８７１</t>
  </si>
  <si>
    <t>大和５丁目１８９８</t>
  </si>
  <si>
    <t>H27.</t>
  </si>
  <si>
    <t>4.01</t>
  </si>
  <si>
    <t>すくすく公園</t>
  </si>
  <si>
    <t>H28.</t>
  </si>
  <si>
    <t>8.27</t>
  </si>
  <si>
    <t>土橋２５０８</t>
  </si>
  <si>
    <t>南川1号公園</t>
  </si>
  <si>
    <t>南川2号公園</t>
  </si>
  <si>
    <t>上吉１７５８</t>
  </si>
  <si>
    <t>上吉３８０－３７</t>
  </si>
  <si>
    <t>上吉３８０－１０２</t>
  </si>
  <si>
    <t>柿崎６４４３</t>
  </si>
  <si>
    <t>柿崎４００－５</t>
  </si>
  <si>
    <t>大学前３１１</t>
  </si>
  <si>
    <t>大学前１５７</t>
  </si>
  <si>
    <t>6.01</t>
  </si>
  <si>
    <t>内雁子新田２８０－１</t>
  </si>
  <si>
    <t>R1.</t>
  </si>
  <si>
    <t>12.10</t>
  </si>
  <si>
    <t>R1.</t>
  </si>
  <si>
    <t>12.10</t>
  </si>
  <si>
    <t>12.10</t>
  </si>
  <si>
    <t>R1.</t>
  </si>
  <si>
    <t>R1.</t>
  </si>
  <si>
    <t>R1.</t>
  </si>
  <si>
    <t>春日新田４丁目４４－１</t>
  </si>
  <si>
    <t>とよば１８７</t>
  </si>
  <si>
    <t>大字上中田２０２２</t>
  </si>
  <si>
    <t>大字上中田２０６７ほか</t>
  </si>
  <si>
    <t>大字中田原２００５</t>
  </si>
  <si>
    <t>12.08</t>
  </si>
  <si>
    <t>S58.</t>
  </si>
  <si>
    <t>10.01</t>
  </si>
  <si>
    <t>5.20</t>
  </si>
  <si>
    <t>12.20</t>
  </si>
  <si>
    <t>富岡字久能木２３０２－２</t>
  </si>
  <si>
    <t>4.01</t>
  </si>
  <si>
    <t>H15.</t>
  </si>
  <si>
    <t>3.24</t>
  </si>
  <si>
    <t>西城町１丁目１７４－３</t>
  </si>
  <si>
    <t>S45.</t>
  </si>
  <si>
    <t>S47.</t>
  </si>
  <si>
    <t>犀潟７７５－１</t>
  </si>
  <si>
    <t>高田城址公園</t>
  </si>
  <si>
    <t>〃</t>
  </si>
  <si>
    <t>はれまち公園</t>
  </si>
  <si>
    <t>R4.</t>
  </si>
  <si>
    <t>4.01</t>
  </si>
  <si>
    <t>土橋２７５６</t>
  </si>
  <si>
    <t>（R6.1.26現在）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</si>
</sst>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&quot;･&quot;"/>
    <numFmt numFmtId="179" formatCode="0&quot;箇所&quot;"/>
    <numFmt numFmtId="180" formatCode="yymmdd"/>
    <numFmt numFmtId="181" formatCode="0.0"/>
    <numFmt numFmtId="182" formatCode="0&quot;.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標準明朝"/>
      <family val="1"/>
    </font>
    <font>
      <sz val="7.5"/>
      <name val="ＭＳ ゴシック"/>
      <family val="3"/>
    </font>
    <font>
      <sz val="7.5"/>
      <name val="Terminal"/>
      <family val="3"/>
    </font>
    <font>
      <sz val="9"/>
      <name val="ＭＳ Ｐゴシック"/>
      <family val="3"/>
    </font>
    <font>
      <sz val="7.5"/>
      <name val="ＭＳ 明朝"/>
      <family val="1"/>
    </font>
    <font>
      <sz val="6"/>
      <name val="ＭＳ Ｐ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10"/>
      <name val="ＭＳ 明朝"/>
      <family val="1"/>
    </font>
    <font>
      <sz val="7.5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明朝"/>
      <family val="1"/>
    </font>
    <font>
      <sz val="7.5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distributed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12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right" vertical="center"/>
      <protection locked="0"/>
    </xf>
    <xf numFmtId="49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48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distributed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48" applyNumberFormat="1" applyFont="1" applyFill="1" applyBorder="1" applyAlignment="1" applyProtection="1">
      <alignment horizontal="right" vertical="center"/>
      <protection locked="0"/>
    </xf>
    <xf numFmtId="0" fontId="11" fillId="0" borderId="16" xfId="0" applyNumberFormat="1" applyFont="1" applyFill="1" applyBorder="1" applyAlignment="1" applyProtection="1">
      <alignment vertical="center"/>
      <protection locked="0"/>
    </xf>
    <xf numFmtId="49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distributed" vertical="center"/>
      <protection locked="0"/>
    </xf>
    <xf numFmtId="0" fontId="54" fillId="0" borderId="14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distributed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48" applyNumberFormat="1" applyFont="1" applyFill="1" applyBorder="1" applyAlignment="1" applyProtection="1">
      <alignment horizontal="right" vertical="center"/>
      <protection locked="0"/>
    </xf>
    <xf numFmtId="49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NumberFormat="1" applyFont="1" applyFill="1" applyBorder="1" applyAlignment="1" applyProtection="1">
      <alignment vertical="center"/>
      <protection locked="0"/>
    </xf>
    <xf numFmtId="0" fontId="54" fillId="0" borderId="22" xfId="0" applyNumberFormat="1" applyFont="1" applyFill="1" applyBorder="1" applyAlignment="1" applyProtection="1">
      <alignment vertical="center"/>
      <protection locked="0"/>
    </xf>
    <xf numFmtId="0" fontId="11" fillId="0" borderId="24" xfId="0" applyNumberFormat="1" applyFont="1" applyFill="1" applyBorder="1" applyAlignment="1" applyProtection="1">
      <alignment vertical="center"/>
      <protection locked="0"/>
    </xf>
    <xf numFmtId="0" fontId="11" fillId="0" borderId="25" xfId="0" applyNumberFormat="1" applyFont="1" applyFill="1" applyBorder="1" applyAlignment="1" applyProtection="1">
      <alignment vertical="center"/>
      <protection locked="0"/>
    </xf>
    <xf numFmtId="2" fontId="8" fillId="33" borderId="24" xfId="0" applyNumberFormat="1" applyFont="1" applyFill="1" applyBorder="1" applyAlignment="1" applyProtection="1">
      <alignment vertical="center"/>
      <protection locked="0"/>
    </xf>
    <xf numFmtId="177" fontId="8" fillId="33" borderId="24" xfId="0" applyNumberFormat="1" applyFont="1" applyFill="1" applyBorder="1" applyAlignment="1" applyProtection="1">
      <alignment vertical="center"/>
      <protection locked="0"/>
    </xf>
    <xf numFmtId="0" fontId="8" fillId="33" borderId="24" xfId="0" applyNumberFormat="1" applyFont="1" applyFill="1" applyBorder="1" applyAlignment="1" applyProtection="1">
      <alignment vertical="center"/>
      <protection locked="0"/>
    </xf>
    <xf numFmtId="180" fontId="8" fillId="33" borderId="25" xfId="0" applyNumberFormat="1" applyFont="1" applyFill="1" applyBorder="1" applyAlignment="1" applyProtection="1">
      <alignment vertical="center"/>
      <protection locked="0"/>
    </xf>
    <xf numFmtId="178" fontId="11" fillId="0" borderId="26" xfId="0" applyNumberFormat="1" applyFont="1" applyFill="1" applyBorder="1" applyAlignment="1" applyProtection="1">
      <alignment horizontal="right" vertical="center"/>
      <protection locked="0"/>
    </xf>
    <xf numFmtId="178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distributed" vertical="center"/>
      <protection locked="0"/>
    </xf>
    <xf numFmtId="181" fontId="8" fillId="0" borderId="26" xfId="0" applyNumberFormat="1" applyFont="1" applyFill="1" applyBorder="1" applyAlignment="1" applyProtection="1">
      <alignment vertical="center"/>
      <protection locked="0"/>
    </xf>
    <xf numFmtId="182" fontId="8" fillId="0" borderId="26" xfId="0" applyNumberFormat="1" applyFont="1" applyFill="1" applyBorder="1" applyAlignment="1" applyProtection="1">
      <alignment horizontal="right" vertical="center"/>
      <protection locked="0"/>
    </xf>
    <xf numFmtId="2" fontId="8" fillId="0" borderId="27" xfId="0" applyNumberFormat="1" applyFont="1" applyFill="1" applyBorder="1" applyAlignment="1" applyProtection="1">
      <alignment vertical="center"/>
      <protection locked="0"/>
    </xf>
    <xf numFmtId="2" fontId="8" fillId="0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26" xfId="0" applyNumberFormat="1" applyFont="1" applyFill="1" applyBorder="1" applyAlignment="1" applyProtection="1">
      <alignment horizontal="right" vertical="center"/>
      <protection locked="0"/>
    </xf>
    <xf numFmtId="49" fontId="8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vertical="center"/>
      <protection locked="0"/>
    </xf>
    <xf numFmtId="0" fontId="8" fillId="0" borderId="29" xfId="0" applyNumberFormat="1" applyFont="1" applyFill="1" applyBorder="1" applyAlignment="1" applyProtection="1">
      <alignment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distributed" vertical="center"/>
      <protection locked="0"/>
    </xf>
    <xf numFmtId="0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distributed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31" xfId="0" applyNumberFormat="1" applyFont="1" applyFill="1" applyBorder="1" applyAlignment="1" applyProtection="1">
      <alignment vertical="center"/>
      <protection locked="0"/>
    </xf>
    <xf numFmtId="2" fontId="8" fillId="0" borderId="30" xfId="0" applyNumberFormat="1" applyFont="1" applyFill="1" applyBorder="1" applyAlignment="1" applyProtection="1">
      <alignment horizontal="right" vertical="center"/>
      <protection locked="0"/>
    </xf>
    <xf numFmtId="49" fontId="8" fillId="0" borderId="31" xfId="0" applyNumberFormat="1" applyFont="1" applyFill="1" applyBorder="1" applyAlignment="1" applyProtection="1">
      <alignment horizontal="right" vertical="center"/>
      <protection locked="0"/>
    </xf>
    <xf numFmtId="0" fontId="11" fillId="0" borderId="30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vertical="center"/>
      <protection locked="0"/>
    </xf>
    <xf numFmtId="178" fontId="11" fillId="0" borderId="30" xfId="0" applyNumberFormat="1" applyFont="1" applyFill="1" applyBorder="1" applyAlignment="1" applyProtection="1">
      <alignment horizontal="right" vertical="center"/>
      <protection locked="0"/>
    </xf>
    <xf numFmtId="178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Fill="1" applyBorder="1" applyAlignment="1" applyProtection="1">
      <alignment vertical="center"/>
      <protection locked="0"/>
    </xf>
    <xf numFmtId="2" fontId="8" fillId="0" borderId="31" xfId="0" applyNumberFormat="1" applyFont="1" applyFill="1" applyBorder="1" applyAlignment="1" applyProtection="1">
      <alignment vertical="center"/>
      <protection locked="0"/>
    </xf>
    <xf numFmtId="0" fontId="8" fillId="0" borderId="33" xfId="0" applyNumberFormat="1" applyFont="1" applyFill="1" applyBorder="1" applyAlignment="1" applyProtection="1">
      <alignment vertical="center"/>
      <protection locked="0"/>
    </xf>
    <xf numFmtId="178" fontId="11" fillId="0" borderId="16" xfId="0" applyNumberFormat="1" applyFont="1" applyFill="1" applyBorder="1" applyAlignment="1" applyProtection="1">
      <alignment horizontal="right" vertical="center"/>
      <protection locked="0"/>
    </xf>
    <xf numFmtId="178" fontId="11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 locked="0"/>
    </xf>
    <xf numFmtId="2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horizontal="distributed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2" fontId="8" fillId="0" borderId="34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34" xfId="0" applyNumberFormat="1" applyFont="1" applyFill="1" applyBorder="1" applyAlignment="1" applyProtection="1">
      <alignment vertical="center"/>
      <protection locked="0"/>
    </xf>
    <xf numFmtId="0" fontId="11" fillId="0" borderId="36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2" fontId="8" fillId="0" borderId="20" xfId="0" applyNumberFormat="1" applyFont="1" applyFill="1" applyBorder="1" applyAlignment="1" applyProtection="1">
      <alignment horizontal="right" vertical="center"/>
      <protection locked="0"/>
    </xf>
    <xf numFmtId="49" fontId="8" fillId="0" borderId="21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 applyProtection="1">
      <alignment horizontal="right" vertical="center"/>
      <protection locked="0"/>
    </xf>
    <xf numFmtId="178" fontId="11" fillId="0" borderId="34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34" xfId="0" applyNumberFormat="1" applyFont="1" applyFill="1" applyBorder="1" applyAlignment="1" applyProtection="1">
      <alignment horizontal="distributed" vertical="center"/>
      <protection locked="0"/>
    </xf>
    <xf numFmtId="2" fontId="8" fillId="0" borderId="34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178" fontId="8" fillId="0" borderId="37" xfId="0" applyNumberFormat="1" applyFont="1" applyFill="1" applyBorder="1" applyAlignment="1" applyProtection="1">
      <alignment horizontal="right" vertical="center"/>
      <protection locked="0"/>
    </xf>
    <xf numFmtId="178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distributed" vertical="center"/>
      <protection locked="0"/>
    </xf>
    <xf numFmtId="2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37" xfId="0" applyNumberFormat="1" applyFont="1" applyFill="1" applyBorder="1" applyAlignment="1" applyProtection="1">
      <alignment horizontal="right" vertical="center"/>
      <protection locked="0"/>
    </xf>
    <xf numFmtId="2" fontId="8" fillId="0" borderId="38" xfId="0" applyNumberFormat="1" applyFont="1" applyFill="1" applyBorder="1" applyAlignment="1" applyProtection="1">
      <alignment vertical="center"/>
      <protection locked="0"/>
    </xf>
    <xf numFmtId="2" fontId="8" fillId="0" borderId="37" xfId="0" applyNumberFormat="1" applyFont="1" applyFill="1" applyBorder="1" applyAlignment="1" applyProtection="1">
      <alignment horizontal="right" vertical="center"/>
      <protection locked="0"/>
    </xf>
    <xf numFmtId="49" fontId="8" fillId="0" borderId="39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vertical="center"/>
      <protection locked="0"/>
    </xf>
    <xf numFmtId="0" fontId="8" fillId="0" borderId="39" xfId="0" applyNumberFormat="1" applyFont="1" applyFill="1" applyBorder="1" applyAlignment="1" applyProtection="1">
      <alignment vertical="center"/>
      <protection locked="0"/>
    </xf>
    <xf numFmtId="178" fontId="8" fillId="0" borderId="34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2" fontId="8" fillId="33" borderId="24" xfId="0" applyNumberFormat="1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>
      <alignment vertical="center"/>
    </xf>
    <xf numFmtId="0" fontId="8" fillId="33" borderId="25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30" xfId="0" applyNumberFormat="1" applyFont="1" applyFill="1" applyBorder="1" applyAlignment="1" applyProtection="1">
      <alignment horizontal="right" vertical="center"/>
      <protection locked="0"/>
    </xf>
    <xf numFmtId="178" fontId="8" fillId="0" borderId="31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NumberFormat="1" applyFont="1" applyFill="1" applyBorder="1" applyAlignment="1" applyProtection="1">
      <alignment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8" fontId="11" fillId="0" borderId="41" xfId="0" applyNumberFormat="1" applyFont="1" applyFill="1" applyBorder="1" applyAlignment="1" applyProtection="1">
      <alignment horizontal="right" vertical="center"/>
      <protection locked="0"/>
    </xf>
    <xf numFmtId="178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distributed" vertical="center"/>
      <protection locked="0"/>
    </xf>
    <xf numFmtId="181" fontId="11" fillId="0" borderId="41" xfId="0" applyNumberFormat="1" applyFont="1" applyFill="1" applyBorder="1" applyAlignment="1" applyProtection="1">
      <alignment vertical="center"/>
      <protection locked="0"/>
    </xf>
    <xf numFmtId="182" fontId="11" fillId="0" borderId="41" xfId="0" applyNumberFormat="1" applyFont="1" applyFill="1" applyBorder="1" applyAlignment="1" applyProtection="1">
      <alignment horizontal="right" vertical="center"/>
      <protection locked="0"/>
    </xf>
    <xf numFmtId="2" fontId="11" fillId="0" borderId="42" xfId="0" applyNumberFormat="1" applyFont="1" applyFill="1" applyBorder="1" applyAlignment="1" applyProtection="1">
      <alignment vertical="center"/>
      <protection locked="0"/>
    </xf>
    <xf numFmtId="176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49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1" fillId="0" borderId="43" xfId="0" applyNumberFormat="1" applyFont="1" applyFill="1" applyBorder="1" applyAlignment="1" applyProtection="1">
      <alignment vertical="center"/>
      <protection locked="0"/>
    </xf>
    <xf numFmtId="178" fontId="11" fillId="0" borderId="37" xfId="0" applyNumberFormat="1" applyFont="1" applyFill="1" applyBorder="1" applyAlignment="1" applyProtection="1">
      <alignment horizontal="right" vertical="center"/>
      <protection locked="0"/>
    </xf>
    <xf numFmtId="178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38" xfId="0" applyNumberFormat="1" applyFont="1" applyFill="1" applyBorder="1" applyAlignment="1" applyProtection="1">
      <alignment vertical="center"/>
      <protection locked="0"/>
    </xf>
    <xf numFmtId="181" fontId="11" fillId="0" borderId="37" xfId="0" applyNumberFormat="1" applyFont="1" applyFill="1" applyBorder="1" applyAlignment="1" applyProtection="1">
      <alignment vertical="center"/>
      <protection locked="0"/>
    </xf>
    <xf numFmtId="182" fontId="11" fillId="0" borderId="37" xfId="0" applyNumberFormat="1" applyFont="1" applyFill="1" applyBorder="1" applyAlignment="1" applyProtection="1">
      <alignment horizontal="right" vertical="center"/>
      <protection locked="0"/>
    </xf>
    <xf numFmtId="2" fontId="11" fillId="0" borderId="38" xfId="0" applyNumberFormat="1" applyFont="1" applyFill="1" applyBorder="1" applyAlignment="1" applyProtection="1">
      <alignment vertical="center"/>
      <protection locked="0"/>
    </xf>
    <xf numFmtId="176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right" vertical="center"/>
      <protection locked="0"/>
    </xf>
    <xf numFmtId="49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39" xfId="0" applyNumberFormat="1" applyFont="1" applyFill="1" applyBorder="1" applyAlignment="1" applyProtection="1">
      <alignment vertical="center"/>
      <protection locked="0"/>
    </xf>
    <xf numFmtId="181" fontId="11" fillId="0" borderId="30" xfId="0" applyNumberFormat="1" applyFont="1" applyFill="1" applyBorder="1" applyAlignment="1" applyProtection="1">
      <alignment vertical="center"/>
      <protection locked="0"/>
    </xf>
    <xf numFmtId="2" fontId="11" fillId="0" borderId="31" xfId="0" applyNumberFormat="1" applyFont="1" applyFill="1" applyBorder="1" applyAlignment="1" applyProtection="1">
      <alignment vertical="center"/>
      <protection locked="0"/>
    </xf>
    <xf numFmtId="176" fontId="11" fillId="0" borderId="30" xfId="0" applyNumberFormat="1" applyFont="1" applyFill="1" applyBorder="1" applyAlignment="1" applyProtection="1">
      <alignment horizontal="right" vertical="center"/>
      <protection locked="0"/>
    </xf>
    <xf numFmtId="49" fontId="11" fillId="0" borderId="31" xfId="0" applyNumberFormat="1" applyFont="1" applyFill="1" applyBorder="1" applyAlignment="1" applyProtection="1">
      <alignment horizontal="right" vertical="center"/>
      <protection locked="0"/>
    </xf>
    <xf numFmtId="178" fontId="11" fillId="0" borderId="20" xfId="0" applyNumberFormat="1" applyFont="1" applyFill="1" applyBorder="1" applyAlignment="1" applyProtection="1">
      <alignment horizontal="right" vertical="center"/>
      <protection locked="0"/>
    </xf>
    <xf numFmtId="178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horizontal="distributed" vertical="center"/>
      <protection locked="0"/>
    </xf>
    <xf numFmtId="181" fontId="11" fillId="0" borderId="20" xfId="0" applyNumberFormat="1" applyFont="1" applyFill="1" applyBorder="1" applyAlignment="1" applyProtection="1">
      <alignment vertical="center"/>
      <protection locked="0"/>
    </xf>
    <xf numFmtId="2" fontId="11" fillId="0" borderId="21" xfId="0" applyNumberFormat="1" applyFont="1" applyFill="1" applyBorder="1" applyAlignment="1" applyProtection="1">
      <alignment vertical="center"/>
      <protection locked="0"/>
    </xf>
    <xf numFmtId="176" fontId="11" fillId="0" borderId="20" xfId="0" applyNumberFormat="1" applyFont="1" applyFill="1" applyBorder="1" applyAlignment="1" applyProtection="1">
      <alignment horizontal="right" vertical="center"/>
      <protection locked="0"/>
    </xf>
    <xf numFmtId="178" fontId="11" fillId="0" borderId="24" xfId="0" applyNumberFormat="1" applyFont="1" applyFill="1" applyBorder="1" applyAlignment="1" applyProtection="1">
      <alignment horizontal="right" vertical="center"/>
      <protection locked="0"/>
    </xf>
    <xf numFmtId="178" fontId="11" fillId="0" borderId="40" xfId="0" applyNumberFormat="1" applyFont="1" applyFill="1" applyBorder="1" applyAlignment="1" applyProtection="1">
      <alignment horizontal="right" vertical="center"/>
      <protection locked="0"/>
    </xf>
    <xf numFmtId="181" fontId="11" fillId="0" borderId="24" xfId="0" applyNumberFormat="1" applyFont="1" applyFill="1" applyBorder="1" applyAlignment="1" applyProtection="1">
      <alignment vertical="center"/>
      <protection locked="0"/>
    </xf>
    <xf numFmtId="0" fontId="11" fillId="0" borderId="24" xfId="0" applyNumberFormat="1" applyFont="1" applyFill="1" applyBorder="1" applyAlignment="1" applyProtection="1">
      <alignment horizontal="right" vertical="center"/>
      <protection locked="0"/>
    </xf>
    <xf numFmtId="2" fontId="11" fillId="0" borderId="40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horizontal="right" vertical="center"/>
      <protection locked="0"/>
    </xf>
    <xf numFmtId="49" fontId="11" fillId="0" borderId="40" xfId="0" applyNumberFormat="1" applyFont="1" applyFill="1" applyBorder="1" applyAlignment="1" applyProtection="1">
      <alignment horizontal="right" vertical="center"/>
      <protection locked="0"/>
    </xf>
    <xf numFmtId="181" fontId="11" fillId="0" borderId="16" xfId="0" applyNumberFormat="1" applyFont="1" applyFill="1" applyBorder="1" applyAlignment="1" applyProtection="1">
      <alignment vertical="center"/>
      <protection locked="0"/>
    </xf>
    <xf numFmtId="2" fontId="11" fillId="0" borderId="17" xfId="0" applyNumberFormat="1" applyFont="1" applyFill="1" applyBorder="1" applyAlignment="1" applyProtection="1">
      <alignment vertical="center"/>
      <protection locked="0"/>
    </xf>
    <xf numFmtId="176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 quotePrefix="1">
      <alignment horizontal="left" vertical="center"/>
      <protection locked="0"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vertical="center"/>
      <protection locked="0"/>
    </xf>
    <xf numFmtId="2" fontId="11" fillId="0" borderId="13" xfId="0" applyNumberFormat="1" applyFont="1" applyFill="1" applyBorder="1" applyAlignment="1" applyProtection="1">
      <alignment vertical="center"/>
      <protection locked="0"/>
    </xf>
    <xf numFmtId="176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11" fillId="0" borderId="34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34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2" fontId="11" fillId="0" borderId="30" xfId="0" applyNumberFormat="1" applyFont="1" applyFill="1" applyBorder="1" applyAlignment="1" applyProtection="1">
      <alignment vertical="center"/>
      <protection locked="0"/>
    </xf>
    <xf numFmtId="2" fontId="11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 quotePrefix="1">
      <alignment horizontal="distributed" vertical="center"/>
      <protection locked="0"/>
    </xf>
    <xf numFmtId="0" fontId="11" fillId="0" borderId="12" xfId="0" applyFont="1" applyFill="1" applyBorder="1" applyAlignment="1">
      <alignment vertical="center"/>
    </xf>
    <xf numFmtId="0" fontId="11" fillId="0" borderId="16" xfId="0" applyNumberFormat="1" applyFont="1" applyFill="1" applyBorder="1" applyAlignment="1" applyProtection="1" quotePrefix="1">
      <alignment horizontal="right" vertical="center"/>
      <protection locked="0"/>
    </xf>
    <xf numFmtId="2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 vertical="center"/>
    </xf>
    <xf numFmtId="0" fontId="11" fillId="0" borderId="26" xfId="0" applyNumberFormat="1" applyFont="1" applyFill="1" applyBorder="1" applyAlignment="1" applyProtection="1">
      <alignment horizontal="right" vertical="center"/>
      <protection locked="0"/>
    </xf>
    <xf numFmtId="176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29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distributed" vertical="center"/>
      <protection locked="0"/>
    </xf>
    <xf numFmtId="0" fontId="54" fillId="0" borderId="18" xfId="0" applyNumberFormat="1" applyFont="1" applyFill="1" applyBorder="1" applyAlignment="1" applyProtection="1">
      <alignment vertical="center"/>
      <protection locked="0"/>
    </xf>
    <xf numFmtId="176" fontId="55" fillId="0" borderId="41" xfId="0" applyNumberFormat="1" applyFont="1" applyFill="1" applyBorder="1" applyAlignment="1" applyProtection="1">
      <alignment horizontal="right" vertical="center"/>
      <protection locked="0"/>
    </xf>
    <xf numFmtId="181" fontId="55" fillId="0" borderId="30" xfId="0" applyNumberFormat="1" applyFont="1" applyFill="1" applyBorder="1" applyAlignment="1" applyProtection="1">
      <alignment vertical="center"/>
      <protection locked="0"/>
    </xf>
    <xf numFmtId="176" fontId="55" fillId="0" borderId="3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2" fontId="11" fillId="0" borderId="17" xfId="0" applyNumberFormat="1" applyFont="1" applyFill="1" applyBorder="1" applyAlignment="1" applyProtection="1" quotePrefix="1">
      <alignment vertical="center"/>
      <protection locked="0"/>
    </xf>
    <xf numFmtId="0" fontId="11" fillId="34" borderId="24" xfId="0" applyNumberFormat="1" applyFont="1" applyFill="1" applyBorder="1" applyAlignment="1" applyProtection="1">
      <alignment horizontal="center" vertical="center"/>
      <protection locked="0"/>
    </xf>
    <xf numFmtId="0" fontId="8" fillId="34" borderId="24" xfId="0" applyNumberFormat="1" applyFont="1" applyFill="1" applyBorder="1" applyAlignment="1" applyProtection="1">
      <alignment horizontal="distributed" vertical="center"/>
      <protection locked="0"/>
    </xf>
    <xf numFmtId="181" fontId="8" fillId="34" borderId="24" xfId="0" applyNumberFormat="1" applyFont="1" applyFill="1" applyBorder="1" applyAlignment="1" applyProtection="1">
      <alignment vertical="center"/>
      <protection locked="0"/>
    </xf>
    <xf numFmtId="176" fontId="8" fillId="34" borderId="24" xfId="0" applyNumberFormat="1" applyFont="1" applyFill="1" applyBorder="1" applyAlignment="1" applyProtection="1">
      <alignment vertical="center"/>
      <protection locked="0"/>
    </xf>
    <xf numFmtId="0" fontId="11" fillId="34" borderId="24" xfId="0" applyNumberFormat="1" applyFont="1" applyFill="1" applyBorder="1" applyAlignment="1" applyProtection="1">
      <alignment vertical="center"/>
      <protection locked="0"/>
    </xf>
    <xf numFmtId="0" fontId="11" fillId="34" borderId="25" xfId="0" applyNumberFormat="1" applyFont="1" applyFill="1" applyBorder="1" applyAlignment="1" applyProtection="1">
      <alignment vertical="center"/>
      <protection locked="0"/>
    </xf>
    <xf numFmtId="176" fontId="8" fillId="34" borderId="24" xfId="0" applyNumberFormat="1" applyFont="1" applyFill="1" applyBorder="1" applyAlignment="1" applyProtection="1">
      <alignment horizontal="right" vertical="center"/>
      <protection locked="0"/>
    </xf>
    <xf numFmtId="2" fontId="8" fillId="34" borderId="24" xfId="0" applyNumberFormat="1" applyFont="1" applyFill="1" applyBorder="1" applyAlignment="1" applyProtection="1">
      <alignment vertical="center"/>
      <protection locked="0"/>
    </xf>
    <xf numFmtId="0" fontId="11" fillId="34" borderId="24" xfId="0" applyFont="1" applyFill="1" applyBorder="1" applyAlignment="1">
      <alignment vertical="center"/>
    </xf>
    <xf numFmtId="1" fontId="14" fillId="34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24" xfId="0" applyNumberFormat="1" applyFont="1" applyFill="1" applyBorder="1" applyAlignment="1" applyProtection="1">
      <alignment horizontal="distributed" vertical="center"/>
      <protection locked="0"/>
    </xf>
    <xf numFmtId="2" fontId="13" fillId="34" borderId="24" xfId="0" applyNumberFormat="1" applyFont="1" applyFill="1" applyBorder="1" applyAlignment="1" applyProtection="1">
      <alignment vertical="center"/>
      <protection locked="0"/>
    </xf>
    <xf numFmtId="0" fontId="14" fillId="34" borderId="24" xfId="0" applyFont="1" applyFill="1" applyBorder="1" applyAlignment="1">
      <alignment vertical="center"/>
    </xf>
    <xf numFmtId="0" fontId="14" fillId="34" borderId="25" xfId="0" applyNumberFormat="1" applyFont="1" applyFill="1" applyBorder="1" applyAlignment="1" applyProtection="1">
      <alignment vertical="center"/>
      <protection locked="0"/>
    </xf>
    <xf numFmtId="0" fontId="8" fillId="34" borderId="40" xfId="0" applyNumberFormat="1" applyFont="1" applyFill="1" applyBorder="1" applyAlignment="1" applyProtection="1">
      <alignment vertical="center"/>
      <protection locked="0"/>
    </xf>
    <xf numFmtId="0" fontId="8" fillId="34" borderId="44" xfId="0" applyNumberFormat="1" applyFont="1" applyFill="1" applyBorder="1" applyAlignment="1" applyProtection="1">
      <alignment vertical="center"/>
      <protection locked="0"/>
    </xf>
    <xf numFmtId="0" fontId="8" fillId="34" borderId="24" xfId="0" applyNumberFormat="1" applyFont="1" applyFill="1" applyBorder="1" applyAlignment="1" applyProtection="1">
      <alignment vertical="center"/>
      <protection locked="0"/>
    </xf>
    <xf numFmtId="177" fontId="8" fillId="34" borderId="24" xfId="48" applyNumberFormat="1" applyFont="1" applyFill="1" applyBorder="1" applyAlignment="1" applyProtection="1">
      <alignment horizontal="right" vertical="center"/>
      <protection locked="0"/>
    </xf>
    <xf numFmtId="0" fontId="8" fillId="34" borderId="25" xfId="0" applyNumberFormat="1" applyFont="1" applyFill="1" applyBorder="1" applyAlignment="1" applyProtection="1">
      <alignment vertical="center"/>
      <protection locked="0"/>
    </xf>
    <xf numFmtId="0" fontId="8" fillId="34" borderId="24" xfId="0" applyNumberFormat="1" applyFont="1" applyFill="1" applyBorder="1" applyAlignment="1" applyProtection="1">
      <alignment horizontal="center" vertical="center"/>
      <protection locked="0"/>
    </xf>
    <xf numFmtId="2" fontId="8" fillId="34" borderId="24" xfId="0" applyNumberFormat="1" applyFont="1" applyFill="1" applyBorder="1" applyAlignment="1" applyProtection="1">
      <alignment horizontal="right" vertical="center"/>
      <protection locked="0"/>
    </xf>
    <xf numFmtId="0" fontId="8" fillId="34" borderId="24" xfId="0" applyFont="1" applyFill="1" applyBorder="1" applyAlignment="1">
      <alignment vertical="center"/>
    </xf>
    <xf numFmtId="1" fontId="8" fillId="34" borderId="24" xfId="0" applyNumberFormat="1" applyFont="1" applyFill="1" applyBorder="1" applyAlignment="1" applyProtection="1">
      <alignment horizontal="center" vertical="center"/>
      <protection locked="0"/>
    </xf>
    <xf numFmtId="2" fontId="8" fillId="34" borderId="30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45" xfId="0" applyNumberFormat="1" applyFont="1" applyFill="1" applyBorder="1" applyAlignment="1" applyProtection="1">
      <alignment vertical="center"/>
      <protection locked="0"/>
    </xf>
    <xf numFmtId="2" fontId="8" fillId="34" borderId="30" xfId="0" applyNumberFormat="1" applyFont="1" applyFill="1" applyBorder="1" applyAlignment="1" applyProtection="1">
      <alignment horizontal="right" vertical="center"/>
      <protection locked="0"/>
    </xf>
    <xf numFmtId="0" fontId="8" fillId="34" borderId="30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1" fontId="11" fillId="34" borderId="24" xfId="0" applyNumberFormat="1" applyFont="1" applyFill="1" applyBorder="1" applyAlignment="1" applyProtection="1">
      <alignment horizontal="center" vertical="center"/>
      <protection locked="0"/>
    </xf>
    <xf numFmtId="0" fontId="11" fillId="34" borderId="4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/>
    </xf>
    <xf numFmtId="178" fontId="8" fillId="34" borderId="24" xfId="0" applyNumberFormat="1" applyFont="1" applyFill="1" applyBorder="1" applyAlignment="1" applyProtection="1">
      <alignment horizontal="center" vertical="center"/>
      <protection locked="0"/>
    </xf>
    <xf numFmtId="178" fontId="8" fillId="34" borderId="40" xfId="0" applyNumberFormat="1" applyFont="1" applyFill="1" applyBorder="1" applyAlignment="1" applyProtection="1">
      <alignment horizontal="center" vertical="center"/>
      <protection locked="0"/>
    </xf>
    <xf numFmtId="178" fontId="8" fillId="34" borderId="25" xfId="0" applyNumberFormat="1" applyFont="1" applyFill="1" applyBorder="1" applyAlignment="1" applyProtection="1">
      <alignment horizontal="center" vertical="center"/>
      <protection locked="0"/>
    </xf>
    <xf numFmtId="179" fontId="8" fillId="34" borderId="24" xfId="0" applyNumberFormat="1" applyFont="1" applyFill="1" applyBorder="1" applyAlignment="1" applyProtection="1">
      <alignment horizontal="center" vertical="center"/>
      <protection locked="0"/>
    </xf>
    <xf numFmtId="179" fontId="8" fillId="34" borderId="25" xfId="0" applyNumberFormat="1" applyFont="1" applyFill="1" applyBorder="1" applyAlignment="1" applyProtection="1">
      <alignment horizontal="center" vertical="center"/>
      <protection locked="0"/>
    </xf>
    <xf numFmtId="178" fontId="13" fillId="34" borderId="24" xfId="0" applyNumberFormat="1" applyFont="1" applyFill="1" applyBorder="1" applyAlignment="1" applyProtection="1">
      <alignment horizontal="center" vertical="center"/>
      <protection locked="0"/>
    </xf>
    <xf numFmtId="178" fontId="13" fillId="34" borderId="40" xfId="0" applyNumberFormat="1" applyFont="1" applyFill="1" applyBorder="1" applyAlignment="1" applyProtection="1">
      <alignment horizontal="center" vertical="center"/>
      <protection locked="0"/>
    </xf>
    <xf numFmtId="178" fontId="13" fillId="34" borderId="25" xfId="0" applyNumberFormat="1" applyFont="1" applyFill="1" applyBorder="1" applyAlignment="1" applyProtection="1">
      <alignment horizontal="center" vertical="center"/>
      <protection locked="0"/>
    </xf>
    <xf numFmtId="179" fontId="13" fillId="34" borderId="24" xfId="0" applyNumberFormat="1" applyFont="1" applyFill="1" applyBorder="1" applyAlignment="1" applyProtection="1">
      <alignment horizontal="center" vertical="center"/>
      <protection locked="0"/>
    </xf>
    <xf numFmtId="179" fontId="13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8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8" fillId="33" borderId="47" xfId="0" applyNumberFormat="1" applyFont="1" applyFill="1" applyBorder="1" applyAlignment="1" applyProtection="1">
      <alignment horizontal="center" vertical="center"/>
      <protection locked="0"/>
    </xf>
    <xf numFmtId="0" fontId="8" fillId="33" borderId="48" xfId="0" applyNumberFormat="1" applyFont="1" applyFill="1" applyBorder="1" applyAlignment="1" applyProtection="1">
      <alignment horizontal="center" vertical="center"/>
      <protection locked="0"/>
    </xf>
    <xf numFmtId="0" fontId="8" fillId="33" borderId="45" xfId="0" applyNumberFormat="1" applyFont="1" applyFill="1" applyBorder="1" applyAlignment="1" applyProtection="1">
      <alignment horizontal="center" vertical="center"/>
      <protection locked="0"/>
    </xf>
    <xf numFmtId="0" fontId="8" fillId="33" borderId="49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40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50" xfId="0" applyFont="1" applyFill="1" applyBorder="1" applyAlignment="1">
      <alignment horizontal="center" vertical="center"/>
    </xf>
    <xf numFmtId="178" fontId="8" fillId="33" borderId="24" xfId="0" applyNumberFormat="1" applyFont="1" applyFill="1" applyBorder="1" applyAlignment="1" applyProtection="1">
      <alignment horizontal="center" vertical="center"/>
      <protection locked="0"/>
    </xf>
    <xf numFmtId="178" fontId="8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79" fontId="8" fillId="33" borderId="24" xfId="0" applyNumberFormat="1" applyFont="1" applyFill="1" applyBorder="1" applyAlignment="1" applyProtection="1">
      <alignment horizontal="center" vertical="center"/>
      <protection locked="0"/>
    </xf>
    <xf numFmtId="179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5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vertical="center" shrinkToFit="1"/>
      <protection locked="0"/>
    </xf>
    <xf numFmtId="0" fontId="11" fillId="0" borderId="14" xfId="0" applyNumberFormat="1" applyFont="1" applyFill="1" applyBorder="1" applyAlignment="1" applyProtection="1">
      <alignment vertical="center" shrinkToFit="1"/>
      <protection locked="0"/>
    </xf>
    <xf numFmtId="178" fontId="8" fillId="34" borderId="30" xfId="0" applyNumberFormat="1" applyFont="1" applyFill="1" applyBorder="1" applyAlignment="1" applyProtection="1">
      <alignment horizontal="center" vertical="center"/>
      <protection locked="0"/>
    </xf>
    <xf numFmtId="178" fontId="8" fillId="34" borderId="31" xfId="0" applyNumberFormat="1" applyFont="1" applyFill="1" applyBorder="1" applyAlignment="1" applyProtection="1">
      <alignment horizontal="center" vertical="center"/>
      <protection locked="0"/>
    </xf>
    <xf numFmtId="178" fontId="8" fillId="34" borderId="33" xfId="0" applyNumberFormat="1" applyFont="1" applyFill="1" applyBorder="1" applyAlignment="1" applyProtection="1">
      <alignment horizontal="center" vertical="center"/>
      <protection locked="0"/>
    </xf>
    <xf numFmtId="179" fontId="8" fillId="34" borderId="30" xfId="0" applyNumberFormat="1" applyFont="1" applyFill="1" applyBorder="1" applyAlignment="1" applyProtection="1">
      <alignment horizontal="center" vertical="center"/>
      <protection locked="0"/>
    </xf>
    <xf numFmtId="179" fontId="8" fillId="34" borderId="3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11</xdr:col>
      <xdr:colOff>323850</xdr:colOff>
      <xdr:row>5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23875" y="552450"/>
          <a:ext cx="5057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■都市公園一覧表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上越都市計画区域（合併前の上越市）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13</xdr:col>
      <xdr:colOff>400050</xdr:colOff>
      <xdr:row>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04825" y="304800"/>
          <a:ext cx="69056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342900</xdr:colOff>
      <xdr:row>0</xdr:row>
      <xdr:rowOff>0</xdr:rowOff>
    </xdr:from>
    <xdr:ext cx="1257300" cy="295275"/>
    <xdr:sp>
      <xdr:nvSpPr>
        <xdr:cNvPr id="3" name="Text Box 3"/>
        <xdr:cNvSpPr txBox="1">
          <a:spLocks noChangeArrowheads="1"/>
        </xdr:cNvSpPr>
      </xdr:nvSpPr>
      <xdr:spPr>
        <a:xfrm>
          <a:off x="6000750" y="0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都市施設</a:t>
          </a:r>
        </a:p>
      </xdr:txBody>
    </xdr:sp>
    <xdr:clientData/>
  </xdr:oneCellAnchor>
  <xdr:twoCellAnchor>
    <xdr:from>
      <xdr:col>1</xdr:col>
      <xdr:colOff>19050</xdr:colOff>
      <xdr:row>130</xdr:row>
      <xdr:rowOff>28575</xdr:rowOff>
    </xdr:from>
    <xdr:to>
      <xdr:col>12</xdr:col>
      <xdr:colOff>266700</xdr:colOff>
      <xdr:row>131</xdr:row>
      <xdr:rowOff>123825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523875" y="13811250"/>
          <a:ext cx="5400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■都市公園一覧表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上越都市計画区域（大潟区）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twoCellAnchor>
  <xdr:twoCellAnchor>
    <xdr:from>
      <xdr:col>1</xdr:col>
      <xdr:colOff>19050</xdr:colOff>
      <xdr:row>169</xdr:row>
      <xdr:rowOff>28575</xdr:rowOff>
    </xdr:from>
    <xdr:to>
      <xdr:col>12</xdr:col>
      <xdr:colOff>266700</xdr:colOff>
      <xdr:row>171</xdr:row>
      <xdr:rowOff>47625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23875" y="17935575"/>
          <a:ext cx="5400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■都市公園一覧表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上越都市計画区域（頸城区）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twoCellAnchor>
  <xdr:twoCellAnchor>
    <xdr:from>
      <xdr:col>1</xdr:col>
      <xdr:colOff>19050</xdr:colOff>
      <xdr:row>180</xdr:row>
      <xdr:rowOff>19050</xdr:rowOff>
    </xdr:from>
    <xdr:to>
      <xdr:col>11</xdr:col>
      <xdr:colOff>304800</xdr:colOff>
      <xdr:row>182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523875" y="19116675"/>
          <a:ext cx="5038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■都市公園一覧表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柿崎都市計画区域（柿崎区）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twoCellAnchor>
  <xdr:twoCellAnchor>
    <xdr:from>
      <xdr:col>1</xdr:col>
      <xdr:colOff>9525</xdr:colOff>
      <xdr:row>39</xdr:row>
      <xdr:rowOff>57150</xdr:rowOff>
    </xdr:from>
    <xdr:to>
      <xdr:col>13</xdr:col>
      <xdr:colOff>19050</xdr:colOff>
      <xdr:row>39</xdr:row>
      <xdr:rowOff>57150</xdr:rowOff>
    </xdr:to>
    <xdr:sp>
      <xdr:nvSpPr>
        <xdr:cNvPr id="7" name="直線コネクタ 7"/>
        <xdr:cNvSpPr>
          <a:spLocks/>
        </xdr:cNvSpPr>
      </xdr:nvSpPr>
      <xdr:spPr>
        <a:xfrm>
          <a:off x="514350" y="4305300"/>
          <a:ext cx="651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2"/>
  <sheetViews>
    <sheetView tabSelected="1" zoomScale="160" zoomScaleNormal="160" zoomScalePageLayoutView="0" workbookViewId="0" topLeftCell="A161">
      <selection activeCell="K199" sqref="K199"/>
    </sheetView>
  </sheetViews>
  <sheetFormatPr defaultColWidth="9.00390625" defaultRowHeight="13.5"/>
  <cols>
    <col min="1" max="1" width="6.625" style="0" customWidth="1"/>
    <col min="2" max="3" width="2.875" style="0" customWidth="1"/>
    <col min="4" max="4" width="5.00390625" style="0" bestFit="1" customWidth="1"/>
    <col min="5" max="5" width="7.125" style="0" bestFit="1" customWidth="1"/>
    <col min="6" max="6" width="17.25390625" style="0" bestFit="1" customWidth="1"/>
    <col min="7" max="7" width="6.50390625" style="0" bestFit="1" customWidth="1"/>
    <col min="8" max="8" width="4.50390625" style="0" bestFit="1" customWidth="1"/>
    <col min="9" max="9" width="5.25390625" style="0" bestFit="1" customWidth="1"/>
    <col min="10" max="10" width="6.50390625" style="0" bestFit="1" customWidth="1"/>
    <col min="11" max="11" width="4.50390625" style="0" bestFit="1" customWidth="1"/>
    <col min="12" max="12" width="5.25390625" style="0" bestFit="1" customWidth="1"/>
    <col min="13" max="13" width="17.75390625" style="0" customWidth="1"/>
    <col min="14" max="14" width="5.75390625" style="0" customWidth="1"/>
  </cols>
  <sheetData>
    <row r="1" ht="12" customHeight="1"/>
    <row r="2" ht="12" customHeight="1"/>
    <row r="3" spans="13:14" ht="16.5" customHeight="1">
      <c r="M3" s="251" t="s">
        <v>468</v>
      </c>
      <c r="N3" s="251"/>
    </row>
    <row r="4" spans="13:14" ht="10.5" customHeight="1">
      <c r="M4" s="262"/>
      <c r="N4" s="262"/>
    </row>
    <row r="5" spans="2:14" ht="5.25" customHeight="1">
      <c r="B5" s="2"/>
      <c r="C5" s="3"/>
      <c r="D5" s="3"/>
      <c r="E5" s="3"/>
      <c r="F5" s="3"/>
      <c r="G5" s="4"/>
      <c r="H5" s="5"/>
      <c r="I5" s="3"/>
      <c r="J5" s="5"/>
      <c r="K5" s="5"/>
      <c r="L5" s="6"/>
      <c r="M5" s="262"/>
      <c r="N5" s="262"/>
    </row>
    <row r="6" spans="2:14" ht="6" customHeight="1">
      <c r="B6" s="2"/>
      <c r="C6" s="3"/>
      <c r="D6" s="3"/>
      <c r="E6" s="3"/>
      <c r="F6" s="3"/>
      <c r="G6" s="4"/>
      <c r="H6" s="5"/>
      <c r="I6" s="3"/>
      <c r="J6" s="5"/>
      <c r="K6" s="5"/>
      <c r="L6" s="6"/>
      <c r="M6" s="147"/>
      <c r="N6" s="147"/>
    </row>
    <row r="7" spans="2:14" ht="8.25" customHeight="1">
      <c r="B7" s="263" t="s">
        <v>65</v>
      </c>
      <c r="C7" s="264"/>
      <c r="D7" s="265"/>
      <c r="E7" s="269" t="s">
        <v>1</v>
      </c>
      <c r="F7" s="269" t="s">
        <v>2</v>
      </c>
      <c r="G7" s="271" t="s">
        <v>3</v>
      </c>
      <c r="H7" s="272"/>
      <c r="I7" s="273"/>
      <c r="J7" s="274" t="s">
        <v>4</v>
      </c>
      <c r="K7" s="275"/>
      <c r="L7" s="276"/>
      <c r="M7" s="263" t="s">
        <v>66</v>
      </c>
      <c r="N7" s="265"/>
    </row>
    <row r="8" spans="2:14" ht="8.25" customHeight="1" thickBot="1">
      <c r="B8" s="266"/>
      <c r="C8" s="267"/>
      <c r="D8" s="268"/>
      <c r="E8" s="270"/>
      <c r="F8" s="270"/>
      <c r="G8" s="7" t="s">
        <v>6</v>
      </c>
      <c r="H8" s="277" t="s">
        <v>7</v>
      </c>
      <c r="I8" s="278"/>
      <c r="J8" s="8" t="s">
        <v>6</v>
      </c>
      <c r="K8" s="277" t="s">
        <v>7</v>
      </c>
      <c r="L8" s="278"/>
      <c r="M8" s="266"/>
      <c r="N8" s="268"/>
    </row>
    <row r="9" spans="2:14" s="9" customFormat="1" ht="8.25" customHeight="1" thickTop="1">
      <c r="B9" s="148">
        <v>8</v>
      </c>
      <c r="C9" s="149">
        <v>4</v>
      </c>
      <c r="D9" s="150">
        <v>1</v>
      </c>
      <c r="E9" s="151" t="s">
        <v>149</v>
      </c>
      <c r="F9" s="152" t="s">
        <v>150</v>
      </c>
      <c r="G9" s="153">
        <v>5.3</v>
      </c>
      <c r="H9" s="154" t="s">
        <v>20</v>
      </c>
      <c r="I9" s="155">
        <v>10.3</v>
      </c>
      <c r="J9" s="215">
        <v>5.3</v>
      </c>
      <c r="K9" s="157" t="s">
        <v>355</v>
      </c>
      <c r="L9" s="158" t="s">
        <v>356</v>
      </c>
      <c r="M9" s="159" t="s">
        <v>357</v>
      </c>
      <c r="N9" s="160"/>
    </row>
    <row r="10" spans="2:14" s="9" customFormat="1" ht="8.25" customHeight="1">
      <c r="B10" s="252" t="s">
        <v>78</v>
      </c>
      <c r="C10" s="253"/>
      <c r="D10" s="254"/>
      <c r="E10" s="220"/>
      <c r="F10" s="221"/>
      <c r="G10" s="222">
        <f>SUM(G8:G9)</f>
        <v>5.3</v>
      </c>
      <c r="H10" s="255">
        <f>COUNT(G9)</f>
        <v>1</v>
      </c>
      <c r="I10" s="256"/>
      <c r="J10" s="223">
        <f>SUM(J9)</f>
        <v>5.3</v>
      </c>
      <c r="K10" s="255">
        <f>COUNT(J9)</f>
        <v>1</v>
      </c>
      <c r="L10" s="256"/>
      <c r="M10" s="224"/>
      <c r="N10" s="225"/>
    </row>
    <row r="11" spans="2:14" s="9" customFormat="1" ht="8.25" customHeight="1">
      <c r="B11" s="161">
        <v>6</v>
      </c>
      <c r="C11" s="162">
        <v>5</v>
      </c>
      <c r="D11" s="163">
        <v>1</v>
      </c>
      <c r="E11" s="127" t="s">
        <v>151</v>
      </c>
      <c r="F11" s="128" t="s">
        <v>152</v>
      </c>
      <c r="G11" s="164">
        <v>11.1</v>
      </c>
      <c r="H11" s="165" t="s">
        <v>153</v>
      </c>
      <c r="I11" s="166">
        <v>9.25</v>
      </c>
      <c r="J11" s="167">
        <v>11.1</v>
      </c>
      <c r="K11" s="168" t="s">
        <v>450</v>
      </c>
      <c r="L11" s="169" t="s">
        <v>451</v>
      </c>
      <c r="M11" s="134" t="s">
        <v>155</v>
      </c>
      <c r="N11" s="170"/>
    </row>
    <row r="12" spans="2:14" s="9" customFormat="1" ht="8.25" customHeight="1">
      <c r="B12" s="148">
        <v>6</v>
      </c>
      <c r="C12" s="149">
        <v>5</v>
      </c>
      <c r="D12" s="150">
        <v>2</v>
      </c>
      <c r="E12" s="151" t="s">
        <v>9</v>
      </c>
      <c r="F12" s="152" t="s">
        <v>156</v>
      </c>
      <c r="G12" s="153">
        <v>24.3</v>
      </c>
      <c r="H12" s="154" t="s">
        <v>112</v>
      </c>
      <c r="I12" s="155">
        <v>12.03</v>
      </c>
      <c r="J12" s="156">
        <v>7.73</v>
      </c>
      <c r="K12" s="33" t="s">
        <v>157</v>
      </c>
      <c r="L12" s="40" t="s">
        <v>158</v>
      </c>
      <c r="M12" s="159" t="s">
        <v>159</v>
      </c>
      <c r="N12" s="160"/>
    </row>
    <row r="13" spans="2:14" s="9" customFormat="1" ht="8.25" customHeight="1">
      <c r="B13" s="252" t="s">
        <v>141</v>
      </c>
      <c r="C13" s="253"/>
      <c r="D13" s="254"/>
      <c r="E13" s="220"/>
      <c r="F13" s="221"/>
      <c r="G13" s="222">
        <f>SUM(G11:G12)</f>
        <v>35.4</v>
      </c>
      <c r="H13" s="255">
        <f>COUNT(G12:G13)</f>
        <v>2</v>
      </c>
      <c r="I13" s="256"/>
      <c r="J13" s="223">
        <f>SUM(J11:J12)</f>
        <v>18.83</v>
      </c>
      <c r="K13" s="255">
        <f>COUNT(J12:J13)</f>
        <v>2</v>
      </c>
      <c r="L13" s="256"/>
      <c r="M13" s="224"/>
      <c r="N13" s="225"/>
    </row>
    <row r="14" spans="2:14" s="9" customFormat="1" ht="8.25" customHeight="1">
      <c r="B14" s="75">
        <v>5</v>
      </c>
      <c r="C14" s="76">
        <v>6</v>
      </c>
      <c r="D14" s="65">
        <v>1</v>
      </c>
      <c r="E14" s="77" t="s">
        <v>160</v>
      </c>
      <c r="F14" s="67" t="s">
        <v>462</v>
      </c>
      <c r="G14" s="171">
        <v>50.3</v>
      </c>
      <c r="H14" s="64" t="s">
        <v>161</v>
      </c>
      <c r="I14" s="172">
        <v>11.1</v>
      </c>
      <c r="J14" s="173">
        <v>48.33</v>
      </c>
      <c r="K14" s="64" t="s">
        <v>161</v>
      </c>
      <c r="L14" s="174" t="s">
        <v>162</v>
      </c>
      <c r="M14" s="73" t="s">
        <v>163</v>
      </c>
      <c r="N14" s="74"/>
    </row>
    <row r="15" spans="2:14" s="9" customFormat="1" ht="8.25" customHeight="1">
      <c r="B15" s="175">
        <v>5</v>
      </c>
      <c r="C15" s="176">
        <v>5</v>
      </c>
      <c r="D15" s="34">
        <v>2</v>
      </c>
      <c r="E15" s="38" t="s">
        <v>9</v>
      </c>
      <c r="F15" s="177" t="s">
        <v>164</v>
      </c>
      <c r="G15" s="178">
        <v>28.2</v>
      </c>
      <c r="H15" s="33" t="s">
        <v>165</v>
      </c>
      <c r="I15" s="179">
        <v>3.2</v>
      </c>
      <c r="J15" s="180">
        <v>26.15</v>
      </c>
      <c r="K15" s="33" t="s">
        <v>166</v>
      </c>
      <c r="L15" s="40">
        <v>4.01</v>
      </c>
      <c r="M15" s="41" t="s">
        <v>167</v>
      </c>
      <c r="N15" s="35"/>
    </row>
    <row r="16" spans="2:14" s="9" customFormat="1" ht="8.25" customHeight="1">
      <c r="B16" s="252" t="s">
        <v>168</v>
      </c>
      <c r="C16" s="253"/>
      <c r="D16" s="254"/>
      <c r="E16" s="220"/>
      <c r="F16" s="221"/>
      <c r="G16" s="222">
        <f>G15+G14</f>
        <v>78.5</v>
      </c>
      <c r="H16" s="255">
        <f>COUNT(G14:G15)</f>
        <v>2</v>
      </c>
      <c r="I16" s="256"/>
      <c r="J16" s="226">
        <f>J15+J14</f>
        <v>74.47999999999999</v>
      </c>
      <c r="K16" s="255">
        <f>COUNT(J14:J15)</f>
        <v>2</v>
      </c>
      <c r="L16" s="256"/>
      <c r="M16" s="224"/>
      <c r="N16" s="225"/>
    </row>
    <row r="17" spans="2:14" s="9" customFormat="1" ht="8.25" customHeight="1">
      <c r="B17" s="181">
        <v>4</v>
      </c>
      <c r="C17" s="182">
        <v>4</v>
      </c>
      <c r="D17" s="145">
        <v>1</v>
      </c>
      <c r="E17" s="62" t="s">
        <v>169</v>
      </c>
      <c r="F17" s="63" t="s">
        <v>170</v>
      </c>
      <c r="G17" s="183">
        <v>5.7</v>
      </c>
      <c r="H17" s="184" t="s">
        <v>165</v>
      </c>
      <c r="I17" s="185">
        <v>3.2</v>
      </c>
      <c r="J17" s="186">
        <v>5.69</v>
      </c>
      <c r="K17" s="184" t="s">
        <v>166</v>
      </c>
      <c r="L17" s="187">
        <v>4.01</v>
      </c>
      <c r="M17" s="43" t="s">
        <v>171</v>
      </c>
      <c r="N17" s="44"/>
    </row>
    <row r="18" spans="2:14" s="9" customFormat="1" ht="8.25" customHeight="1">
      <c r="B18" s="252" t="s">
        <v>172</v>
      </c>
      <c r="C18" s="253"/>
      <c r="D18" s="254"/>
      <c r="E18" s="220"/>
      <c r="F18" s="221"/>
      <c r="G18" s="222">
        <f>G17</f>
        <v>5.7</v>
      </c>
      <c r="H18" s="255">
        <f>COUNT(G17)</f>
        <v>1</v>
      </c>
      <c r="I18" s="256"/>
      <c r="J18" s="226">
        <f>SUM(J17)</f>
        <v>5.69</v>
      </c>
      <c r="K18" s="255">
        <f>COUNT(J17)</f>
        <v>1</v>
      </c>
      <c r="L18" s="256"/>
      <c r="M18" s="224"/>
      <c r="N18" s="225"/>
    </row>
    <row r="19" spans="2:14" s="9" customFormat="1" ht="8.25" customHeight="1">
      <c r="B19" s="75">
        <v>3</v>
      </c>
      <c r="C19" s="76">
        <v>3</v>
      </c>
      <c r="D19" s="65">
        <v>1</v>
      </c>
      <c r="E19" s="77" t="s">
        <v>173</v>
      </c>
      <c r="F19" s="67" t="s">
        <v>174</v>
      </c>
      <c r="G19" s="216">
        <v>2.2</v>
      </c>
      <c r="H19" s="64" t="s">
        <v>175</v>
      </c>
      <c r="I19" s="172">
        <v>7.27</v>
      </c>
      <c r="J19" s="217">
        <v>2.2</v>
      </c>
      <c r="K19" s="64" t="s">
        <v>176</v>
      </c>
      <c r="L19" s="174">
        <v>7.05</v>
      </c>
      <c r="M19" s="73" t="s">
        <v>177</v>
      </c>
      <c r="N19" s="74"/>
    </row>
    <row r="20" spans="2:14" s="9" customFormat="1" ht="8.25" customHeight="1">
      <c r="B20" s="81">
        <v>3</v>
      </c>
      <c r="C20" s="82">
        <v>3</v>
      </c>
      <c r="D20" s="22">
        <v>2</v>
      </c>
      <c r="E20" s="26" t="s">
        <v>9</v>
      </c>
      <c r="F20" s="25" t="s">
        <v>178</v>
      </c>
      <c r="G20" s="188">
        <v>1.1</v>
      </c>
      <c r="H20" s="17" t="s">
        <v>179</v>
      </c>
      <c r="I20" s="189">
        <v>2.28</v>
      </c>
      <c r="J20" s="190">
        <v>1.06</v>
      </c>
      <c r="K20" s="17" t="s">
        <v>180</v>
      </c>
      <c r="L20" s="18">
        <v>3.25</v>
      </c>
      <c r="M20" s="28" t="s">
        <v>181</v>
      </c>
      <c r="N20" s="191"/>
    </row>
    <row r="21" spans="2:14" s="9" customFormat="1" ht="8.25" customHeight="1">
      <c r="B21" s="81">
        <v>3</v>
      </c>
      <c r="C21" s="82">
        <v>3</v>
      </c>
      <c r="D21" s="22">
        <v>3</v>
      </c>
      <c r="E21" s="26" t="s">
        <v>9</v>
      </c>
      <c r="F21" s="25" t="s">
        <v>182</v>
      </c>
      <c r="G21" s="188">
        <v>1.1</v>
      </c>
      <c r="H21" s="17" t="s">
        <v>154</v>
      </c>
      <c r="I21" s="189">
        <v>9.27</v>
      </c>
      <c r="J21" s="190">
        <v>1.1</v>
      </c>
      <c r="K21" s="17" t="s">
        <v>183</v>
      </c>
      <c r="L21" s="18">
        <v>4.01</v>
      </c>
      <c r="M21" s="28" t="s">
        <v>184</v>
      </c>
      <c r="N21" s="23"/>
    </row>
    <row r="22" spans="2:14" s="9" customFormat="1" ht="8.25" customHeight="1">
      <c r="B22" s="192">
        <v>3</v>
      </c>
      <c r="C22" s="193">
        <v>3</v>
      </c>
      <c r="D22" s="11">
        <v>4</v>
      </c>
      <c r="E22" s="15" t="s">
        <v>9</v>
      </c>
      <c r="F22" s="14" t="s">
        <v>185</v>
      </c>
      <c r="G22" s="194">
        <v>1</v>
      </c>
      <c r="H22" s="10" t="s">
        <v>186</v>
      </c>
      <c r="I22" s="195">
        <v>1.11</v>
      </c>
      <c r="J22" s="196">
        <v>1</v>
      </c>
      <c r="K22" s="10" t="s">
        <v>183</v>
      </c>
      <c r="L22" s="29" t="s">
        <v>455</v>
      </c>
      <c r="M22" s="19" t="s">
        <v>187</v>
      </c>
      <c r="N22" s="12"/>
    </row>
    <row r="23" spans="2:14" s="9" customFormat="1" ht="8.25" customHeight="1">
      <c r="B23" s="192">
        <v>3</v>
      </c>
      <c r="C23" s="193">
        <v>3</v>
      </c>
      <c r="D23" s="11">
        <v>5</v>
      </c>
      <c r="E23" s="15" t="s">
        <v>9</v>
      </c>
      <c r="F23" s="121" t="s">
        <v>188</v>
      </c>
      <c r="G23" s="197">
        <v>0.9</v>
      </c>
      <c r="H23" s="10" t="s">
        <v>189</v>
      </c>
      <c r="I23" s="198">
        <v>12.2</v>
      </c>
      <c r="J23" s="199">
        <v>0.94</v>
      </c>
      <c r="K23" s="200" t="s">
        <v>190</v>
      </c>
      <c r="L23" s="201" t="s">
        <v>191</v>
      </c>
      <c r="M23" s="103" t="s">
        <v>192</v>
      </c>
      <c r="N23" s="104"/>
    </row>
    <row r="24" spans="2:14" s="9" customFormat="1" ht="8.25" customHeight="1">
      <c r="B24" s="252" t="s">
        <v>193</v>
      </c>
      <c r="C24" s="253"/>
      <c r="D24" s="254"/>
      <c r="E24" s="220"/>
      <c r="F24" s="221"/>
      <c r="G24" s="222">
        <f>SUM(G19:G23)</f>
        <v>6.300000000000001</v>
      </c>
      <c r="H24" s="255">
        <f>COUNT(G19:G23)</f>
        <v>5</v>
      </c>
      <c r="I24" s="256"/>
      <c r="J24" s="226">
        <f>SUM(J19:J23)</f>
        <v>6.300000000000001</v>
      </c>
      <c r="K24" s="255">
        <f>COUNT(J19:J23)</f>
        <v>5</v>
      </c>
      <c r="L24" s="256"/>
      <c r="M24" s="224"/>
      <c r="N24" s="225"/>
    </row>
    <row r="25" spans="2:14" s="9" customFormat="1" ht="8.25" customHeight="1">
      <c r="B25" s="75">
        <v>2</v>
      </c>
      <c r="C25" s="76">
        <v>2</v>
      </c>
      <c r="D25" s="65">
        <v>1</v>
      </c>
      <c r="E25" s="77" t="s">
        <v>79</v>
      </c>
      <c r="F25" s="67" t="s">
        <v>194</v>
      </c>
      <c r="G25" s="202">
        <v>0.45</v>
      </c>
      <c r="H25" s="64" t="s">
        <v>195</v>
      </c>
      <c r="I25" s="172">
        <v>5.24</v>
      </c>
      <c r="J25" s="173">
        <v>0.45</v>
      </c>
      <c r="K25" s="64" t="s">
        <v>196</v>
      </c>
      <c r="L25" s="174">
        <v>4.01</v>
      </c>
      <c r="M25" s="73" t="s">
        <v>197</v>
      </c>
      <c r="N25" s="74"/>
    </row>
    <row r="26" spans="2:14" s="9" customFormat="1" ht="8.25" customHeight="1">
      <c r="B26" s="81">
        <v>2</v>
      </c>
      <c r="C26" s="82">
        <v>2</v>
      </c>
      <c r="D26" s="22">
        <v>2</v>
      </c>
      <c r="E26" s="26" t="s">
        <v>9</v>
      </c>
      <c r="F26" s="25" t="s">
        <v>198</v>
      </c>
      <c r="G26" s="203">
        <v>0.21</v>
      </c>
      <c r="H26" s="17" t="s">
        <v>195</v>
      </c>
      <c r="I26" s="189">
        <v>5.24</v>
      </c>
      <c r="J26" s="190">
        <v>0.21</v>
      </c>
      <c r="K26" s="17" t="s">
        <v>199</v>
      </c>
      <c r="L26" s="18">
        <v>4.01</v>
      </c>
      <c r="M26" s="28" t="s">
        <v>200</v>
      </c>
      <c r="N26" s="23"/>
    </row>
    <row r="27" spans="2:14" s="9" customFormat="1" ht="8.25" customHeight="1">
      <c r="B27" s="81">
        <v>2</v>
      </c>
      <c r="C27" s="82">
        <v>2</v>
      </c>
      <c r="D27" s="22">
        <v>3</v>
      </c>
      <c r="E27" s="26" t="s">
        <v>9</v>
      </c>
      <c r="F27" s="204" t="s">
        <v>201</v>
      </c>
      <c r="G27" s="203">
        <v>0.17</v>
      </c>
      <c r="H27" s="17" t="s">
        <v>202</v>
      </c>
      <c r="I27" s="189">
        <v>3.3</v>
      </c>
      <c r="J27" s="190">
        <v>0.17</v>
      </c>
      <c r="K27" s="17" t="s">
        <v>176</v>
      </c>
      <c r="L27" s="18">
        <v>7.05</v>
      </c>
      <c r="M27" s="28" t="s">
        <v>203</v>
      </c>
      <c r="N27" s="23"/>
    </row>
    <row r="28" spans="2:14" s="9" customFormat="1" ht="8.25" customHeight="1">
      <c r="B28" s="81">
        <v>2</v>
      </c>
      <c r="C28" s="82">
        <v>2</v>
      </c>
      <c r="D28" s="22">
        <v>4</v>
      </c>
      <c r="E28" s="26" t="s">
        <v>9</v>
      </c>
      <c r="F28" s="25" t="s">
        <v>204</v>
      </c>
      <c r="G28" s="203">
        <v>0.4</v>
      </c>
      <c r="H28" s="17" t="s">
        <v>205</v>
      </c>
      <c r="I28" s="189">
        <v>1.17</v>
      </c>
      <c r="J28" s="190">
        <v>0.4</v>
      </c>
      <c r="K28" s="17" t="s">
        <v>166</v>
      </c>
      <c r="L28" s="18">
        <v>4.01</v>
      </c>
      <c r="M28" s="28" t="s">
        <v>206</v>
      </c>
      <c r="N28" s="23"/>
    </row>
    <row r="29" spans="2:14" s="9" customFormat="1" ht="8.25" customHeight="1">
      <c r="B29" s="81">
        <v>2</v>
      </c>
      <c r="C29" s="82">
        <v>2</v>
      </c>
      <c r="D29" s="22">
        <v>5</v>
      </c>
      <c r="E29" s="26" t="s">
        <v>9</v>
      </c>
      <c r="F29" s="204" t="s">
        <v>207</v>
      </c>
      <c r="G29" s="203">
        <v>0.23</v>
      </c>
      <c r="H29" s="17" t="s">
        <v>166</v>
      </c>
      <c r="I29" s="189">
        <v>2.12</v>
      </c>
      <c r="J29" s="190">
        <v>0.23</v>
      </c>
      <c r="K29" s="17" t="s">
        <v>459</v>
      </c>
      <c r="L29" s="18">
        <v>4.01</v>
      </c>
      <c r="M29" s="28" t="s">
        <v>208</v>
      </c>
      <c r="N29" s="23"/>
    </row>
    <row r="30" spans="2:14" s="9" customFormat="1" ht="8.25" customHeight="1">
      <c r="B30" s="81">
        <v>2</v>
      </c>
      <c r="C30" s="82">
        <v>2</v>
      </c>
      <c r="D30" s="22">
        <v>6</v>
      </c>
      <c r="E30" s="26" t="s">
        <v>9</v>
      </c>
      <c r="F30" s="25" t="s">
        <v>209</v>
      </c>
      <c r="G30" s="203">
        <v>0.14</v>
      </c>
      <c r="H30" s="17" t="s">
        <v>210</v>
      </c>
      <c r="I30" s="189">
        <v>5.29</v>
      </c>
      <c r="J30" s="190">
        <v>0.14</v>
      </c>
      <c r="K30" s="17" t="s">
        <v>460</v>
      </c>
      <c r="L30" s="18">
        <v>4.01</v>
      </c>
      <c r="M30" s="28" t="s">
        <v>211</v>
      </c>
      <c r="N30" s="23"/>
    </row>
    <row r="31" spans="2:14" s="9" customFormat="1" ht="8.25" customHeight="1">
      <c r="B31" s="81">
        <v>2</v>
      </c>
      <c r="C31" s="82">
        <v>2</v>
      </c>
      <c r="D31" s="22">
        <v>7</v>
      </c>
      <c r="E31" s="26" t="s">
        <v>9</v>
      </c>
      <c r="F31" s="25" t="s">
        <v>212</v>
      </c>
      <c r="G31" s="203">
        <v>0.25</v>
      </c>
      <c r="H31" s="17" t="s">
        <v>213</v>
      </c>
      <c r="I31" s="189">
        <v>6.27</v>
      </c>
      <c r="J31" s="190">
        <v>0.25</v>
      </c>
      <c r="K31" s="17" t="s">
        <v>195</v>
      </c>
      <c r="L31" s="18">
        <v>4.01</v>
      </c>
      <c r="M31" s="28" t="s">
        <v>214</v>
      </c>
      <c r="N31" s="23"/>
    </row>
    <row r="32" spans="2:14" s="9" customFormat="1" ht="8.25" customHeight="1">
      <c r="B32" s="81">
        <v>2</v>
      </c>
      <c r="C32" s="82">
        <v>2</v>
      </c>
      <c r="D32" s="22">
        <v>8</v>
      </c>
      <c r="E32" s="26" t="s">
        <v>9</v>
      </c>
      <c r="F32" s="25" t="s">
        <v>215</v>
      </c>
      <c r="G32" s="203">
        <v>0.27</v>
      </c>
      <c r="H32" s="17" t="s">
        <v>213</v>
      </c>
      <c r="I32" s="189">
        <v>6.27</v>
      </c>
      <c r="J32" s="190">
        <v>0.27</v>
      </c>
      <c r="K32" s="17" t="s">
        <v>199</v>
      </c>
      <c r="L32" s="18">
        <v>4.01</v>
      </c>
      <c r="M32" s="28" t="s">
        <v>216</v>
      </c>
      <c r="N32" s="23"/>
    </row>
    <row r="33" spans="2:14" s="9" customFormat="1" ht="8.25" customHeight="1">
      <c r="B33" s="81">
        <v>2</v>
      </c>
      <c r="C33" s="82">
        <v>2</v>
      </c>
      <c r="D33" s="22">
        <v>9</v>
      </c>
      <c r="E33" s="26" t="s">
        <v>9</v>
      </c>
      <c r="F33" s="25" t="s">
        <v>217</v>
      </c>
      <c r="G33" s="203">
        <v>0.34</v>
      </c>
      <c r="H33" s="17" t="s">
        <v>213</v>
      </c>
      <c r="I33" s="189">
        <v>6.27</v>
      </c>
      <c r="J33" s="190">
        <v>0.34</v>
      </c>
      <c r="K33" s="17" t="s">
        <v>196</v>
      </c>
      <c r="L33" s="18">
        <v>4.01</v>
      </c>
      <c r="M33" s="28" t="s">
        <v>218</v>
      </c>
      <c r="N33" s="23"/>
    </row>
    <row r="34" spans="2:14" s="9" customFormat="1" ht="8.25" customHeight="1">
      <c r="B34" s="81">
        <v>2</v>
      </c>
      <c r="C34" s="82">
        <v>2</v>
      </c>
      <c r="D34" s="22">
        <v>10</v>
      </c>
      <c r="E34" s="26" t="s">
        <v>9</v>
      </c>
      <c r="F34" s="25" t="s">
        <v>219</v>
      </c>
      <c r="G34" s="203">
        <v>0.27</v>
      </c>
      <c r="H34" s="17" t="s">
        <v>213</v>
      </c>
      <c r="I34" s="189">
        <v>6.27</v>
      </c>
      <c r="J34" s="190">
        <v>0.27</v>
      </c>
      <c r="K34" s="17" t="s">
        <v>220</v>
      </c>
      <c r="L34" s="18">
        <v>4.01</v>
      </c>
      <c r="M34" s="28" t="s">
        <v>221</v>
      </c>
      <c r="N34" s="23"/>
    </row>
    <row r="35" spans="2:14" s="9" customFormat="1" ht="8.25" customHeight="1">
      <c r="B35" s="81">
        <v>2</v>
      </c>
      <c r="C35" s="82">
        <v>2</v>
      </c>
      <c r="D35" s="22">
        <v>11</v>
      </c>
      <c r="E35" s="26" t="s">
        <v>9</v>
      </c>
      <c r="F35" s="25" t="s">
        <v>222</v>
      </c>
      <c r="G35" s="203">
        <v>0.22</v>
      </c>
      <c r="H35" s="17" t="s">
        <v>205</v>
      </c>
      <c r="I35" s="189">
        <v>1.17</v>
      </c>
      <c r="J35" s="190">
        <v>0.22</v>
      </c>
      <c r="K35" s="17" t="s">
        <v>210</v>
      </c>
      <c r="L35" s="18">
        <v>3.01</v>
      </c>
      <c r="M35" s="28" t="s">
        <v>223</v>
      </c>
      <c r="N35" s="23"/>
    </row>
    <row r="36" spans="2:14" s="9" customFormat="1" ht="8.25" customHeight="1">
      <c r="B36" s="81">
        <v>2</v>
      </c>
      <c r="C36" s="82">
        <v>2</v>
      </c>
      <c r="D36" s="22">
        <v>12</v>
      </c>
      <c r="E36" s="26" t="s">
        <v>9</v>
      </c>
      <c r="F36" s="25" t="s">
        <v>224</v>
      </c>
      <c r="G36" s="203">
        <v>0.25</v>
      </c>
      <c r="H36" s="17" t="s">
        <v>205</v>
      </c>
      <c r="I36" s="189">
        <v>1.17</v>
      </c>
      <c r="J36" s="190">
        <v>0.25</v>
      </c>
      <c r="K36" s="17" t="s">
        <v>166</v>
      </c>
      <c r="L36" s="18">
        <v>4.01</v>
      </c>
      <c r="M36" s="28" t="s">
        <v>225</v>
      </c>
      <c r="N36" s="23"/>
    </row>
    <row r="37" spans="2:14" s="9" customFormat="1" ht="8.25" customHeight="1">
      <c r="B37" s="81">
        <v>2</v>
      </c>
      <c r="C37" s="82">
        <v>2</v>
      </c>
      <c r="D37" s="22">
        <v>13</v>
      </c>
      <c r="E37" s="26" t="s">
        <v>9</v>
      </c>
      <c r="F37" s="25" t="s">
        <v>226</v>
      </c>
      <c r="G37" s="203">
        <v>0.28</v>
      </c>
      <c r="H37" s="17" t="s">
        <v>205</v>
      </c>
      <c r="I37" s="189">
        <v>1.17</v>
      </c>
      <c r="J37" s="190">
        <v>0.28</v>
      </c>
      <c r="K37" s="17" t="s">
        <v>227</v>
      </c>
      <c r="L37" s="18">
        <v>4.01</v>
      </c>
      <c r="M37" s="28" t="s">
        <v>228</v>
      </c>
      <c r="N37" s="23"/>
    </row>
    <row r="38" spans="2:14" s="9" customFormat="1" ht="8.25" customHeight="1">
      <c r="B38" s="81">
        <v>2</v>
      </c>
      <c r="C38" s="82">
        <v>2</v>
      </c>
      <c r="D38" s="22">
        <v>14</v>
      </c>
      <c r="E38" s="26" t="s">
        <v>9</v>
      </c>
      <c r="F38" s="25" t="s">
        <v>229</v>
      </c>
      <c r="G38" s="203">
        <v>0.1</v>
      </c>
      <c r="H38" s="17" t="s">
        <v>165</v>
      </c>
      <c r="I38" s="189">
        <v>3.2</v>
      </c>
      <c r="J38" s="190">
        <v>0.1</v>
      </c>
      <c r="K38" s="17" t="s">
        <v>166</v>
      </c>
      <c r="L38" s="18">
        <v>4.01</v>
      </c>
      <c r="M38" s="28" t="s">
        <v>230</v>
      </c>
      <c r="N38" s="23"/>
    </row>
    <row r="39" spans="2:14" s="9" customFormat="1" ht="8.25" customHeight="1">
      <c r="B39" s="81">
        <v>2</v>
      </c>
      <c r="C39" s="82">
        <v>2</v>
      </c>
      <c r="D39" s="22">
        <v>15</v>
      </c>
      <c r="E39" s="26" t="s">
        <v>9</v>
      </c>
      <c r="F39" s="25" t="s">
        <v>231</v>
      </c>
      <c r="G39" s="203">
        <v>0.18</v>
      </c>
      <c r="H39" s="17" t="s">
        <v>232</v>
      </c>
      <c r="I39" s="22">
        <v>5.04</v>
      </c>
      <c r="J39" s="190">
        <v>0.18</v>
      </c>
      <c r="K39" s="17" t="s">
        <v>232</v>
      </c>
      <c r="L39" s="18">
        <v>5.04</v>
      </c>
      <c r="M39" s="28" t="s">
        <v>233</v>
      </c>
      <c r="N39" s="23"/>
    </row>
    <row r="40" spans="2:14" s="218" customFormat="1" ht="8.25" customHeight="1">
      <c r="B40" s="81">
        <v>2</v>
      </c>
      <c r="C40" s="82">
        <v>2</v>
      </c>
      <c r="D40" s="22">
        <v>16</v>
      </c>
      <c r="E40" s="26" t="s">
        <v>123</v>
      </c>
      <c r="F40" s="25" t="s">
        <v>368</v>
      </c>
      <c r="G40" s="203">
        <v>0.28</v>
      </c>
      <c r="H40" s="17" t="s">
        <v>369</v>
      </c>
      <c r="I40" s="219">
        <v>3.2</v>
      </c>
      <c r="J40" s="190"/>
      <c r="K40" s="17" t="s">
        <v>370</v>
      </c>
      <c r="L40" s="18" t="s">
        <v>371</v>
      </c>
      <c r="M40" s="28" t="s">
        <v>372</v>
      </c>
      <c r="N40" s="23" t="s">
        <v>373</v>
      </c>
    </row>
    <row r="41" spans="2:14" s="9" customFormat="1" ht="8.25" customHeight="1">
      <c r="B41" s="81">
        <v>2</v>
      </c>
      <c r="C41" s="82">
        <v>2</v>
      </c>
      <c r="D41" s="22">
        <v>17</v>
      </c>
      <c r="E41" s="26" t="s">
        <v>9</v>
      </c>
      <c r="F41" s="25" t="s">
        <v>234</v>
      </c>
      <c r="G41" s="203">
        <v>0.34</v>
      </c>
      <c r="H41" s="17" t="s">
        <v>227</v>
      </c>
      <c r="I41" s="22">
        <v>5.04</v>
      </c>
      <c r="J41" s="190">
        <v>0.34</v>
      </c>
      <c r="K41" s="17" t="s">
        <v>166</v>
      </c>
      <c r="L41" s="18">
        <v>4.01</v>
      </c>
      <c r="M41" s="28" t="s">
        <v>235</v>
      </c>
      <c r="N41" s="23"/>
    </row>
    <row r="42" spans="2:14" s="9" customFormat="1" ht="8.25" customHeight="1">
      <c r="B42" s="81">
        <v>2</v>
      </c>
      <c r="C42" s="82">
        <v>2</v>
      </c>
      <c r="D42" s="22">
        <v>18</v>
      </c>
      <c r="E42" s="26" t="s">
        <v>9</v>
      </c>
      <c r="F42" s="25" t="s">
        <v>236</v>
      </c>
      <c r="G42" s="203">
        <v>0.27</v>
      </c>
      <c r="H42" s="17" t="s">
        <v>227</v>
      </c>
      <c r="I42" s="22">
        <v>5.04</v>
      </c>
      <c r="J42" s="190">
        <v>0.27</v>
      </c>
      <c r="K42" s="17" t="s">
        <v>166</v>
      </c>
      <c r="L42" s="18">
        <v>4.01</v>
      </c>
      <c r="M42" s="28" t="s">
        <v>237</v>
      </c>
      <c r="N42" s="23"/>
    </row>
    <row r="43" spans="2:14" s="9" customFormat="1" ht="8.25" customHeight="1">
      <c r="B43" s="81">
        <v>2</v>
      </c>
      <c r="C43" s="82">
        <v>2</v>
      </c>
      <c r="D43" s="22">
        <v>19</v>
      </c>
      <c r="E43" s="26" t="s">
        <v>9</v>
      </c>
      <c r="F43" s="25" t="s">
        <v>238</v>
      </c>
      <c r="G43" s="203">
        <v>0.23</v>
      </c>
      <c r="H43" s="17" t="s">
        <v>199</v>
      </c>
      <c r="I43" s="189">
        <v>11.28</v>
      </c>
      <c r="J43" s="190">
        <v>0.23</v>
      </c>
      <c r="K43" s="17" t="s">
        <v>239</v>
      </c>
      <c r="L43" s="18">
        <v>4.01</v>
      </c>
      <c r="M43" s="28" t="s">
        <v>240</v>
      </c>
      <c r="N43" s="23"/>
    </row>
    <row r="44" spans="2:14" s="9" customFormat="1" ht="8.25" customHeight="1">
      <c r="B44" s="81">
        <v>2</v>
      </c>
      <c r="C44" s="82">
        <v>2</v>
      </c>
      <c r="D44" s="22">
        <v>20</v>
      </c>
      <c r="E44" s="26" t="s">
        <v>9</v>
      </c>
      <c r="F44" s="25" t="s">
        <v>241</v>
      </c>
      <c r="G44" s="203">
        <v>0.47</v>
      </c>
      <c r="H44" s="17" t="s">
        <v>199</v>
      </c>
      <c r="I44" s="189">
        <v>11.28</v>
      </c>
      <c r="J44" s="190">
        <v>0.47</v>
      </c>
      <c r="K44" s="17" t="s">
        <v>242</v>
      </c>
      <c r="L44" s="18">
        <v>5.01</v>
      </c>
      <c r="M44" s="28" t="s">
        <v>243</v>
      </c>
      <c r="N44" s="23"/>
    </row>
    <row r="45" spans="2:14" s="9" customFormat="1" ht="8.25" customHeight="1">
      <c r="B45" s="81">
        <v>2</v>
      </c>
      <c r="C45" s="82">
        <v>2</v>
      </c>
      <c r="D45" s="22">
        <v>21</v>
      </c>
      <c r="E45" s="26" t="s">
        <v>9</v>
      </c>
      <c r="F45" s="25" t="s">
        <v>244</v>
      </c>
      <c r="G45" s="203">
        <v>0.19</v>
      </c>
      <c r="H45" s="17" t="s">
        <v>242</v>
      </c>
      <c r="I45" s="189">
        <v>6.07</v>
      </c>
      <c r="J45" s="190">
        <v>0.19</v>
      </c>
      <c r="K45" s="17" t="s">
        <v>153</v>
      </c>
      <c r="L45" s="18">
        <v>4.01</v>
      </c>
      <c r="M45" s="28" t="s">
        <v>245</v>
      </c>
      <c r="N45" s="23"/>
    </row>
    <row r="46" spans="2:14" s="9" customFormat="1" ht="8.25" customHeight="1">
      <c r="B46" s="81">
        <v>2</v>
      </c>
      <c r="C46" s="82">
        <v>2</v>
      </c>
      <c r="D46" s="22">
        <v>22</v>
      </c>
      <c r="E46" s="26" t="s">
        <v>9</v>
      </c>
      <c r="F46" s="25" t="s">
        <v>246</v>
      </c>
      <c r="G46" s="203">
        <v>0.16</v>
      </c>
      <c r="H46" s="17" t="s">
        <v>242</v>
      </c>
      <c r="I46" s="189">
        <v>6.07</v>
      </c>
      <c r="J46" s="190">
        <v>0.16</v>
      </c>
      <c r="K46" s="17" t="s">
        <v>153</v>
      </c>
      <c r="L46" s="18">
        <v>4.01</v>
      </c>
      <c r="M46" s="28" t="s">
        <v>247</v>
      </c>
      <c r="N46" s="23"/>
    </row>
    <row r="47" spans="2:14" s="9" customFormat="1" ht="8.25" customHeight="1">
      <c r="B47" s="81">
        <v>2</v>
      </c>
      <c r="C47" s="82">
        <v>2</v>
      </c>
      <c r="D47" s="22">
        <v>23</v>
      </c>
      <c r="E47" s="26" t="s">
        <v>9</v>
      </c>
      <c r="F47" s="25" t="s">
        <v>248</v>
      </c>
      <c r="G47" s="203">
        <v>0.56</v>
      </c>
      <c r="H47" s="17" t="s">
        <v>242</v>
      </c>
      <c r="I47" s="189">
        <v>6.07</v>
      </c>
      <c r="J47" s="190">
        <v>0.56</v>
      </c>
      <c r="K47" s="17" t="s">
        <v>249</v>
      </c>
      <c r="L47" s="18">
        <v>6.15</v>
      </c>
      <c r="M47" s="28" t="s">
        <v>250</v>
      </c>
      <c r="N47" s="23"/>
    </row>
    <row r="48" spans="2:14" s="9" customFormat="1" ht="8.25" customHeight="1">
      <c r="B48" s="81">
        <v>2</v>
      </c>
      <c r="C48" s="82">
        <v>2</v>
      </c>
      <c r="D48" s="22">
        <v>24</v>
      </c>
      <c r="E48" s="26" t="s">
        <v>9</v>
      </c>
      <c r="F48" s="25" t="s">
        <v>251</v>
      </c>
      <c r="G48" s="203">
        <v>0.2</v>
      </c>
      <c r="H48" s="17" t="s">
        <v>153</v>
      </c>
      <c r="I48" s="189">
        <v>11.28</v>
      </c>
      <c r="J48" s="190">
        <v>0.2</v>
      </c>
      <c r="K48" s="17" t="s">
        <v>249</v>
      </c>
      <c r="L48" s="18">
        <v>7.29</v>
      </c>
      <c r="M48" s="28" t="s">
        <v>252</v>
      </c>
      <c r="N48" s="23"/>
    </row>
    <row r="49" spans="2:14" s="9" customFormat="1" ht="8.25" customHeight="1">
      <c r="B49" s="81">
        <v>2</v>
      </c>
      <c r="C49" s="82">
        <v>2</v>
      </c>
      <c r="D49" s="22">
        <v>25</v>
      </c>
      <c r="E49" s="26" t="s">
        <v>9</v>
      </c>
      <c r="F49" s="25" t="s">
        <v>253</v>
      </c>
      <c r="G49" s="203">
        <v>0.13</v>
      </c>
      <c r="H49" s="17" t="s">
        <v>254</v>
      </c>
      <c r="I49" s="189">
        <v>1.21</v>
      </c>
      <c r="J49" s="190">
        <v>0.13</v>
      </c>
      <c r="K49" s="17" t="s">
        <v>254</v>
      </c>
      <c r="L49" s="18" t="s">
        <v>453</v>
      </c>
      <c r="M49" s="28" t="s">
        <v>255</v>
      </c>
      <c r="N49" s="23"/>
    </row>
    <row r="50" spans="2:14" s="9" customFormat="1" ht="8.25" customHeight="1">
      <c r="B50" s="81">
        <v>2</v>
      </c>
      <c r="C50" s="82">
        <v>2</v>
      </c>
      <c r="D50" s="22">
        <v>26</v>
      </c>
      <c r="E50" s="26" t="s">
        <v>9</v>
      </c>
      <c r="F50" s="25" t="s">
        <v>256</v>
      </c>
      <c r="G50" s="203">
        <v>0.15</v>
      </c>
      <c r="H50" s="17" t="s">
        <v>179</v>
      </c>
      <c r="I50" s="189">
        <v>2.28</v>
      </c>
      <c r="J50" s="190">
        <v>0.15</v>
      </c>
      <c r="K50" s="17" t="s">
        <v>257</v>
      </c>
      <c r="L50" s="18">
        <v>7.01</v>
      </c>
      <c r="M50" s="28" t="s">
        <v>258</v>
      </c>
      <c r="N50" s="23"/>
    </row>
    <row r="51" spans="2:14" s="9" customFormat="1" ht="8.25" customHeight="1">
      <c r="B51" s="81">
        <v>2</v>
      </c>
      <c r="C51" s="82">
        <v>2</v>
      </c>
      <c r="D51" s="22">
        <v>27</v>
      </c>
      <c r="E51" s="26" t="s">
        <v>9</v>
      </c>
      <c r="F51" s="25" t="s">
        <v>259</v>
      </c>
      <c r="G51" s="203">
        <v>0.25</v>
      </c>
      <c r="H51" s="17" t="s">
        <v>257</v>
      </c>
      <c r="I51" s="189">
        <v>2.26</v>
      </c>
      <c r="J51" s="190">
        <v>0.25</v>
      </c>
      <c r="K51" s="17" t="s">
        <v>260</v>
      </c>
      <c r="L51" s="18">
        <v>3.31</v>
      </c>
      <c r="M51" s="28" t="s">
        <v>261</v>
      </c>
      <c r="N51" s="23"/>
    </row>
    <row r="52" spans="2:14" s="9" customFormat="1" ht="8.25" customHeight="1">
      <c r="B52" s="81">
        <v>2</v>
      </c>
      <c r="C52" s="82">
        <v>2</v>
      </c>
      <c r="D52" s="22">
        <v>28</v>
      </c>
      <c r="E52" s="26" t="s">
        <v>9</v>
      </c>
      <c r="F52" s="25" t="s">
        <v>262</v>
      </c>
      <c r="G52" s="203">
        <v>0.45</v>
      </c>
      <c r="H52" s="17" t="s">
        <v>260</v>
      </c>
      <c r="I52" s="189">
        <v>2.2</v>
      </c>
      <c r="J52" s="190">
        <v>0.45</v>
      </c>
      <c r="K52" s="17" t="s">
        <v>260</v>
      </c>
      <c r="L52" s="18">
        <v>12.15</v>
      </c>
      <c r="M52" s="28" t="s">
        <v>263</v>
      </c>
      <c r="N52" s="23"/>
    </row>
    <row r="53" spans="2:14" s="9" customFormat="1" ht="8.25" customHeight="1">
      <c r="B53" s="81">
        <v>2</v>
      </c>
      <c r="C53" s="82">
        <v>2</v>
      </c>
      <c r="D53" s="22">
        <v>29</v>
      </c>
      <c r="E53" s="26" t="s">
        <v>9</v>
      </c>
      <c r="F53" s="25" t="s">
        <v>264</v>
      </c>
      <c r="G53" s="203">
        <v>0.54</v>
      </c>
      <c r="H53" s="17" t="s">
        <v>260</v>
      </c>
      <c r="I53" s="189">
        <v>9.22</v>
      </c>
      <c r="J53" s="190">
        <v>0.54</v>
      </c>
      <c r="K53" s="17" t="s">
        <v>154</v>
      </c>
      <c r="L53" s="18">
        <v>3.31</v>
      </c>
      <c r="M53" s="28" t="s">
        <v>265</v>
      </c>
      <c r="N53" s="23"/>
    </row>
    <row r="54" spans="2:14" s="9" customFormat="1" ht="8.25" customHeight="1">
      <c r="B54" s="81">
        <v>2</v>
      </c>
      <c r="C54" s="82">
        <v>2</v>
      </c>
      <c r="D54" s="22">
        <v>30</v>
      </c>
      <c r="E54" s="26" t="s">
        <v>9</v>
      </c>
      <c r="F54" s="25" t="s">
        <v>266</v>
      </c>
      <c r="G54" s="203">
        <v>0.28</v>
      </c>
      <c r="H54" s="17" t="s">
        <v>154</v>
      </c>
      <c r="I54" s="189">
        <v>9.16</v>
      </c>
      <c r="J54" s="190">
        <v>0.28</v>
      </c>
      <c r="K54" s="17" t="s">
        <v>112</v>
      </c>
      <c r="L54" s="18" t="s">
        <v>267</v>
      </c>
      <c r="M54" s="205" t="s">
        <v>268</v>
      </c>
      <c r="N54" s="23"/>
    </row>
    <row r="55" spans="2:14" s="9" customFormat="1" ht="8.25" customHeight="1">
      <c r="B55" s="81">
        <v>2</v>
      </c>
      <c r="C55" s="82">
        <v>2</v>
      </c>
      <c r="D55" s="22">
        <v>31</v>
      </c>
      <c r="E55" s="26" t="s">
        <v>9</v>
      </c>
      <c r="F55" s="25" t="s">
        <v>269</v>
      </c>
      <c r="G55" s="203">
        <v>0.2</v>
      </c>
      <c r="H55" s="17" t="s">
        <v>154</v>
      </c>
      <c r="I55" s="189">
        <v>9.16</v>
      </c>
      <c r="J55" s="190">
        <v>0.2</v>
      </c>
      <c r="K55" s="17" t="s">
        <v>103</v>
      </c>
      <c r="L55" s="18">
        <v>12.08</v>
      </c>
      <c r="M55" s="205" t="s">
        <v>270</v>
      </c>
      <c r="N55" s="23"/>
    </row>
    <row r="56" spans="2:14" s="9" customFormat="1" ht="8.25" customHeight="1">
      <c r="B56" s="81">
        <v>2</v>
      </c>
      <c r="C56" s="82">
        <v>2</v>
      </c>
      <c r="D56" s="22">
        <v>32</v>
      </c>
      <c r="E56" s="26" t="s">
        <v>9</v>
      </c>
      <c r="F56" s="25" t="s">
        <v>271</v>
      </c>
      <c r="G56" s="203">
        <v>0.2</v>
      </c>
      <c r="H56" s="17" t="s">
        <v>154</v>
      </c>
      <c r="I56" s="189">
        <v>9.16</v>
      </c>
      <c r="J56" s="190"/>
      <c r="K56" s="17"/>
      <c r="L56" s="18"/>
      <c r="M56" s="205" t="s">
        <v>272</v>
      </c>
      <c r="N56" s="23"/>
    </row>
    <row r="57" spans="2:14" s="9" customFormat="1" ht="8.25" customHeight="1">
      <c r="B57" s="81">
        <v>2</v>
      </c>
      <c r="C57" s="82">
        <v>2</v>
      </c>
      <c r="D57" s="22">
        <v>33</v>
      </c>
      <c r="E57" s="26" t="s">
        <v>9</v>
      </c>
      <c r="F57" s="25" t="s">
        <v>273</v>
      </c>
      <c r="G57" s="203">
        <v>0.15</v>
      </c>
      <c r="H57" s="17" t="s">
        <v>154</v>
      </c>
      <c r="I57" s="189">
        <v>9.16</v>
      </c>
      <c r="J57" s="190">
        <v>0.15</v>
      </c>
      <c r="K57" s="17" t="s">
        <v>109</v>
      </c>
      <c r="L57" s="18" t="s">
        <v>284</v>
      </c>
      <c r="M57" s="205" t="s">
        <v>274</v>
      </c>
      <c r="N57" s="23"/>
    </row>
    <row r="58" spans="2:14" s="9" customFormat="1" ht="8.25" customHeight="1">
      <c r="B58" s="81">
        <v>2</v>
      </c>
      <c r="C58" s="82">
        <v>2</v>
      </c>
      <c r="D58" s="22">
        <v>34</v>
      </c>
      <c r="E58" s="26" t="s">
        <v>9</v>
      </c>
      <c r="F58" s="25" t="s">
        <v>275</v>
      </c>
      <c r="G58" s="203">
        <v>0.36</v>
      </c>
      <c r="H58" s="17" t="s">
        <v>154</v>
      </c>
      <c r="I58" s="189">
        <v>9.16</v>
      </c>
      <c r="J58" s="190">
        <v>0.36</v>
      </c>
      <c r="K58" s="17" t="s">
        <v>436</v>
      </c>
      <c r="L58" s="18" t="s">
        <v>437</v>
      </c>
      <c r="M58" s="28" t="s">
        <v>276</v>
      </c>
      <c r="N58" s="23"/>
    </row>
    <row r="59" spans="2:14" s="9" customFormat="1" ht="8.25" customHeight="1">
      <c r="B59" s="81">
        <v>2</v>
      </c>
      <c r="C59" s="82">
        <v>2</v>
      </c>
      <c r="D59" s="22">
        <v>35</v>
      </c>
      <c r="E59" s="26" t="s">
        <v>9</v>
      </c>
      <c r="F59" s="25" t="s">
        <v>277</v>
      </c>
      <c r="G59" s="203">
        <v>0.15</v>
      </c>
      <c r="H59" s="17" t="s">
        <v>154</v>
      </c>
      <c r="I59" s="189">
        <v>9.16</v>
      </c>
      <c r="J59" s="190">
        <v>0.15</v>
      </c>
      <c r="K59" s="17" t="s">
        <v>101</v>
      </c>
      <c r="L59" s="18" t="s">
        <v>105</v>
      </c>
      <c r="M59" s="28" t="s">
        <v>278</v>
      </c>
      <c r="N59" s="23"/>
    </row>
    <row r="60" spans="2:14" s="9" customFormat="1" ht="8.25" customHeight="1">
      <c r="B60" s="81">
        <v>2</v>
      </c>
      <c r="C60" s="82">
        <v>2</v>
      </c>
      <c r="D60" s="22">
        <v>36</v>
      </c>
      <c r="E60" s="26" t="s">
        <v>9</v>
      </c>
      <c r="F60" s="25" t="s">
        <v>279</v>
      </c>
      <c r="G60" s="203">
        <v>0.15</v>
      </c>
      <c r="H60" s="17" t="s">
        <v>186</v>
      </c>
      <c r="I60" s="22">
        <v>1.09</v>
      </c>
      <c r="J60" s="190">
        <v>0.15</v>
      </c>
      <c r="K60" s="17" t="s">
        <v>280</v>
      </c>
      <c r="L60" s="18">
        <v>10.26</v>
      </c>
      <c r="M60" s="28" t="s">
        <v>281</v>
      </c>
      <c r="N60" s="23"/>
    </row>
    <row r="61" spans="2:14" s="9" customFormat="1" ht="8.25" customHeight="1">
      <c r="B61" s="81">
        <v>2</v>
      </c>
      <c r="C61" s="82">
        <v>2</v>
      </c>
      <c r="D61" s="22">
        <v>37</v>
      </c>
      <c r="E61" s="26" t="s">
        <v>9</v>
      </c>
      <c r="F61" s="25" t="s">
        <v>282</v>
      </c>
      <c r="G61" s="203">
        <v>0.29</v>
      </c>
      <c r="H61" s="17" t="s">
        <v>283</v>
      </c>
      <c r="I61" s="22">
        <v>7.15</v>
      </c>
      <c r="J61" s="190">
        <v>0.29</v>
      </c>
      <c r="K61" s="17" t="s">
        <v>109</v>
      </c>
      <c r="L61" s="18" t="s">
        <v>284</v>
      </c>
      <c r="M61" s="205" t="s">
        <v>285</v>
      </c>
      <c r="N61" s="23"/>
    </row>
    <row r="62" spans="2:14" s="9" customFormat="1" ht="8.25" customHeight="1">
      <c r="B62" s="81">
        <v>2</v>
      </c>
      <c r="C62" s="82">
        <v>2</v>
      </c>
      <c r="D62" s="22">
        <v>38</v>
      </c>
      <c r="E62" s="26" t="s">
        <v>9</v>
      </c>
      <c r="F62" s="25" t="s">
        <v>286</v>
      </c>
      <c r="G62" s="203">
        <v>0.22</v>
      </c>
      <c r="H62" s="17" t="s">
        <v>283</v>
      </c>
      <c r="I62" s="22">
        <v>7.15</v>
      </c>
      <c r="J62" s="190">
        <v>0.22</v>
      </c>
      <c r="K62" s="17" t="s">
        <v>101</v>
      </c>
      <c r="L62" s="18" t="s">
        <v>105</v>
      </c>
      <c r="M62" s="205" t="s">
        <v>287</v>
      </c>
      <c r="N62" s="23"/>
    </row>
    <row r="63" spans="2:14" s="9" customFormat="1" ht="8.25" customHeight="1">
      <c r="B63" s="81">
        <v>2</v>
      </c>
      <c r="C63" s="82">
        <v>2</v>
      </c>
      <c r="D63" s="22">
        <v>39</v>
      </c>
      <c r="E63" s="26" t="s">
        <v>9</v>
      </c>
      <c r="F63" s="25" t="s">
        <v>288</v>
      </c>
      <c r="G63" s="203">
        <v>0.3</v>
      </c>
      <c r="H63" s="17" t="s">
        <v>280</v>
      </c>
      <c r="I63" s="22">
        <v>2.26</v>
      </c>
      <c r="J63" s="190">
        <v>0.3</v>
      </c>
      <c r="K63" s="206" t="s">
        <v>289</v>
      </c>
      <c r="L63" s="18">
        <v>4.01</v>
      </c>
      <c r="M63" s="28" t="s">
        <v>290</v>
      </c>
      <c r="N63" s="23"/>
    </row>
    <row r="64" spans="2:14" s="9" customFormat="1" ht="8.25" customHeight="1">
      <c r="B64" s="81">
        <v>2</v>
      </c>
      <c r="C64" s="82">
        <v>2</v>
      </c>
      <c r="D64" s="22">
        <v>40</v>
      </c>
      <c r="E64" s="26" t="s">
        <v>9</v>
      </c>
      <c r="F64" s="25" t="s">
        <v>291</v>
      </c>
      <c r="G64" s="203">
        <v>0.27</v>
      </c>
      <c r="H64" s="17" t="s">
        <v>280</v>
      </c>
      <c r="I64" s="22">
        <v>2.26</v>
      </c>
      <c r="J64" s="190">
        <v>0.27</v>
      </c>
      <c r="K64" s="17" t="s">
        <v>438</v>
      </c>
      <c r="L64" s="18" t="s">
        <v>439</v>
      </c>
      <c r="M64" s="205" t="s">
        <v>432</v>
      </c>
      <c r="N64" s="23"/>
    </row>
    <row r="65" spans="2:14" s="9" customFormat="1" ht="8.25" customHeight="1">
      <c r="B65" s="81">
        <v>2</v>
      </c>
      <c r="C65" s="82">
        <v>2</v>
      </c>
      <c r="D65" s="22">
        <v>41</v>
      </c>
      <c r="E65" s="26" t="s">
        <v>9</v>
      </c>
      <c r="F65" s="25" t="s">
        <v>292</v>
      </c>
      <c r="G65" s="203">
        <v>0.18</v>
      </c>
      <c r="H65" s="17" t="s">
        <v>280</v>
      </c>
      <c r="I65" s="22">
        <v>2.26</v>
      </c>
      <c r="J65" s="190">
        <v>0.18</v>
      </c>
      <c r="K65" s="17" t="s">
        <v>441</v>
      </c>
      <c r="L65" s="18" t="s">
        <v>440</v>
      </c>
      <c r="M65" s="205" t="s">
        <v>433</v>
      </c>
      <c r="N65" s="23"/>
    </row>
    <row r="66" spans="2:14" s="9" customFormat="1" ht="8.25" customHeight="1">
      <c r="B66" s="81">
        <v>2</v>
      </c>
      <c r="C66" s="82">
        <v>2</v>
      </c>
      <c r="D66" s="22">
        <v>42</v>
      </c>
      <c r="E66" s="26" t="s">
        <v>9</v>
      </c>
      <c r="F66" s="25" t="s">
        <v>293</v>
      </c>
      <c r="G66" s="203">
        <v>0.25</v>
      </c>
      <c r="H66" s="17" t="s">
        <v>280</v>
      </c>
      <c r="I66" s="22">
        <v>6.25</v>
      </c>
      <c r="J66" s="190">
        <v>0.25</v>
      </c>
      <c r="K66" s="17" t="s">
        <v>294</v>
      </c>
      <c r="L66" s="18" t="s">
        <v>295</v>
      </c>
      <c r="M66" s="28" t="s">
        <v>296</v>
      </c>
      <c r="N66" s="23"/>
    </row>
    <row r="67" spans="2:14" s="9" customFormat="1" ht="8.25" customHeight="1">
      <c r="B67" s="81">
        <v>2</v>
      </c>
      <c r="C67" s="82">
        <v>2</v>
      </c>
      <c r="D67" s="22">
        <v>43</v>
      </c>
      <c r="E67" s="26" t="s">
        <v>9</v>
      </c>
      <c r="F67" s="25" t="s">
        <v>297</v>
      </c>
      <c r="G67" s="203">
        <v>0.2</v>
      </c>
      <c r="H67" s="17" t="s">
        <v>280</v>
      </c>
      <c r="I67" s="22">
        <v>6.25</v>
      </c>
      <c r="J67" s="190">
        <v>0.2</v>
      </c>
      <c r="K67" s="17" t="s">
        <v>109</v>
      </c>
      <c r="L67" s="18" t="s">
        <v>284</v>
      </c>
      <c r="M67" s="28" t="s">
        <v>298</v>
      </c>
      <c r="N67" s="23"/>
    </row>
    <row r="68" spans="2:14" s="9" customFormat="1" ht="8.25" customHeight="1">
      <c r="B68" s="81">
        <v>2</v>
      </c>
      <c r="C68" s="82">
        <v>2</v>
      </c>
      <c r="D68" s="22">
        <v>44</v>
      </c>
      <c r="E68" s="26" t="s">
        <v>9</v>
      </c>
      <c r="F68" s="25" t="s">
        <v>299</v>
      </c>
      <c r="G68" s="203">
        <v>0.57</v>
      </c>
      <c r="H68" s="17" t="s">
        <v>280</v>
      </c>
      <c r="I68" s="22">
        <v>6.25</v>
      </c>
      <c r="J68" s="190">
        <v>0.57</v>
      </c>
      <c r="K68" s="17" t="s">
        <v>112</v>
      </c>
      <c r="L68" s="18" t="s">
        <v>267</v>
      </c>
      <c r="M68" s="28" t="s">
        <v>300</v>
      </c>
      <c r="N68" s="23"/>
    </row>
    <row r="69" spans="2:14" s="9" customFormat="1" ht="8.25" customHeight="1">
      <c r="B69" s="81">
        <v>2</v>
      </c>
      <c r="C69" s="82">
        <v>2</v>
      </c>
      <c r="D69" s="22">
        <v>45</v>
      </c>
      <c r="E69" s="26" t="s">
        <v>9</v>
      </c>
      <c r="F69" s="25" t="s">
        <v>301</v>
      </c>
      <c r="G69" s="203">
        <v>0.24</v>
      </c>
      <c r="H69" s="17" t="s">
        <v>280</v>
      </c>
      <c r="I69" s="22">
        <v>6.25</v>
      </c>
      <c r="J69" s="190">
        <v>0.24</v>
      </c>
      <c r="K69" s="17" t="s">
        <v>112</v>
      </c>
      <c r="L69" s="18" t="s">
        <v>267</v>
      </c>
      <c r="M69" s="28" t="s">
        <v>302</v>
      </c>
      <c r="N69" s="23"/>
    </row>
    <row r="70" spans="2:14" s="9" customFormat="1" ht="8.25" customHeight="1">
      <c r="B70" s="81">
        <v>2</v>
      </c>
      <c r="C70" s="82">
        <v>2</v>
      </c>
      <c r="D70" s="22">
        <v>46</v>
      </c>
      <c r="E70" s="26" t="s">
        <v>9</v>
      </c>
      <c r="F70" s="25" t="s">
        <v>303</v>
      </c>
      <c r="G70" s="203">
        <v>0.83</v>
      </c>
      <c r="H70" s="17" t="s">
        <v>183</v>
      </c>
      <c r="I70" s="22">
        <v>2.25</v>
      </c>
      <c r="J70" s="190">
        <v>0.83</v>
      </c>
      <c r="K70" s="17" t="s">
        <v>442</v>
      </c>
      <c r="L70" s="18" t="s">
        <v>440</v>
      </c>
      <c r="M70" s="205" t="s">
        <v>304</v>
      </c>
      <c r="N70" s="23"/>
    </row>
    <row r="71" spans="2:14" s="9" customFormat="1" ht="8.25" customHeight="1">
      <c r="B71" s="81">
        <v>2</v>
      </c>
      <c r="C71" s="82">
        <v>2</v>
      </c>
      <c r="D71" s="22">
        <v>47</v>
      </c>
      <c r="E71" s="26" t="s">
        <v>9</v>
      </c>
      <c r="F71" s="25" t="s">
        <v>305</v>
      </c>
      <c r="G71" s="203">
        <v>0.24</v>
      </c>
      <c r="H71" s="17" t="s">
        <v>183</v>
      </c>
      <c r="I71" s="22">
        <v>2.25</v>
      </c>
      <c r="J71" s="190"/>
      <c r="K71" s="17"/>
      <c r="L71" s="18"/>
      <c r="M71" s="205" t="s">
        <v>306</v>
      </c>
      <c r="N71" s="23"/>
    </row>
    <row r="72" spans="2:14" s="9" customFormat="1" ht="8.25" customHeight="1">
      <c r="B72" s="175">
        <v>2</v>
      </c>
      <c r="C72" s="176">
        <v>2</v>
      </c>
      <c r="D72" s="34">
        <v>48</v>
      </c>
      <c r="E72" s="38" t="s">
        <v>9</v>
      </c>
      <c r="F72" s="177" t="s">
        <v>307</v>
      </c>
      <c r="G72" s="207">
        <v>0.3</v>
      </c>
      <c r="H72" s="33" t="s">
        <v>183</v>
      </c>
      <c r="I72" s="34">
        <v>2.25</v>
      </c>
      <c r="J72" s="180">
        <v>0.3</v>
      </c>
      <c r="K72" s="33" t="s">
        <v>443</v>
      </c>
      <c r="L72" s="40" t="s">
        <v>440</v>
      </c>
      <c r="M72" s="208" t="s">
        <v>308</v>
      </c>
      <c r="N72" s="35"/>
    </row>
    <row r="73" spans="2:14" s="9" customFormat="1" ht="8.25" customHeight="1">
      <c r="B73" s="252" t="s">
        <v>90</v>
      </c>
      <c r="C73" s="253"/>
      <c r="D73" s="254"/>
      <c r="E73" s="220"/>
      <c r="F73" s="221"/>
      <c r="G73" s="227">
        <v>13.08</v>
      </c>
      <c r="H73" s="255">
        <v>47</v>
      </c>
      <c r="I73" s="256"/>
      <c r="J73" s="226">
        <f>SUM(J25:J72)</f>
        <v>12.640000000000004</v>
      </c>
      <c r="K73" s="255">
        <f>COUNTA(J25:J72)</f>
        <v>45</v>
      </c>
      <c r="L73" s="256"/>
      <c r="M73" s="228"/>
      <c r="N73" s="225"/>
    </row>
    <row r="74" spans="2:14" s="9" customFormat="1" ht="8.25" customHeight="1">
      <c r="B74" s="257" t="s">
        <v>91</v>
      </c>
      <c r="C74" s="258"/>
      <c r="D74" s="259"/>
      <c r="E74" s="229"/>
      <c r="F74" s="230"/>
      <c r="G74" s="231">
        <f>G73+G24+G18+G16+G13+G10</f>
        <v>144.28</v>
      </c>
      <c r="H74" s="260">
        <f>H73+H24+H18+H16+H13+H10</f>
        <v>58</v>
      </c>
      <c r="I74" s="261"/>
      <c r="J74" s="231">
        <f>J73+J24+J18+J16+J13+J10</f>
        <v>123.24</v>
      </c>
      <c r="K74" s="260">
        <f>K73+K24+K18+K16+K13+K10</f>
        <v>56</v>
      </c>
      <c r="L74" s="261"/>
      <c r="M74" s="232"/>
      <c r="N74" s="233"/>
    </row>
    <row r="75" spans="1:15" s="9" customFormat="1" ht="8.25" customHeight="1">
      <c r="A75" s="1"/>
      <c r="B75" s="175" t="s">
        <v>136</v>
      </c>
      <c r="C75" s="176"/>
      <c r="D75" s="35"/>
      <c r="E75" s="62" t="s">
        <v>309</v>
      </c>
      <c r="F75" s="14" t="s">
        <v>310</v>
      </c>
      <c r="G75" s="15"/>
      <c r="H75" s="10"/>
      <c r="I75" s="11"/>
      <c r="J75" s="196">
        <v>2.82</v>
      </c>
      <c r="K75" s="10" t="s">
        <v>311</v>
      </c>
      <c r="L75" s="187" t="s">
        <v>358</v>
      </c>
      <c r="M75" s="19" t="s">
        <v>312</v>
      </c>
      <c r="N75" s="32"/>
      <c r="O75" s="1"/>
    </row>
    <row r="76" spans="2:14" s="9" customFormat="1" ht="8.25" customHeight="1">
      <c r="B76" s="252" t="s">
        <v>313</v>
      </c>
      <c r="C76" s="253"/>
      <c r="D76" s="254"/>
      <c r="E76" s="220"/>
      <c r="F76" s="221"/>
      <c r="G76" s="222"/>
      <c r="H76" s="255"/>
      <c r="I76" s="256"/>
      <c r="J76" s="226">
        <f>SUM(J75)</f>
        <v>2.82</v>
      </c>
      <c r="K76" s="255">
        <f>COUNT(J75)</f>
        <v>1</v>
      </c>
      <c r="L76" s="256"/>
      <c r="M76" s="224"/>
      <c r="N76" s="225"/>
    </row>
    <row r="77" spans="2:14" s="9" customFormat="1" ht="8.25" customHeight="1">
      <c r="B77" s="64" t="s">
        <v>73</v>
      </c>
      <c r="C77" s="65"/>
      <c r="D77" s="65">
        <v>1</v>
      </c>
      <c r="E77" s="77" t="s">
        <v>92</v>
      </c>
      <c r="F77" s="67" t="s">
        <v>314</v>
      </c>
      <c r="G77" s="77"/>
      <c r="H77" s="64"/>
      <c r="I77" s="65"/>
      <c r="J77" s="173">
        <v>0.09</v>
      </c>
      <c r="K77" s="64" t="s">
        <v>315</v>
      </c>
      <c r="L77" s="174">
        <v>2.05</v>
      </c>
      <c r="M77" s="73" t="s">
        <v>316</v>
      </c>
      <c r="N77" s="74"/>
    </row>
    <row r="78" spans="2:14" s="9" customFormat="1" ht="8.25" customHeight="1">
      <c r="B78" s="17" t="s">
        <v>73</v>
      </c>
      <c r="C78" s="22"/>
      <c r="D78" s="22">
        <v>2</v>
      </c>
      <c r="E78" s="26" t="s">
        <v>9</v>
      </c>
      <c r="F78" s="25" t="s">
        <v>317</v>
      </c>
      <c r="G78" s="26"/>
      <c r="H78" s="17"/>
      <c r="I78" s="22"/>
      <c r="J78" s="190">
        <v>0.04</v>
      </c>
      <c r="K78" s="17" t="s">
        <v>166</v>
      </c>
      <c r="L78" s="18">
        <v>4.01</v>
      </c>
      <c r="M78" s="28" t="s">
        <v>318</v>
      </c>
      <c r="N78" s="23"/>
    </row>
    <row r="79" spans="2:14" s="9" customFormat="1" ht="8.25" customHeight="1">
      <c r="B79" s="17" t="s">
        <v>73</v>
      </c>
      <c r="C79" s="22"/>
      <c r="D79" s="22">
        <v>3</v>
      </c>
      <c r="E79" s="26" t="s">
        <v>123</v>
      </c>
      <c r="F79" s="25" t="s">
        <v>319</v>
      </c>
      <c r="G79" s="26"/>
      <c r="H79" s="17"/>
      <c r="I79" s="22"/>
      <c r="J79" s="190">
        <v>0.09</v>
      </c>
      <c r="K79" s="17" t="s">
        <v>166</v>
      </c>
      <c r="L79" s="18">
        <v>4.01</v>
      </c>
      <c r="M79" s="28" t="s">
        <v>444</v>
      </c>
      <c r="N79" s="23"/>
    </row>
    <row r="80" spans="2:14" s="9" customFormat="1" ht="8.25" customHeight="1">
      <c r="B80" s="17" t="s">
        <v>73</v>
      </c>
      <c r="C80" s="22"/>
      <c r="D80" s="22">
        <v>4</v>
      </c>
      <c r="E80" s="26" t="s">
        <v>9</v>
      </c>
      <c r="F80" s="25" t="s">
        <v>320</v>
      </c>
      <c r="G80" s="26"/>
      <c r="H80" s="17"/>
      <c r="I80" s="22"/>
      <c r="J80" s="190">
        <v>0.07</v>
      </c>
      <c r="K80" s="17" t="s">
        <v>153</v>
      </c>
      <c r="L80" s="18" t="s">
        <v>452</v>
      </c>
      <c r="M80" s="28" t="s">
        <v>321</v>
      </c>
      <c r="N80" s="23"/>
    </row>
    <row r="81" spans="2:14" s="9" customFormat="1" ht="8.25" customHeight="1">
      <c r="B81" s="17" t="s">
        <v>73</v>
      </c>
      <c r="C81" s="22"/>
      <c r="D81" s="22">
        <v>5</v>
      </c>
      <c r="E81" s="26" t="s">
        <v>9</v>
      </c>
      <c r="F81" s="25" t="s">
        <v>322</v>
      </c>
      <c r="G81" s="26"/>
      <c r="H81" s="17"/>
      <c r="I81" s="22"/>
      <c r="J81" s="190">
        <v>0.08</v>
      </c>
      <c r="K81" s="17" t="s">
        <v>153</v>
      </c>
      <c r="L81" s="18">
        <v>12.01</v>
      </c>
      <c r="M81" s="28" t="s">
        <v>323</v>
      </c>
      <c r="N81" s="23"/>
    </row>
    <row r="82" spans="2:14" s="9" customFormat="1" ht="8.25" customHeight="1">
      <c r="B82" s="17" t="s">
        <v>73</v>
      </c>
      <c r="C82" s="22"/>
      <c r="D82" s="22">
        <v>6</v>
      </c>
      <c r="E82" s="26" t="s">
        <v>9</v>
      </c>
      <c r="F82" s="25" t="s">
        <v>324</v>
      </c>
      <c r="G82" s="26"/>
      <c r="H82" s="17"/>
      <c r="I82" s="22"/>
      <c r="J82" s="190">
        <v>0.15</v>
      </c>
      <c r="K82" s="17" t="s">
        <v>260</v>
      </c>
      <c r="L82" s="18">
        <v>11.08</v>
      </c>
      <c r="M82" s="28" t="s">
        <v>325</v>
      </c>
      <c r="N82" s="23"/>
    </row>
    <row r="83" spans="2:14" s="9" customFormat="1" ht="8.25" customHeight="1">
      <c r="B83" s="17" t="s">
        <v>73</v>
      </c>
      <c r="C83" s="22"/>
      <c r="D83" s="22">
        <v>7</v>
      </c>
      <c r="E83" s="26" t="s">
        <v>9</v>
      </c>
      <c r="F83" s="25" t="s">
        <v>326</v>
      </c>
      <c r="G83" s="26"/>
      <c r="H83" s="17"/>
      <c r="I83" s="22"/>
      <c r="J83" s="190">
        <v>0.16</v>
      </c>
      <c r="K83" s="17" t="s">
        <v>327</v>
      </c>
      <c r="L83" s="18" t="s">
        <v>452</v>
      </c>
      <c r="M83" s="28" t="s">
        <v>454</v>
      </c>
      <c r="N83" s="23"/>
    </row>
    <row r="84" spans="2:14" s="9" customFormat="1" ht="8.25" customHeight="1">
      <c r="B84" s="17" t="s">
        <v>73</v>
      </c>
      <c r="C84" s="22"/>
      <c r="D84" s="22">
        <v>8</v>
      </c>
      <c r="E84" s="26" t="s">
        <v>9</v>
      </c>
      <c r="F84" s="25" t="s">
        <v>328</v>
      </c>
      <c r="G84" s="26"/>
      <c r="H84" s="17"/>
      <c r="I84" s="22"/>
      <c r="J84" s="190">
        <v>0.12</v>
      </c>
      <c r="K84" s="17" t="s">
        <v>327</v>
      </c>
      <c r="L84" s="18">
        <v>12.05</v>
      </c>
      <c r="M84" s="28" t="s">
        <v>329</v>
      </c>
      <c r="N84" s="23"/>
    </row>
    <row r="85" spans="2:14" s="9" customFormat="1" ht="8.25" customHeight="1">
      <c r="B85" s="17" t="s">
        <v>73</v>
      </c>
      <c r="C85" s="22"/>
      <c r="D85" s="22">
        <v>9</v>
      </c>
      <c r="E85" s="26" t="s">
        <v>9</v>
      </c>
      <c r="F85" s="25" t="s">
        <v>330</v>
      </c>
      <c r="G85" s="26"/>
      <c r="H85" s="17"/>
      <c r="I85" s="22"/>
      <c r="J85" s="190">
        <v>0.12</v>
      </c>
      <c r="K85" s="17" t="s">
        <v>327</v>
      </c>
      <c r="L85" s="18">
        <v>12.05</v>
      </c>
      <c r="M85" s="28" t="s">
        <v>331</v>
      </c>
      <c r="N85" s="23"/>
    </row>
    <row r="86" spans="2:14" s="9" customFormat="1" ht="8.25" customHeight="1">
      <c r="B86" s="17" t="s">
        <v>73</v>
      </c>
      <c r="C86" s="22"/>
      <c r="D86" s="22">
        <v>10</v>
      </c>
      <c r="E86" s="26" t="s">
        <v>9</v>
      </c>
      <c r="F86" s="25" t="s">
        <v>332</v>
      </c>
      <c r="G86" s="26"/>
      <c r="H86" s="17"/>
      <c r="I86" s="22"/>
      <c r="J86" s="190">
        <v>0.24</v>
      </c>
      <c r="K86" s="17" t="s">
        <v>280</v>
      </c>
      <c r="L86" s="18">
        <v>4.01</v>
      </c>
      <c r="M86" s="28" t="s">
        <v>333</v>
      </c>
      <c r="N86" s="23"/>
    </row>
    <row r="87" spans="2:14" s="9" customFormat="1" ht="8.25" customHeight="1">
      <c r="B87" s="17" t="s">
        <v>73</v>
      </c>
      <c r="C87" s="22"/>
      <c r="D87" s="22">
        <v>11</v>
      </c>
      <c r="E87" s="26" t="s">
        <v>9</v>
      </c>
      <c r="F87" s="25" t="s">
        <v>334</v>
      </c>
      <c r="G87" s="26"/>
      <c r="H87" s="17"/>
      <c r="I87" s="22"/>
      <c r="J87" s="190">
        <v>0.1</v>
      </c>
      <c r="K87" s="17" t="s">
        <v>103</v>
      </c>
      <c r="L87" s="18">
        <v>12.08</v>
      </c>
      <c r="M87" s="205" t="s">
        <v>335</v>
      </c>
      <c r="N87" s="12"/>
    </row>
    <row r="88" spans="2:14" s="9" customFormat="1" ht="8.25" customHeight="1">
      <c r="B88" s="17" t="s">
        <v>73</v>
      </c>
      <c r="C88" s="22"/>
      <c r="D88" s="22">
        <v>12</v>
      </c>
      <c r="E88" s="26" t="s">
        <v>9</v>
      </c>
      <c r="F88" s="25" t="s">
        <v>336</v>
      </c>
      <c r="G88" s="26"/>
      <c r="H88" s="17"/>
      <c r="I88" s="22"/>
      <c r="J88" s="190">
        <v>0.18</v>
      </c>
      <c r="K88" s="17" t="s">
        <v>370</v>
      </c>
      <c r="L88" s="18" t="s">
        <v>449</v>
      </c>
      <c r="M88" s="28" t="s">
        <v>337</v>
      </c>
      <c r="N88" s="23"/>
    </row>
    <row r="89" spans="2:14" s="9" customFormat="1" ht="8.25" customHeight="1">
      <c r="B89" s="17" t="s">
        <v>73</v>
      </c>
      <c r="C89" s="22"/>
      <c r="D89" s="22">
        <v>13</v>
      </c>
      <c r="E89" s="26" t="s">
        <v>9</v>
      </c>
      <c r="F89" s="25" t="s">
        <v>338</v>
      </c>
      <c r="G89" s="26"/>
      <c r="H89" s="17"/>
      <c r="I89" s="22"/>
      <c r="J89" s="190">
        <v>0.15</v>
      </c>
      <c r="K89" s="17" t="s">
        <v>107</v>
      </c>
      <c r="L89" s="18">
        <v>1.18</v>
      </c>
      <c r="M89" s="28" t="s">
        <v>339</v>
      </c>
      <c r="N89" s="23"/>
    </row>
    <row r="90" spans="2:14" s="9" customFormat="1" ht="8.25" customHeight="1">
      <c r="B90" s="17" t="s">
        <v>73</v>
      </c>
      <c r="C90" s="22"/>
      <c r="D90" s="22">
        <v>14</v>
      </c>
      <c r="E90" s="26" t="s">
        <v>9</v>
      </c>
      <c r="F90" s="25" t="s">
        <v>340</v>
      </c>
      <c r="G90" s="26"/>
      <c r="H90" s="17"/>
      <c r="I90" s="22"/>
      <c r="J90" s="190">
        <v>0.14</v>
      </c>
      <c r="K90" s="17" t="s">
        <v>109</v>
      </c>
      <c r="L90" s="18" t="s">
        <v>284</v>
      </c>
      <c r="M90" s="28" t="s">
        <v>341</v>
      </c>
      <c r="N90" s="23"/>
    </row>
    <row r="91" spans="2:14" s="9" customFormat="1" ht="8.25" customHeight="1">
      <c r="B91" s="17" t="s">
        <v>73</v>
      </c>
      <c r="C91" s="22"/>
      <c r="D91" s="22">
        <v>15</v>
      </c>
      <c r="E91" s="26" t="s">
        <v>9</v>
      </c>
      <c r="F91" s="25" t="s">
        <v>342</v>
      </c>
      <c r="G91" s="26"/>
      <c r="H91" s="17"/>
      <c r="I91" s="22"/>
      <c r="J91" s="190">
        <v>0.21</v>
      </c>
      <c r="K91" s="17" t="s">
        <v>294</v>
      </c>
      <c r="L91" s="18" t="s">
        <v>295</v>
      </c>
      <c r="M91" s="28" t="s">
        <v>343</v>
      </c>
      <c r="N91" s="23"/>
    </row>
    <row r="92" spans="2:14" s="9" customFormat="1" ht="8.25" customHeight="1">
      <c r="B92" s="17" t="s">
        <v>73</v>
      </c>
      <c r="C92" s="22"/>
      <c r="D92" s="22">
        <v>16</v>
      </c>
      <c r="E92" s="26" t="s">
        <v>9</v>
      </c>
      <c r="F92" s="25" t="s">
        <v>344</v>
      </c>
      <c r="G92" s="26"/>
      <c r="H92" s="17"/>
      <c r="I92" s="22"/>
      <c r="J92" s="190">
        <v>0.48</v>
      </c>
      <c r="K92" s="17" t="s">
        <v>456</v>
      </c>
      <c r="L92" s="18" t="s">
        <v>457</v>
      </c>
      <c r="M92" s="28" t="s">
        <v>345</v>
      </c>
      <c r="N92" s="23"/>
    </row>
    <row r="93" spans="2:14" s="9" customFormat="1" ht="8.25" customHeight="1">
      <c r="B93" s="17" t="s">
        <v>73</v>
      </c>
      <c r="C93" s="22"/>
      <c r="D93" s="22">
        <v>17</v>
      </c>
      <c r="E93" s="26" t="s">
        <v>9</v>
      </c>
      <c r="F93" s="25" t="s">
        <v>346</v>
      </c>
      <c r="G93" s="26"/>
      <c r="H93" s="17"/>
      <c r="I93" s="22"/>
      <c r="J93" s="190">
        <v>0.03</v>
      </c>
      <c r="K93" s="17" t="s">
        <v>294</v>
      </c>
      <c r="L93" s="18" t="s">
        <v>295</v>
      </c>
      <c r="M93" s="28" t="s">
        <v>347</v>
      </c>
      <c r="N93" s="23"/>
    </row>
    <row r="94" spans="2:14" s="9" customFormat="1" ht="8.25" customHeight="1">
      <c r="B94" s="17" t="s">
        <v>8</v>
      </c>
      <c r="C94" s="22"/>
      <c r="D94" s="22">
        <v>18</v>
      </c>
      <c r="E94" s="26" t="s">
        <v>9</v>
      </c>
      <c r="F94" s="25" t="s">
        <v>348</v>
      </c>
      <c r="G94" s="26"/>
      <c r="H94" s="17"/>
      <c r="I94" s="22"/>
      <c r="J94" s="190">
        <v>0.1</v>
      </c>
      <c r="K94" s="17" t="s">
        <v>294</v>
      </c>
      <c r="L94" s="18" t="s">
        <v>295</v>
      </c>
      <c r="M94" s="28" t="s">
        <v>349</v>
      </c>
      <c r="N94" s="23"/>
    </row>
    <row r="95" spans="2:14" s="9" customFormat="1" ht="8.25" customHeight="1">
      <c r="B95" s="17" t="s">
        <v>73</v>
      </c>
      <c r="C95" s="22"/>
      <c r="D95" s="22">
        <v>19</v>
      </c>
      <c r="E95" s="26" t="s">
        <v>9</v>
      </c>
      <c r="F95" s="25" t="s">
        <v>350</v>
      </c>
      <c r="G95" s="26"/>
      <c r="H95" s="17"/>
      <c r="I95" s="22"/>
      <c r="J95" s="190">
        <v>0.19</v>
      </c>
      <c r="K95" s="17" t="s">
        <v>294</v>
      </c>
      <c r="L95" s="18" t="s">
        <v>295</v>
      </c>
      <c r="M95" s="28" t="s">
        <v>351</v>
      </c>
      <c r="N95" s="23"/>
    </row>
    <row r="96" spans="2:14" s="9" customFormat="1" ht="8.25" customHeight="1">
      <c r="B96" s="10" t="s">
        <v>73</v>
      </c>
      <c r="C96" s="11"/>
      <c r="D96" s="11">
        <v>20</v>
      </c>
      <c r="E96" s="13" t="s">
        <v>9</v>
      </c>
      <c r="F96" s="14" t="s">
        <v>352</v>
      </c>
      <c r="G96" s="15"/>
      <c r="H96" s="10"/>
      <c r="I96" s="11"/>
      <c r="J96" s="196">
        <v>0.06</v>
      </c>
      <c r="K96" s="10" t="s">
        <v>294</v>
      </c>
      <c r="L96" s="29" t="s">
        <v>295</v>
      </c>
      <c r="M96" s="19" t="s">
        <v>353</v>
      </c>
      <c r="N96" s="12"/>
    </row>
    <row r="97" spans="2:14" s="9" customFormat="1" ht="8.25" customHeight="1">
      <c r="B97" s="10" t="s">
        <v>8</v>
      </c>
      <c r="C97" s="11"/>
      <c r="D97" s="12">
        <v>21</v>
      </c>
      <c r="E97" s="13" t="s">
        <v>9</v>
      </c>
      <c r="F97" s="53" t="s">
        <v>354</v>
      </c>
      <c r="G97" s="52"/>
      <c r="H97" s="209"/>
      <c r="I97" s="51"/>
      <c r="J97" s="210">
        <v>0.07</v>
      </c>
      <c r="K97" s="17" t="s">
        <v>112</v>
      </c>
      <c r="L97" s="18" t="s">
        <v>267</v>
      </c>
      <c r="M97" s="60" t="s">
        <v>458</v>
      </c>
      <c r="N97" s="211"/>
    </row>
    <row r="98" spans="2:14" s="9" customFormat="1" ht="8.25" customHeight="1">
      <c r="B98" s="10" t="s">
        <v>8</v>
      </c>
      <c r="C98" s="11"/>
      <c r="D98" s="12">
        <v>22</v>
      </c>
      <c r="E98" s="13" t="s">
        <v>9</v>
      </c>
      <c r="F98" s="14" t="s">
        <v>10</v>
      </c>
      <c r="G98" s="15"/>
      <c r="H98" s="10"/>
      <c r="I98" s="11"/>
      <c r="J98" s="16">
        <v>0.15</v>
      </c>
      <c r="K98" s="17" t="s">
        <v>11</v>
      </c>
      <c r="L98" s="18" t="s">
        <v>12</v>
      </c>
      <c r="M98" s="19" t="s">
        <v>13</v>
      </c>
      <c r="N98" s="12"/>
    </row>
    <row r="99" spans="2:14" s="9" customFormat="1" ht="8.25" customHeight="1">
      <c r="B99" s="10" t="s">
        <v>14</v>
      </c>
      <c r="C99" s="11"/>
      <c r="D99" s="12">
        <v>23</v>
      </c>
      <c r="E99" s="13" t="s">
        <v>9</v>
      </c>
      <c r="F99" s="14" t="s">
        <v>15</v>
      </c>
      <c r="G99" s="15"/>
      <c r="H99" s="10"/>
      <c r="I99" s="11"/>
      <c r="J99" s="16">
        <v>0.13</v>
      </c>
      <c r="K99" s="10" t="s">
        <v>11</v>
      </c>
      <c r="L99" s="20" t="s">
        <v>12</v>
      </c>
      <c r="M99" s="19" t="s">
        <v>16</v>
      </c>
      <c r="N99" s="12"/>
    </row>
    <row r="100" spans="1:14" s="1" customFormat="1" ht="8.25" customHeight="1">
      <c r="A100"/>
      <c r="B100" s="10" t="s">
        <v>14</v>
      </c>
      <c r="C100" s="11"/>
      <c r="D100" s="12">
        <v>24</v>
      </c>
      <c r="E100" s="13" t="s">
        <v>9</v>
      </c>
      <c r="F100" s="14" t="s">
        <v>17</v>
      </c>
      <c r="G100" s="15"/>
      <c r="H100" s="10"/>
      <c r="I100" s="11"/>
      <c r="J100" s="21">
        <v>0.39</v>
      </c>
      <c r="K100" s="17" t="s">
        <v>11</v>
      </c>
      <c r="L100" s="18" t="s">
        <v>12</v>
      </c>
      <c r="M100" s="19" t="s">
        <v>18</v>
      </c>
      <c r="N100" s="12"/>
    </row>
    <row r="101" spans="1:14" s="1" customFormat="1" ht="8.25" customHeight="1">
      <c r="A101"/>
      <c r="B101" s="10" t="s">
        <v>14</v>
      </c>
      <c r="C101" s="11"/>
      <c r="D101" s="12">
        <v>25</v>
      </c>
      <c r="E101" s="13" t="s">
        <v>9</v>
      </c>
      <c r="F101" s="14" t="s">
        <v>19</v>
      </c>
      <c r="G101" s="15"/>
      <c r="H101" s="10"/>
      <c r="I101" s="11"/>
      <c r="J101" s="21">
        <v>0.29</v>
      </c>
      <c r="K101" s="17" t="s">
        <v>20</v>
      </c>
      <c r="L101" s="18" t="s">
        <v>21</v>
      </c>
      <c r="M101" s="19" t="s">
        <v>22</v>
      </c>
      <c r="N101" s="12"/>
    </row>
    <row r="102" spans="1:14" s="1" customFormat="1" ht="8.25" customHeight="1">
      <c r="A102"/>
      <c r="B102" s="10" t="s">
        <v>14</v>
      </c>
      <c r="C102" s="11"/>
      <c r="D102" s="12">
        <v>26</v>
      </c>
      <c r="E102" s="13" t="s">
        <v>9</v>
      </c>
      <c r="F102" s="14" t="s">
        <v>23</v>
      </c>
      <c r="G102" s="15"/>
      <c r="H102" s="10"/>
      <c r="I102" s="11"/>
      <c r="J102" s="21">
        <v>0.18</v>
      </c>
      <c r="K102" s="17" t="s">
        <v>20</v>
      </c>
      <c r="L102" s="18" t="s">
        <v>21</v>
      </c>
      <c r="M102" s="19" t="s">
        <v>24</v>
      </c>
      <c r="N102" s="12"/>
    </row>
    <row r="103" spans="1:14" s="1" customFormat="1" ht="8.25" customHeight="1">
      <c r="A103"/>
      <c r="B103" s="17" t="s">
        <v>14</v>
      </c>
      <c r="C103" s="22"/>
      <c r="D103" s="23">
        <v>27</v>
      </c>
      <c r="E103" s="24" t="s">
        <v>9</v>
      </c>
      <c r="F103" s="25" t="s">
        <v>25</v>
      </c>
      <c r="G103" s="26"/>
      <c r="H103" s="17"/>
      <c r="I103" s="22"/>
      <c r="J103" s="27">
        <v>0.05</v>
      </c>
      <c r="K103" s="17" t="s">
        <v>26</v>
      </c>
      <c r="L103" s="18" t="s">
        <v>27</v>
      </c>
      <c r="M103" s="28" t="s">
        <v>28</v>
      </c>
      <c r="N103" s="23"/>
    </row>
    <row r="104" spans="1:14" s="1" customFormat="1" ht="8.25" customHeight="1">
      <c r="A104"/>
      <c r="B104" s="10" t="s">
        <v>29</v>
      </c>
      <c r="C104" s="11"/>
      <c r="D104" s="12">
        <v>28</v>
      </c>
      <c r="E104" s="13" t="s">
        <v>9</v>
      </c>
      <c r="F104" s="14" t="s">
        <v>30</v>
      </c>
      <c r="G104" s="15"/>
      <c r="H104" s="10"/>
      <c r="I104" s="11"/>
      <c r="J104" s="21">
        <v>0.13</v>
      </c>
      <c r="K104" s="10" t="s">
        <v>31</v>
      </c>
      <c r="L104" s="29" t="s">
        <v>365</v>
      </c>
      <c r="M104" s="19" t="s">
        <v>32</v>
      </c>
      <c r="N104" s="12"/>
    </row>
    <row r="105" spans="2:14" s="1" customFormat="1" ht="8.25" customHeight="1">
      <c r="B105" s="10" t="s">
        <v>29</v>
      </c>
      <c r="C105" s="11"/>
      <c r="D105" s="12">
        <v>29</v>
      </c>
      <c r="E105" s="30" t="s">
        <v>33</v>
      </c>
      <c r="F105" s="31" t="s">
        <v>34</v>
      </c>
      <c r="G105" s="15"/>
      <c r="H105" s="10"/>
      <c r="I105" s="11"/>
      <c r="J105" s="21">
        <v>0.1</v>
      </c>
      <c r="K105" s="10" t="s">
        <v>35</v>
      </c>
      <c r="L105" s="29" t="s">
        <v>36</v>
      </c>
      <c r="M105" s="19" t="s">
        <v>37</v>
      </c>
      <c r="N105" s="32"/>
    </row>
    <row r="106" spans="2:14" s="1" customFormat="1" ht="8.25" customHeight="1">
      <c r="B106" s="10" t="s">
        <v>29</v>
      </c>
      <c r="C106" s="11"/>
      <c r="D106" s="12">
        <v>30</v>
      </c>
      <c r="E106" s="30" t="s">
        <v>33</v>
      </c>
      <c r="F106" s="31" t="s">
        <v>38</v>
      </c>
      <c r="G106" s="15"/>
      <c r="H106" s="10"/>
      <c r="I106" s="11"/>
      <c r="J106" s="21">
        <v>0.1</v>
      </c>
      <c r="K106" s="10" t="s">
        <v>39</v>
      </c>
      <c r="L106" s="29" t="s">
        <v>40</v>
      </c>
      <c r="M106" s="19" t="s">
        <v>402</v>
      </c>
      <c r="N106" s="32"/>
    </row>
    <row r="107" spans="2:14" s="1" customFormat="1" ht="8.25" customHeight="1">
      <c r="B107" s="10" t="s">
        <v>29</v>
      </c>
      <c r="C107" s="11"/>
      <c r="D107" s="12">
        <v>31</v>
      </c>
      <c r="E107" s="13" t="s">
        <v>9</v>
      </c>
      <c r="F107" s="31" t="s">
        <v>41</v>
      </c>
      <c r="G107" s="15"/>
      <c r="H107" s="10"/>
      <c r="I107" s="11"/>
      <c r="J107" s="21">
        <v>0.08</v>
      </c>
      <c r="K107" s="10" t="s">
        <v>39</v>
      </c>
      <c r="L107" s="29" t="s">
        <v>40</v>
      </c>
      <c r="M107" s="19" t="s">
        <v>445</v>
      </c>
      <c r="N107" s="32"/>
    </row>
    <row r="108" spans="2:14" s="1" customFormat="1" ht="8.25" customHeight="1">
      <c r="B108" s="10" t="s">
        <v>29</v>
      </c>
      <c r="C108" s="11"/>
      <c r="D108" s="12">
        <v>32</v>
      </c>
      <c r="E108" s="13" t="s">
        <v>9</v>
      </c>
      <c r="F108" s="31" t="s">
        <v>42</v>
      </c>
      <c r="G108" s="15"/>
      <c r="H108" s="10"/>
      <c r="I108" s="11"/>
      <c r="J108" s="21">
        <v>0.04</v>
      </c>
      <c r="K108" s="10" t="s">
        <v>39</v>
      </c>
      <c r="L108" s="29" t="s">
        <v>43</v>
      </c>
      <c r="M108" s="19" t="s">
        <v>403</v>
      </c>
      <c r="N108" s="32"/>
    </row>
    <row r="109" spans="2:14" s="1" customFormat="1" ht="8.25" customHeight="1">
      <c r="B109" s="10" t="s">
        <v>29</v>
      </c>
      <c r="C109" s="11"/>
      <c r="D109" s="12">
        <v>33</v>
      </c>
      <c r="E109" s="13" t="s">
        <v>9</v>
      </c>
      <c r="F109" s="31" t="s">
        <v>44</v>
      </c>
      <c r="G109" s="15"/>
      <c r="H109" s="10"/>
      <c r="I109" s="11"/>
      <c r="J109" s="21">
        <v>0.4</v>
      </c>
      <c r="K109" s="10" t="s">
        <v>39</v>
      </c>
      <c r="L109" s="29" t="s">
        <v>366</v>
      </c>
      <c r="M109" s="19" t="s">
        <v>404</v>
      </c>
      <c r="N109" s="32"/>
    </row>
    <row r="110" spans="2:14" s="1" customFormat="1" ht="8.25" customHeight="1">
      <c r="B110" s="10" t="s">
        <v>29</v>
      </c>
      <c r="C110" s="11"/>
      <c r="D110" s="12">
        <v>34</v>
      </c>
      <c r="E110" s="13" t="s">
        <v>9</v>
      </c>
      <c r="F110" s="31" t="s">
        <v>45</v>
      </c>
      <c r="G110" s="15"/>
      <c r="H110" s="10"/>
      <c r="I110" s="11"/>
      <c r="J110" s="21">
        <v>0.19</v>
      </c>
      <c r="K110" s="10" t="s">
        <v>39</v>
      </c>
      <c r="L110" s="29" t="s">
        <v>366</v>
      </c>
      <c r="M110" s="19" t="s">
        <v>405</v>
      </c>
      <c r="N110" s="32"/>
    </row>
    <row r="111" spans="2:14" s="1" customFormat="1" ht="8.25" customHeight="1">
      <c r="B111" s="10" t="s">
        <v>29</v>
      </c>
      <c r="C111" s="11"/>
      <c r="D111" s="12">
        <v>35</v>
      </c>
      <c r="E111" s="13" t="s">
        <v>9</v>
      </c>
      <c r="F111" s="31" t="s">
        <v>46</v>
      </c>
      <c r="G111" s="15"/>
      <c r="H111" s="10"/>
      <c r="I111" s="11"/>
      <c r="J111" s="21">
        <v>0.02</v>
      </c>
      <c r="K111" s="10" t="s">
        <v>39</v>
      </c>
      <c r="L111" s="29" t="s">
        <v>366</v>
      </c>
      <c r="M111" s="19" t="s">
        <v>406</v>
      </c>
      <c r="N111" s="32"/>
    </row>
    <row r="112" spans="2:14" s="1" customFormat="1" ht="8.25" customHeight="1">
      <c r="B112" s="10" t="s">
        <v>29</v>
      </c>
      <c r="C112" s="11"/>
      <c r="D112" s="12">
        <v>36</v>
      </c>
      <c r="E112" s="13" t="s">
        <v>9</v>
      </c>
      <c r="F112" s="31" t="s">
        <v>47</v>
      </c>
      <c r="G112" s="15"/>
      <c r="H112" s="10"/>
      <c r="I112" s="11"/>
      <c r="J112" s="21">
        <v>0.29</v>
      </c>
      <c r="K112" s="10" t="s">
        <v>39</v>
      </c>
      <c r="L112" s="29" t="s">
        <v>366</v>
      </c>
      <c r="M112" s="19" t="s">
        <v>407</v>
      </c>
      <c r="N112" s="32"/>
    </row>
    <row r="113" spans="2:14" s="1" customFormat="1" ht="8.25" customHeight="1">
      <c r="B113" s="10" t="s">
        <v>29</v>
      </c>
      <c r="C113" s="11"/>
      <c r="D113" s="12">
        <v>37</v>
      </c>
      <c r="E113" s="13" t="s">
        <v>9</v>
      </c>
      <c r="F113" s="31" t="s">
        <v>48</v>
      </c>
      <c r="G113" s="15"/>
      <c r="H113" s="10"/>
      <c r="I113" s="11"/>
      <c r="J113" s="21">
        <v>0.14</v>
      </c>
      <c r="K113" s="10" t="s">
        <v>39</v>
      </c>
      <c r="L113" s="29" t="s">
        <v>366</v>
      </c>
      <c r="M113" s="19" t="s">
        <v>408</v>
      </c>
      <c r="N113" s="32"/>
    </row>
    <row r="114" spans="2:14" s="1" customFormat="1" ht="8.25" customHeight="1">
      <c r="B114" s="10" t="s">
        <v>29</v>
      </c>
      <c r="C114" s="11"/>
      <c r="D114" s="12">
        <v>38</v>
      </c>
      <c r="E114" s="13" t="s">
        <v>9</v>
      </c>
      <c r="F114" s="31" t="s">
        <v>49</v>
      </c>
      <c r="G114" s="15"/>
      <c r="H114" s="10"/>
      <c r="I114" s="11"/>
      <c r="J114" s="21">
        <v>0.05</v>
      </c>
      <c r="K114" s="10" t="s">
        <v>39</v>
      </c>
      <c r="L114" s="29" t="s">
        <v>366</v>
      </c>
      <c r="M114" s="19" t="s">
        <v>409</v>
      </c>
      <c r="N114" s="32"/>
    </row>
    <row r="115" spans="2:14" s="1" customFormat="1" ht="8.25" customHeight="1">
      <c r="B115" s="10" t="s">
        <v>29</v>
      </c>
      <c r="C115" s="11"/>
      <c r="D115" s="12">
        <v>39</v>
      </c>
      <c r="E115" s="13" t="s">
        <v>9</v>
      </c>
      <c r="F115" s="31" t="s">
        <v>50</v>
      </c>
      <c r="G115" s="15"/>
      <c r="H115" s="10"/>
      <c r="I115" s="11"/>
      <c r="J115" s="21">
        <v>0.17</v>
      </c>
      <c r="K115" s="10" t="s">
        <v>39</v>
      </c>
      <c r="L115" s="29" t="s">
        <v>366</v>
      </c>
      <c r="M115" s="19" t="s">
        <v>410</v>
      </c>
      <c r="N115" s="32"/>
    </row>
    <row r="116" spans="2:14" s="1" customFormat="1" ht="8.25" customHeight="1">
      <c r="B116" s="10" t="s">
        <v>29</v>
      </c>
      <c r="C116" s="11"/>
      <c r="D116" s="12">
        <v>40</v>
      </c>
      <c r="E116" s="13" t="s">
        <v>9</v>
      </c>
      <c r="F116" s="31" t="s">
        <v>51</v>
      </c>
      <c r="G116" s="15"/>
      <c r="H116" s="10"/>
      <c r="I116" s="11"/>
      <c r="J116" s="21">
        <v>0.12</v>
      </c>
      <c r="K116" s="10" t="s">
        <v>39</v>
      </c>
      <c r="L116" s="29" t="s">
        <v>366</v>
      </c>
      <c r="M116" s="19" t="s">
        <v>411</v>
      </c>
      <c r="N116" s="32"/>
    </row>
    <row r="117" spans="2:14" s="1" customFormat="1" ht="8.25" customHeight="1">
      <c r="B117" s="10" t="s">
        <v>29</v>
      </c>
      <c r="C117" s="11"/>
      <c r="D117" s="12">
        <v>41</v>
      </c>
      <c r="E117" s="13" t="s">
        <v>33</v>
      </c>
      <c r="F117" s="31" t="s">
        <v>52</v>
      </c>
      <c r="G117" s="15"/>
      <c r="H117" s="10"/>
      <c r="I117" s="11"/>
      <c r="J117" s="21">
        <v>0.12</v>
      </c>
      <c r="K117" s="10" t="s">
        <v>39</v>
      </c>
      <c r="L117" s="29" t="s">
        <v>366</v>
      </c>
      <c r="M117" s="19" t="s">
        <v>412</v>
      </c>
      <c r="N117" s="32"/>
    </row>
    <row r="118" spans="2:14" s="1" customFormat="1" ht="8.25" customHeight="1">
      <c r="B118" s="10" t="s">
        <v>29</v>
      </c>
      <c r="C118" s="11"/>
      <c r="D118" s="12">
        <v>42</v>
      </c>
      <c r="E118" s="30" t="s">
        <v>9</v>
      </c>
      <c r="F118" s="31" t="s">
        <v>53</v>
      </c>
      <c r="G118" s="15"/>
      <c r="H118" s="10"/>
      <c r="I118" s="11"/>
      <c r="J118" s="21">
        <v>0.52</v>
      </c>
      <c r="K118" s="10" t="s">
        <v>54</v>
      </c>
      <c r="L118" s="29" t="s">
        <v>191</v>
      </c>
      <c r="M118" s="19" t="s">
        <v>413</v>
      </c>
      <c r="N118" s="32"/>
    </row>
    <row r="119" spans="2:14" s="1" customFormat="1" ht="8.25" customHeight="1">
      <c r="B119" s="10" t="s">
        <v>29</v>
      </c>
      <c r="C119" s="11"/>
      <c r="D119" s="12">
        <v>43</v>
      </c>
      <c r="E119" s="30" t="s">
        <v>9</v>
      </c>
      <c r="F119" s="31" t="s">
        <v>55</v>
      </c>
      <c r="G119" s="15"/>
      <c r="H119" s="10"/>
      <c r="I119" s="11"/>
      <c r="J119" s="21">
        <v>0.16</v>
      </c>
      <c r="K119" s="10" t="s">
        <v>54</v>
      </c>
      <c r="L119" s="29" t="s">
        <v>56</v>
      </c>
      <c r="M119" s="19" t="s">
        <v>446</v>
      </c>
      <c r="N119" s="32"/>
    </row>
    <row r="120" spans="2:14" s="1" customFormat="1" ht="8.25" customHeight="1">
      <c r="B120" s="10" t="s">
        <v>29</v>
      </c>
      <c r="C120" s="11"/>
      <c r="D120" s="12">
        <v>44</v>
      </c>
      <c r="E120" s="30" t="s">
        <v>9</v>
      </c>
      <c r="F120" s="31" t="s">
        <v>57</v>
      </c>
      <c r="G120" s="15"/>
      <c r="H120" s="10"/>
      <c r="I120" s="11"/>
      <c r="J120" s="21">
        <v>0.29</v>
      </c>
      <c r="K120" s="10" t="s">
        <v>54</v>
      </c>
      <c r="L120" s="29" t="s">
        <v>56</v>
      </c>
      <c r="M120" s="19" t="s">
        <v>447</v>
      </c>
      <c r="N120" s="32"/>
    </row>
    <row r="121" spans="2:14" s="1" customFormat="1" ht="8.25" customHeight="1">
      <c r="B121" s="10" t="s">
        <v>29</v>
      </c>
      <c r="C121" s="11"/>
      <c r="D121" s="12">
        <v>45</v>
      </c>
      <c r="E121" s="30" t="s">
        <v>9</v>
      </c>
      <c r="F121" s="31" t="s">
        <v>58</v>
      </c>
      <c r="G121" s="15"/>
      <c r="H121" s="10"/>
      <c r="I121" s="11"/>
      <c r="J121" s="21">
        <v>0.06</v>
      </c>
      <c r="K121" s="10" t="s">
        <v>54</v>
      </c>
      <c r="L121" s="29" t="s">
        <v>56</v>
      </c>
      <c r="M121" s="19" t="s">
        <v>448</v>
      </c>
      <c r="N121" s="32"/>
    </row>
    <row r="122" spans="2:14" s="1" customFormat="1" ht="8.25" customHeight="1">
      <c r="B122" s="17" t="s">
        <v>59</v>
      </c>
      <c r="C122" s="22"/>
      <c r="D122" s="23">
        <v>46</v>
      </c>
      <c r="E122" s="212" t="s">
        <v>9</v>
      </c>
      <c r="F122" s="213" t="s">
        <v>60</v>
      </c>
      <c r="G122" s="26"/>
      <c r="H122" s="17"/>
      <c r="I122" s="22"/>
      <c r="J122" s="27">
        <v>0.23</v>
      </c>
      <c r="K122" s="17" t="s">
        <v>61</v>
      </c>
      <c r="L122" s="18" t="s">
        <v>62</v>
      </c>
      <c r="M122" s="28" t="s">
        <v>414</v>
      </c>
      <c r="N122" s="214"/>
    </row>
    <row r="123" spans="2:14" s="1" customFormat="1" ht="8.25" customHeight="1">
      <c r="B123" s="10" t="s">
        <v>136</v>
      </c>
      <c r="C123" s="11"/>
      <c r="D123" s="12">
        <v>47</v>
      </c>
      <c r="E123" s="212" t="s">
        <v>9</v>
      </c>
      <c r="F123" s="31" t="s">
        <v>359</v>
      </c>
      <c r="G123" s="15"/>
      <c r="H123" s="10"/>
      <c r="I123" s="11"/>
      <c r="J123" s="21">
        <v>0.2</v>
      </c>
      <c r="K123" s="10" t="s">
        <v>355</v>
      </c>
      <c r="L123" s="29" t="s">
        <v>363</v>
      </c>
      <c r="M123" s="19" t="s">
        <v>415</v>
      </c>
      <c r="N123" s="32"/>
    </row>
    <row r="124" spans="2:14" s="1" customFormat="1" ht="8.25" customHeight="1">
      <c r="B124" s="10" t="s">
        <v>136</v>
      </c>
      <c r="C124" s="11"/>
      <c r="D124" s="12">
        <v>48</v>
      </c>
      <c r="E124" s="212" t="s">
        <v>9</v>
      </c>
      <c r="F124" s="31" t="s">
        <v>360</v>
      </c>
      <c r="G124" s="15"/>
      <c r="H124" s="10"/>
      <c r="I124" s="11"/>
      <c r="J124" s="21">
        <v>0.14</v>
      </c>
      <c r="K124" s="10" t="s">
        <v>355</v>
      </c>
      <c r="L124" s="29" t="s">
        <v>358</v>
      </c>
      <c r="M124" s="19" t="s">
        <v>416</v>
      </c>
      <c r="N124" s="32"/>
    </row>
    <row r="125" spans="2:14" s="1" customFormat="1" ht="8.25" customHeight="1">
      <c r="B125" s="10" t="s">
        <v>136</v>
      </c>
      <c r="C125" s="11"/>
      <c r="D125" s="12">
        <v>49</v>
      </c>
      <c r="E125" s="212" t="s">
        <v>9</v>
      </c>
      <c r="F125" s="31" t="s">
        <v>361</v>
      </c>
      <c r="G125" s="15"/>
      <c r="H125" s="10"/>
      <c r="I125" s="11"/>
      <c r="J125" s="21">
        <v>0.14</v>
      </c>
      <c r="K125" s="10" t="s">
        <v>355</v>
      </c>
      <c r="L125" s="29" t="s">
        <v>358</v>
      </c>
      <c r="M125" s="19" t="s">
        <v>417</v>
      </c>
      <c r="N125" s="32"/>
    </row>
    <row r="126" spans="2:14" s="1" customFormat="1" ht="8.25" customHeight="1">
      <c r="B126" s="17" t="s">
        <v>73</v>
      </c>
      <c r="C126" s="22"/>
      <c r="D126" s="23">
        <v>50</v>
      </c>
      <c r="E126" s="212" t="s">
        <v>9</v>
      </c>
      <c r="F126" s="213" t="s">
        <v>362</v>
      </c>
      <c r="G126" s="26"/>
      <c r="H126" s="17"/>
      <c r="I126" s="22"/>
      <c r="J126" s="27">
        <v>0.1</v>
      </c>
      <c r="K126" s="17" t="s">
        <v>419</v>
      </c>
      <c r="L126" s="18" t="s">
        <v>420</v>
      </c>
      <c r="M126" s="28" t="s">
        <v>418</v>
      </c>
      <c r="N126" s="214"/>
    </row>
    <row r="127" spans="2:14" s="1" customFormat="1" ht="8.25" customHeight="1">
      <c r="B127" s="17" t="s">
        <v>136</v>
      </c>
      <c r="C127" s="22"/>
      <c r="D127" s="23">
        <v>51</v>
      </c>
      <c r="E127" s="212" t="s">
        <v>123</v>
      </c>
      <c r="F127" s="213" t="s">
        <v>421</v>
      </c>
      <c r="G127" s="26"/>
      <c r="H127" s="17"/>
      <c r="I127" s="22"/>
      <c r="J127" s="27">
        <v>0.11</v>
      </c>
      <c r="K127" s="17" t="s">
        <v>422</v>
      </c>
      <c r="L127" s="18" t="s">
        <v>423</v>
      </c>
      <c r="M127" s="28" t="s">
        <v>424</v>
      </c>
      <c r="N127" s="214"/>
    </row>
    <row r="128" spans="2:14" s="1" customFormat="1" ht="8.25" customHeight="1">
      <c r="B128" s="33"/>
      <c r="C128" s="34"/>
      <c r="D128" s="35">
        <v>52</v>
      </c>
      <c r="E128" s="36" t="s">
        <v>463</v>
      </c>
      <c r="F128" s="37" t="s">
        <v>464</v>
      </c>
      <c r="G128" s="38"/>
      <c r="H128" s="33"/>
      <c r="I128" s="34"/>
      <c r="J128" s="39">
        <v>0.46</v>
      </c>
      <c r="K128" s="33" t="s">
        <v>465</v>
      </c>
      <c r="L128" s="40" t="s">
        <v>466</v>
      </c>
      <c r="M128" s="41" t="s">
        <v>467</v>
      </c>
      <c r="N128" s="42"/>
    </row>
    <row r="129" spans="2:14" s="1" customFormat="1" ht="8.25" customHeight="1">
      <c r="B129" s="252" t="s">
        <v>63</v>
      </c>
      <c r="C129" s="253"/>
      <c r="D129" s="254"/>
      <c r="E129" s="234"/>
      <c r="F129" s="235">
        <f>MID(H129,2,10)</f>
      </c>
      <c r="G129" s="236"/>
      <c r="H129" s="255"/>
      <c r="I129" s="256"/>
      <c r="J129" s="237">
        <f>SUM(J77:J128)</f>
        <v>8.42</v>
      </c>
      <c r="K129" s="255">
        <f>COUNTA(J77:J128)</f>
        <v>52</v>
      </c>
      <c r="L129" s="256"/>
      <c r="M129" s="224"/>
      <c r="N129" s="225"/>
    </row>
    <row r="130" spans="2:14" s="1" customFormat="1" ht="8.25" customHeight="1">
      <c r="B130" s="279" t="s">
        <v>64</v>
      </c>
      <c r="C130" s="280"/>
      <c r="D130" s="280"/>
      <c r="E130" s="281"/>
      <c r="F130" s="282"/>
      <c r="G130" s="45">
        <f>G129+'36・37'!G74</f>
        <v>144.28</v>
      </c>
      <c r="H130" s="283">
        <f>H129+'36・37'!H74:I74</f>
        <v>58</v>
      </c>
      <c r="I130" s="284"/>
      <c r="J130" s="46">
        <f>J129+'36・37'!J74+'36・37'!J75</f>
        <v>134.48</v>
      </c>
      <c r="K130" s="283">
        <f>K129+'36・37'!K74:L74+1</f>
        <v>109</v>
      </c>
      <c r="L130" s="284"/>
      <c r="M130" s="47"/>
      <c r="N130" s="48"/>
    </row>
    <row r="131" spans="2:14" s="1" customFormat="1" ht="9.75" customHeight="1">
      <c r="B131" s="2"/>
      <c r="C131" s="3"/>
      <c r="D131" s="3"/>
      <c r="E131" s="3"/>
      <c r="F131" s="3"/>
      <c r="G131" s="4"/>
      <c r="H131" s="5"/>
      <c r="I131" s="3"/>
      <c r="J131" s="5"/>
      <c r="K131" s="5"/>
      <c r="L131" s="6"/>
      <c r="M131" s="262"/>
      <c r="N131" s="262"/>
    </row>
    <row r="132" spans="2:14" s="1" customFormat="1" ht="9.75" customHeight="1">
      <c r="B132" s="2"/>
      <c r="C132" s="3"/>
      <c r="D132" s="3"/>
      <c r="E132" s="3"/>
      <c r="F132" s="3"/>
      <c r="G132" s="4"/>
      <c r="H132" s="5"/>
      <c r="I132" s="3"/>
      <c r="J132" s="5"/>
      <c r="K132" s="5"/>
      <c r="L132" s="6"/>
      <c r="M132" s="262"/>
      <c r="N132" s="262"/>
    </row>
    <row r="133" spans="2:14" s="1" customFormat="1" ht="8.25" customHeight="1">
      <c r="B133" s="263" t="s">
        <v>65</v>
      </c>
      <c r="C133" s="264"/>
      <c r="D133" s="265"/>
      <c r="E133" s="269" t="s">
        <v>1</v>
      </c>
      <c r="F133" s="269" t="s">
        <v>2</v>
      </c>
      <c r="G133" s="271" t="s">
        <v>3</v>
      </c>
      <c r="H133" s="272"/>
      <c r="I133" s="273"/>
      <c r="J133" s="274" t="s">
        <v>4</v>
      </c>
      <c r="K133" s="275"/>
      <c r="L133" s="276"/>
      <c r="M133" s="263" t="s">
        <v>66</v>
      </c>
      <c r="N133" s="265"/>
    </row>
    <row r="134" spans="2:14" s="1" customFormat="1" ht="8.25" customHeight="1" thickBot="1">
      <c r="B134" s="266"/>
      <c r="C134" s="267"/>
      <c r="D134" s="268"/>
      <c r="E134" s="270"/>
      <c r="F134" s="270"/>
      <c r="G134" s="7" t="s">
        <v>6</v>
      </c>
      <c r="H134" s="277" t="s">
        <v>7</v>
      </c>
      <c r="I134" s="285"/>
      <c r="J134" s="8" t="s">
        <v>6</v>
      </c>
      <c r="K134" s="277" t="s">
        <v>7</v>
      </c>
      <c r="L134" s="285"/>
      <c r="M134" s="266"/>
      <c r="N134" s="268"/>
    </row>
    <row r="135" spans="2:14" s="1" customFormat="1" ht="8.25" customHeight="1" thickTop="1">
      <c r="B135" s="49">
        <v>9</v>
      </c>
      <c r="C135" s="50">
        <v>6</v>
      </c>
      <c r="D135" s="51">
        <v>1</v>
      </c>
      <c r="E135" s="52" t="s">
        <v>67</v>
      </c>
      <c r="F135" s="53" t="s">
        <v>68</v>
      </c>
      <c r="G135" s="54">
        <v>64.9</v>
      </c>
      <c r="H135" s="55" t="s">
        <v>69</v>
      </c>
      <c r="I135" s="56">
        <v>7.05</v>
      </c>
      <c r="J135" s="57">
        <v>48.07</v>
      </c>
      <c r="K135" s="58" t="s">
        <v>70</v>
      </c>
      <c r="L135" s="59" t="s">
        <v>71</v>
      </c>
      <c r="M135" s="60" t="s">
        <v>374</v>
      </c>
      <c r="N135" s="61"/>
    </row>
    <row r="136" spans="2:14" s="1" customFormat="1" ht="8.25" customHeight="1">
      <c r="B136" s="252" t="s">
        <v>72</v>
      </c>
      <c r="C136" s="253"/>
      <c r="D136" s="254"/>
      <c r="E136" s="220"/>
      <c r="F136" s="221"/>
      <c r="G136" s="222">
        <f>SUM(G135:G135)</f>
        <v>64.9</v>
      </c>
      <c r="H136" s="255">
        <f>COUNT(G135:G135)</f>
        <v>1</v>
      </c>
      <c r="I136" s="256"/>
      <c r="J136" s="227">
        <f>SUM(J135:J135)</f>
        <v>48.07</v>
      </c>
      <c r="K136" s="255">
        <f>COUNT(J135:J135)</f>
        <v>1</v>
      </c>
      <c r="L136" s="256"/>
      <c r="M136" s="224"/>
      <c r="N136" s="238"/>
    </row>
    <row r="137" spans="2:14" s="1" customFormat="1" ht="8.25" customHeight="1">
      <c r="B137" s="64" t="s">
        <v>73</v>
      </c>
      <c r="C137" s="65"/>
      <c r="D137" s="65"/>
      <c r="E137" s="66" t="s">
        <v>74</v>
      </c>
      <c r="F137" s="67" t="s">
        <v>75</v>
      </c>
      <c r="G137" s="68"/>
      <c r="H137" s="69"/>
      <c r="I137" s="70"/>
      <c r="J137" s="71">
        <v>6.58</v>
      </c>
      <c r="K137" s="69" t="s">
        <v>76</v>
      </c>
      <c r="L137" s="72" t="s">
        <v>77</v>
      </c>
      <c r="M137" s="73" t="s">
        <v>375</v>
      </c>
      <c r="N137" s="74"/>
    </row>
    <row r="138" spans="2:14" s="1" customFormat="1" ht="8.25" customHeight="1">
      <c r="B138" s="252" t="s">
        <v>78</v>
      </c>
      <c r="C138" s="253"/>
      <c r="D138" s="254"/>
      <c r="E138" s="239"/>
      <c r="F138" s="221"/>
      <c r="G138" s="227"/>
      <c r="H138" s="255"/>
      <c r="I138" s="256"/>
      <c r="J138" s="240">
        <f>J137</f>
        <v>6.58</v>
      </c>
      <c r="K138" s="255">
        <f>COUNTA(J137)</f>
        <v>1</v>
      </c>
      <c r="L138" s="256"/>
      <c r="M138" s="241"/>
      <c r="N138" s="238"/>
    </row>
    <row r="139" spans="2:14" s="1" customFormat="1" ht="8.25" customHeight="1">
      <c r="B139" s="75">
        <v>2</v>
      </c>
      <c r="C139" s="76">
        <v>2</v>
      </c>
      <c r="D139" s="65">
        <v>49</v>
      </c>
      <c r="E139" s="77" t="s">
        <v>79</v>
      </c>
      <c r="F139" s="67" t="s">
        <v>80</v>
      </c>
      <c r="G139" s="78">
        <v>0.12</v>
      </c>
      <c r="H139" s="69" t="s">
        <v>81</v>
      </c>
      <c r="I139" s="79">
        <v>4.12</v>
      </c>
      <c r="J139" s="71">
        <v>0.13</v>
      </c>
      <c r="K139" s="69" t="s">
        <v>82</v>
      </c>
      <c r="L139" s="72" t="s">
        <v>83</v>
      </c>
      <c r="M139" s="73" t="s">
        <v>376</v>
      </c>
      <c r="N139" s="80"/>
    </row>
    <row r="140" spans="2:14" s="1" customFormat="1" ht="8.25" customHeight="1">
      <c r="B140" s="81">
        <v>2</v>
      </c>
      <c r="C140" s="82">
        <v>2</v>
      </c>
      <c r="D140" s="22">
        <v>50</v>
      </c>
      <c r="E140" s="26" t="s">
        <v>9</v>
      </c>
      <c r="F140" s="25" t="s">
        <v>84</v>
      </c>
      <c r="G140" s="83">
        <v>0.11</v>
      </c>
      <c r="H140" s="84" t="s">
        <v>82</v>
      </c>
      <c r="I140" s="85">
        <v>5.26</v>
      </c>
      <c r="J140" s="86">
        <v>0.11</v>
      </c>
      <c r="K140" s="84" t="s">
        <v>85</v>
      </c>
      <c r="L140" s="87" t="s">
        <v>83</v>
      </c>
      <c r="M140" s="28" t="s">
        <v>377</v>
      </c>
      <c r="N140" s="88"/>
    </row>
    <row r="141" spans="2:14" s="1" customFormat="1" ht="8.25" customHeight="1">
      <c r="B141" s="81">
        <v>2</v>
      </c>
      <c r="C141" s="82">
        <v>2</v>
      </c>
      <c r="D141" s="22">
        <v>51</v>
      </c>
      <c r="E141" s="26" t="s">
        <v>9</v>
      </c>
      <c r="F141" s="25" t="s">
        <v>86</v>
      </c>
      <c r="G141" s="83">
        <v>0.13</v>
      </c>
      <c r="H141" s="84" t="s">
        <v>85</v>
      </c>
      <c r="I141" s="85">
        <v>2.16</v>
      </c>
      <c r="J141" s="86">
        <v>0.13</v>
      </c>
      <c r="K141" s="84" t="s">
        <v>87</v>
      </c>
      <c r="L141" s="87" t="s">
        <v>83</v>
      </c>
      <c r="M141" s="28" t="s">
        <v>378</v>
      </c>
      <c r="N141" s="88"/>
    </row>
    <row r="142" spans="2:14" s="1" customFormat="1" ht="8.25" customHeight="1">
      <c r="B142" s="81">
        <v>2</v>
      </c>
      <c r="C142" s="82">
        <v>2</v>
      </c>
      <c r="D142" s="22">
        <v>52</v>
      </c>
      <c r="E142" s="26" t="s">
        <v>9</v>
      </c>
      <c r="F142" s="25" t="s">
        <v>88</v>
      </c>
      <c r="G142" s="83">
        <v>0.22</v>
      </c>
      <c r="H142" s="84" t="s">
        <v>85</v>
      </c>
      <c r="I142" s="85">
        <v>2.16</v>
      </c>
      <c r="J142" s="86">
        <v>0.22</v>
      </c>
      <c r="K142" s="84" t="s">
        <v>89</v>
      </c>
      <c r="L142" s="87" t="s">
        <v>83</v>
      </c>
      <c r="M142" s="28" t="s">
        <v>379</v>
      </c>
      <c r="N142" s="88"/>
    </row>
    <row r="143" spans="2:14" s="1" customFormat="1" ht="8.25" customHeight="1">
      <c r="B143" s="252" t="s">
        <v>90</v>
      </c>
      <c r="C143" s="253"/>
      <c r="D143" s="254"/>
      <c r="E143" s="239"/>
      <c r="F143" s="221"/>
      <c r="G143" s="227">
        <f>SUM(G139:G142)</f>
        <v>0.58</v>
      </c>
      <c r="H143" s="255">
        <f>COUNTA(G139:G142)</f>
        <v>4</v>
      </c>
      <c r="I143" s="256"/>
      <c r="J143" s="240">
        <f>SUM(J139:J142)</f>
        <v>0.59</v>
      </c>
      <c r="K143" s="255">
        <f>COUNTA(J139:J142)</f>
        <v>4</v>
      </c>
      <c r="L143" s="256"/>
      <c r="M143" s="241"/>
      <c r="N143" s="238"/>
    </row>
    <row r="144" spans="2:14" s="1" customFormat="1" ht="8.25" customHeight="1">
      <c r="B144" s="252" t="s">
        <v>91</v>
      </c>
      <c r="C144" s="253"/>
      <c r="D144" s="254"/>
      <c r="E144" s="242"/>
      <c r="F144" s="221"/>
      <c r="G144" s="227">
        <f>G143+G136</f>
        <v>65.48</v>
      </c>
      <c r="H144" s="255">
        <f>H143+H136</f>
        <v>5</v>
      </c>
      <c r="I144" s="256"/>
      <c r="J144" s="240">
        <f>J143+J138+J136</f>
        <v>55.24</v>
      </c>
      <c r="K144" s="255">
        <f>K143+K138+K136</f>
        <v>6</v>
      </c>
      <c r="L144" s="256"/>
      <c r="M144" s="241"/>
      <c r="N144" s="238"/>
    </row>
    <row r="145" spans="2:14" s="1" customFormat="1" ht="8.25" customHeight="1">
      <c r="B145" s="17" t="s">
        <v>73</v>
      </c>
      <c r="C145" s="22"/>
      <c r="D145" s="22">
        <v>53</v>
      </c>
      <c r="E145" s="89" t="s">
        <v>92</v>
      </c>
      <c r="F145" s="25" t="s">
        <v>93</v>
      </c>
      <c r="G145" s="90"/>
      <c r="H145" s="84"/>
      <c r="I145" s="91"/>
      <c r="J145" s="86">
        <v>0.11</v>
      </c>
      <c r="K145" s="84" t="s">
        <v>94</v>
      </c>
      <c r="L145" s="87" t="s">
        <v>95</v>
      </c>
      <c r="M145" s="28" t="s">
        <v>380</v>
      </c>
      <c r="N145" s="23"/>
    </row>
    <row r="146" spans="2:14" s="1" customFormat="1" ht="8.25" customHeight="1">
      <c r="B146" s="17" t="s">
        <v>73</v>
      </c>
      <c r="C146" s="22"/>
      <c r="D146" s="22">
        <v>54</v>
      </c>
      <c r="E146" s="26" t="s">
        <v>9</v>
      </c>
      <c r="F146" s="25" t="s">
        <v>96</v>
      </c>
      <c r="G146" s="90"/>
      <c r="H146" s="84"/>
      <c r="I146" s="91"/>
      <c r="J146" s="86">
        <v>0.16</v>
      </c>
      <c r="K146" s="84" t="s">
        <v>69</v>
      </c>
      <c r="L146" s="87" t="s">
        <v>83</v>
      </c>
      <c r="M146" s="28" t="s">
        <v>381</v>
      </c>
      <c r="N146" s="23"/>
    </row>
    <row r="147" spans="2:14" s="1" customFormat="1" ht="8.25" customHeight="1">
      <c r="B147" s="17" t="s">
        <v>73</v>
      </c>
      <c r="C147" s="22"/>
      <c r="D147" s="22">
        <v>55</v>
      </c>
      <c r="E147" s="26" t="s">
        <v>9</v>
      </c>
      <c r="F147" s="25" t="s">
        <v>97</v>
      </c>
      <c r="G147" s="90"/>
      <c r="H147" s="84"/>
      <c r="I147" s="91"/>
      <c r="J147" s="86">
        <v>0.2</v>
      </c>
      <c r="K147" s="84" t="s">
        <v>98</v>
      </c>
      <c r="L147" s="87" t="s">
        <v>83</v>
      </c>
      <c r="M147" s="28" t="s">
        <v>382</v>
      </c>
      <c r="N147" s="23"/>
    </row>
    <row r="148" spans="2:14" s="1" customFormat="1" ht="8.25" customHeight="1">
      <c r="B148" s="17" t="s">
        <v>73</v>
      </c>
      <c r="C148" s="22"/>
      <c r="D148" s="22">
        <v>56</v>
      </c>
      <c r="E148" s="26" t="s">
        <v>9</v>
      </c>
      <c r="F148" s="25" t="s">
        <v>99</v>
      </c>
      <c r="G148" s="90"/>
      <c r="H148" s="84"/>
      <c r="I148" s="91"/>
      <c r="J148" s="86">
        <v>0.17</v>
      </c>
      <c r="K148" s="84" t="s">
        <v>98</v>
      </c>
      <c r="L148" s="87" t="s">
        <v>83</v>
      </c>
      <c r="M148" s="28" t="s">
        <v>383</v>
      </c>
      <c r="N148" s="23"/>
    </row>
    <row r="149" spans="2:14" s="1" customFormat="1" ht="8.25" customHeight="1">
      <c r="B149" s="17" t="s">
        <v>73</v>
      </c>
      <c r="C149" s="22"/>
      <c r="D149" s="22">
        <v>57</v>
      </c>
      <c r="E149" s="26" t="s">
        <v>9</v>
      </c>
      <c r="F149" s="25" t="s">
        <v>100</v>
      </c>
      <c r="G149" s="90"/>
      <c r="H149" s="84"/>
      <c r="I149" s="91"/>
      <c r="J149" s="86">
        <v>0.04</v>
      </c>
      <c r="K149" s="84" t="s">
        <v>103</v>
      </c>
      <c r="L149" s="87" t="s">
        <v>83</v>
      </c>
      <c r="M149" s="28" t="s">
        <v>384</v>
      </c>
      <c r="N149" s="23"/>
    </row>
    <row r="150" spans="2:14" s="1" customFormat="1" ht="8.25" customHeight="1">
      <c r="B150" s="17" t="s">
        <v>73</v>
      </c>
      <c r="C150" s="22"/>
      <c r="D150" s="22">
        <v>58</v>
      </c>
      <c r="E150" s="26" t="s">
        <v>9</v>
      </c>
      <c r="F150" s="25" t="s">
        <v>102</v>
      </c>
      <c r="G150" s="90"/>
      <c r="H150" s="84"/>
      <c r="I150" s="91"/>
      <c r="J150" s="86">
        <v>0.16</v>
      </c>
      <c r="K150" s="84" t="s">
        <v>103</v>
      </c>
      <c r="L150" s="87" t="s">
        <v>83</v>
      </c>
      <c r="M150" s="28" t="s">
        <v>385</v>
      </c>
      <c r="N150" s="23"/>
    </row>
    <row r="151" spans="2:14" s="1" customFormat="1" ht="8.25" customHeight="1">
      <c r="B151" s="17" t="s">
        <v>73</v>
      </c>
      <c r="C151" s="22"/>
      <c r="D151" s="22">
        <v>59</v>
      </c>
      <c r="E151" s="26" t="s">
        <v>9</v>
      </c>
      <c r="F151" s="25" t="s">
        <v>104</v>
      </c>
      <c r="G151" s="90"/>
      <c r="H151" s="84"/>
      <c r="I151" s="91"/>
      <c r="J151" s="86">
        <v>0.33</v>
      </c>
      <c r="K151" s="84" t="s">
        <v>107</v>
      </c>
      <c r="L151" s="87" t="s">
        <v>83</v>
      </c>
      <c r="M151" s="286" t="s">
        <v>386</v>
      </c>
      <c r="N151" s="287"/>
    </row>
    <row r="152" spans="2:14" s="1" customFormat="1" ht="8.25" customHeight="1">
      <c r="B152" s="17" t="s">
        <v>73</v>
      </c>
      <c r="C152" s="22"/>
      <c r="D152" s="22">
        <v>60</v>
      </c>
      <c r="E152" s="26" t="s">
        <v>9</v>
      </c>
      <c r="F152" s="25" t="s">
        <v>106</v>
      </c>
      <c r="G152" s="90"/>
      <c r="H152" s="84"/>
      <c r="I152" s="91"/>
      <c r="J152" s="86">
        <v>0.32</v>
      </c>
      <c r="K152" s="84" t="s">
        <v>107</v>
      </c>
      <c r="L152" s="87" t="s">
        <v>83</v>
      </c>
      <c r="M152" s="28" t="s">
        <v>387</v>
      </c>
      <c r="N152" s="23"/>
    </row>
    <row r="153" spans="2:14" s="1" customFormat="1" ht="8.25" customHeight="1">
      <c r="B153" s="17" t="s">
        <v>73</v>
      </c>
      <c r="C153" s="22"/>
      <c r="D153" s="22">
        <v>61</v>
      </c>
      <c r="E153" s="26" t="s">
        <v>9</v>
      </c>
      <c r="F153" s="25" t="s">
        <v>108</v>
      </c>
      <c r="G153" s="90"/>
      <c r="H153" s="84"/>
      <c r="I153" s="91"/>
      <c r="J153" s="86">
        <v>0.18</v>
      </c>
      <c r="K153" s="84" t="s">
        <v>109</v>
      </c>
      <c r="L153" s="87" t="s">
        <v>83</v>
      </c>
      <c r="M153" s="28" t="s">
        <v>388</v>
      </c>
      <c r="N153" s="23"/>
    </row>
    <row r="154" spans="2:14" s="1" customFormat="1" ht="8.25" customHeight="1">
      <c r="B154" s="17" t="s">
        <v>73</v>
      </c>
      <c r="C154" s="22"/>
      <c r="D154" s="22">
        <v>62</v>
      </c>
      <c r="E154" s="26" t="s">
        <v>9</v>
      </c>
      <c r="F154" s="25" t="s">
        <v>110</v>
      </c>
      <c r="G154" s="90"/>
      <c r="H154" s="84"/>
      <c r="I154" s="91"/>
      <c r="J154" s="86">
        <v>0.19</v>
      </c>
      <c r="K154" s="84" t="s">
        <v>109</v>
      </c>
      <c r="L154" s="87" t="s">
        <v>83</v>
      </c>
      <c r="M154" s="28" t="s">
        <v>435</v>
      </c>
      <c r="N154" s="23"/>
    </row>
    <row r="155" spans="2:14" s="1" customFormat="1" ht="8.25" customHeight="1">
      <c r="B155" s="17" t="s">
        <v>73</v>
      </c>
      <c r="C155" s="22"/>
      <c r="D155" s="22">
        <v>63</v>
      </c>
      <c r="E155" s="26" t="s">
        <v>9</v>
      </c>
      <c r="F155" s="25" t="s">
        <v>111</v>
      </c>
      <c r="G155" s="90"/>
      <c r="H155" s="84"/>
      <c r="I155" s="91"/>
      <c r="J155" s="86">
        <v>0.16</v>
      </c>
      <c r="K155" s="84" t="s">
        <v>112</v>
      </c>
      <c r="L155" s="87" t="s">
        <v>113</v>
      </c>
      <c r="M155" s="28" t="s">
        <v>389</v>
      </c>
      <c r="N155" s="23"/>
    </row>
    <row r="156" spans="2:14" s="1" customFormat="1" ht="8.25" customHeight="1">
      <c r="B156" s="17" t="s">
        <v>73</v>
      </c>
      <c r="C156" s="22"/>
      <c r="D156" s="22">
        <v>64</v>
      </c>
      <c r="E156" s="26" t="s">
        <v>9</v>
      </c>
      <c r="F156" s="25" t="s">
        <v>114</v>
      </c>
      <c r="G156" s="90"/>
      <c r="H156" s="84"/>
      <c r="I156" s="91"/>
      <c r="J156" s="86">
        <v>0.08</v>
      </c>
      <c r="K156" s="84" t="s">
        <v>112</v>
      </c>
      <c r="L156" s="87" t="s">
        <v>113</v>
      </c>
      <c r="M156" s="28" t="s">
        <v>390</v>
      </c>
      <c r="N156" s="23"/>
    </row>
    <row r="157" spans="2:14" s="1" customFormat="1" ht="8.25" customHeight="1">
      <c r="B157" s="17" t="s">
        <v>73</v>
      </c>
      <c r="C157" s="22"/>
      <c r="D157" s="22">
        <v>65</v>
      </c>
      <c r="E157" s="26" t="s">
        <v>9</v>
      </c>
      <c r="F157" s="25" t="s">
        <v>115</v>
      </c>
      <c r="G157" s="90"/>
      <c r="H157" s="84"/>
      <c r="I157" s="91"/>
      <c r="J157" s="86">
        <v>0.05</v>
      </c>
      <c r="K157" s="84" t="s">
        <v>112</v>
      </c>
      <c r="L157" s="87" t="s">
        <v>113</v>
      </c>
      <c r="M157" s="28" t="s">
        <v>391</v>
      </c>
      <c r="N157" s="23"/>
    </row>
    <row r="158" spans="2:14" s="1" customFormat="1" ht="8.25" customHeight="1">
      <c r="B158" s="17" t="s">
        <v>73</v>
      </c>
      <c r="C158" s="22"/>
      <c r="D158" s="22">
        <v>66</v>
      </c>
      <c r="E158" s="26" t="s">
        <v>9</v>
      </c>
      <c r="F158" s="25" t="s">
        <v>116</v>
      </c>
      <c r="G158" s="90"/>
      <c r="H158" s="84"/>
      <c r="I158" s="91"/>
      <c r="J158" s="86">
        <v>0.04</v>
      </c>
      <c r="K158" s="84" t="s">
        <v>112</v>
      </c>
      <c r="L158" s="87" t="s">
        <v>113</v>
      </c>
      <c r="M158" s="28" t="s">
        <v>392</v>
      </c>
      <c r="N158" s="23"/>
    </row>
    <row r="159" spans="2:14" s="1" customFormat="1" ht="8.25" customHeight="1">
      <c r="B159" s="17" t="s">
        <v>73</v>
      </c>
      <c r="C159" s="22"/>
      <c r="D159" s="22">
        <v>67</v>
      </c>
      <c r="E159" s="26" t="s">
        <v>9</v>
      </c>
      <c r="F159" s="25" t="s">
        <v>117</v>
      </c>
      <c r="G159" s="90"/>
      <c r="H159" s="84"/>
      <c r="I159" s="91"/>
      <c r="J159" s="86">
        <v>0.04</v>
      </c>
      <c r="K159" s="84" t="s">
        <v>112</v>
      </c>
      <c r="L159" s="87" t="s">
        <v>113</v>
      </c>
      <c r="M159" s="28" t="s">
        <v>393</v>
      </c>
      <c r="N159" s="23"/>
    </row>
    <row r="160" spans="2:14" s="1" customFormat="1" ht="8.25" customHeight="1">
      <c r="B160" s="17" t="s">
        <v>73</v>
      </c>
      <c r="C160" s="22"/>
      <c r="D160" s="22">
        <v>68</v>
      </c>
      <c r="E160" s="26" t="s">
        <v>9</v>
      </c>
      <c r="F160" s="25" t="s">
        <v>118</v>
      </c>
      <c r="G160" s="90"/>
      <c r="H160" s="84"/>
      <c r="I160" s="91"/>
      <c r="J160" s="86">
        <v>0.17</v>
      </c>
      <c r="K160" s="84" t="s">
        <v>112</v>
      </c>
      <c r="L160" s="87" t="s">
        <v>113</v>
      </c>
      <c r="M160" s="28" t="s">
        <v>394</v>
      </c>
      <c r="N160" s="23"/>
    </row>
    <row r="161" spans="2:14" s="1" customFormat="1" ht="8.25" customHeight="1">
      <c r="B161" s="17" t="s">
        <v>73</v>
      </c>
      <c r="C161" s="22"/>
      <c r="D161" s="22">
        <v>69</v>
      </c>
      <c r="E161" s="26" t="s">
        <v>9</v>
      </c>
      <c r="F161" s="25" t="s">
        <v>119</v>
      </c>
      <c r="G161" s="90"/>
      <c r="H161" s="84"/>
      <c r="I161" s="91"/>
      <c r="J161" s="86">
        <v>0.22</v>
      </c>
      <c r="K161" s="84" t="s">
        <v>112</v>
      </c>
      <c r="L161" s="87" t="s">
        <v>113</v>
      </c>
      <c r="M161" s="28" t="s">
        <v>395</v>
      </c>
      <c r="N161" s="23"/>
    </row>
    <row r="162" spans="2:14" s="1" customFormat="1" ht="8.25" customHeight="1">
      <c r="B162" s="17" t="s">
        <v>73</v>
      </c>
      <c r="C162" s="22"/>
      <c r="D162" s="22">
        <v>70</v>
      </c>
      <c r="E162" s="26" t="s">
        <v>9</v>
      </c>
      <c r="F162" s="25" t="s">
        <v>120</v>
      </c>
      <c r="G162" s="90"/>
      <c r="H162" s="84"/>
      <c r="I162" s="91"/>
      <c r="J162" s="86">
        <v>0.05</v>
      </c>
      <c r="K162" s="84" t="s">
        <v>112</v>
      </c>
      <c r="L162" s="87" t="s">
        <v>113</v>
      </c>
      <c r="M162" s="28" t="s">
        <v>396</v>
      </c>
      <c r="N162" s="23"/>
    </row>
    <row r="163" spans="2:14" s="1" customFormat="1" ht="8.25" customHeight="1">
      <c r="B163" s="17" t="s">
        <v>73</v>
      </c>
      <c r="C163" s="22"/>
      <c r="D163" s="22">
        <v>71</v>
      </c>
      <c r="E163" s="26" t="s">
        <v>9</v>
      </c>
      <c r="F163" s="25" t="s">
        <v>121</v>
      </c>
      <c r="G163" s="90"/>
      <c r="H163" s="84"/>
      <c r="I163" s="91"/>
      <c r="J163" s="86">
        <v>0.08</v>
      </c>
      <c r="K163" s="84" t="s">
        <v>112</v>
      </c>
      <c r="L163" s="87" t="s">
        <v>113</v>
      </c>
      <c r="M163" s="28" t="s">
        <v>397</v>
      </c>
      <c r="N163" s="23"/>
    </row>
    <row r="164" spans="2:14" s="1" customFormat="1" ht="8.25" customHeight="1">
      <c r="B164" s="10" t="s">
        <v>73</v>
      </c>
      <c r="C164" s="11"/>
      <c r="D164" s="22">
        <v>72</v>
      </c>
      <c r="E164" s="15" t="s">
        <v>9</v>
      </c>
      <c r="F164" s="14" t="s">
        <v>122</v>
      </c>
      <c r="G164" s="92"/>
      <c r="H164" s="93"/>
      <c r="I164" s="94"/>
      <c r="J164" s="95">
        <v>0.06</v>
      </c>
      <c r="K164" s="93" t="s">
        <v>112</v>
      </c>
      <c r="L164" s="96" t="s">
        <v>113</v>
      </c>
      <c r="M164" s="19" t="s">
        <v>398</v>
      </c>
      <c r="N164" s="12"/>
    </row>
    <row r="165" spans="2:14" s="1" customFormat="1" ht="8.25" customHeight="1">
      <c r="B165" s="10" t="s">
        <v>73</v>
      </c>
      <c r="C165" s="11"/>
      <c r="D165" s="22">
        <v>73</v>
      </c>
      <c r="E165" s="24" t="s">
        <v>123</v>
      </c>
      <c r="F165" s="97" t="s">
        <v>124</v>
      </c>
      <c r="G165" s="98"/>
      <c r="H165" s="99"/>
      <c r="I165" s="100"/>
      <c r="J165" s="101">
        <v>0.17</v>
      </c>
      <c r="K165" s="99" t="s">
        <v>11</v>
      </c>
      <c r="L165" s="102" t="s">
        <v>12</v>
      </c>
      <c r="M165" s="103" t="s">
        <v>461</v>
      </c>
      <c r="N165" s="104"/>
    </row>
    <row r="166" spans="2:14" s="1" customFormat="1" ht="8.25" customHeight="1">
      <c r="B166" s="17" t="s">
        <v>73</v>
      </c>
      <c r="C166" s="22"/>
      <c r="D166" s="22">
        <v>74</v>
      </c>
      <c r="E166" s="24" t="s">
        <v>125</v>
      </c>
      <c r="F166" s="213" t="s">
        <v>126</v>
      </c>
      <c r="G166" s="90"/>
      <c r="H166" s="84"/>
      <c r="I166" s="91"/>
      <c r="J166" s="86">
        <v>0.2</v>
      </c>
      <c r="K166" s="84" t="s">
        <v>127</v>
      </c>
      <c r="L166" s="87" t="s">
        <v>128</v>
      </c>
      <c r="M166" s="28" t="s">
        <v>399</v>
      </c>
      <c r="N166" s="23"/>
    </row>
    <row r="167" spans="2:14" s="1" customFormat="1" ht="8.25" customHeight="1">
      <c r="B167" s="33" t="s">
        <v>136</v>
      </c>
      <c r="C167" s="34"/>
      <c r="D167" s="34">
        <v>75</v>
      </c>
      <c r="E167" s="146" t="s">
        <v>123</v>
      </c>
      <c r="F167" s="37" t="s">
        <v>364</v>
      </c>
      <c r="G167" s="105"/>
      <c r="H167" s="106"/>
      <c r="I167" s="107"/>
      <c r="J167" s="108">
        <v>1.45</v>
      </c>
      <c r="K167" s="106" t="s">
        <v>355</v>
      </c>
      <c r="L167" s="109" t="s">
        <v>358</v>
      </c>
      <c r="M167" s="41" t="s">
        <v>400</v>
      </c>
      <c r="N167" s="35"/>
    </row>
    <row r="168" spans="2:14" s="1" customFormat="1" ht="8.25" customHeight="1">
      <c r="B168" s="252" t="s">
        <v>63</v>
      </c>
      <c r="C168" s="253"/>
      <c r="D168" s="254"/>
      <c r="E168" s="234"/>
      <c r="F168" s="235">
        <f>MID(H168,2,10)</f>
      </c>
      <c r="G168" s="243"/>
      <c r="H168" s="255"/>
      <c r="I168" s="256"/>
      <c r="J168" s="240">
        <f>SUM(J145:J167)</f>
        <v>4.63</v>
      </c>
      <c r="K168" s="255">
        <f>COUNTA(J145:J167)</f>
        <v>23</v>
      </c>
      <c r="L168" s="256"/>
      <c r="M168" s="236"/>
      <c r="N168" s="238"/>
    </row>
    <row r="169" spans="2:14" s="1" customFormat="1" ht="8.25" customHeight="1">
      <c r="B169" s="279" t="s">
        <v>64</v>
      </c>
      <c r="C169" s="280"/>
      <c r="D169" s="280"/>
      <c r="E169" s="281"/>
      <c r="F169" s="282"/>
      <c r="G169" s="45">
        <f>G144+G168</f>
        <v>65.48</v>
      </c>
      <c r="H169" s="283">
        <f>H144</f>
        <v>5</v>
      </c>
      <c r="I169" s="284"/>
      <c r="J169" s="45">
        <f>J144+J168</f>
        <v>59.870000000000005</v>
      </c>
      <c r="K169" s="283">
        <f>K144+K168</f>
        <v>29</v>
      </c>
      <c r="L169" s="284"/>
      <c r="M169" s="47"/>
      <c r="N169" s="48"/>
    </row>
    <row r="170" spans="2:14" s="1" customFormat="1" ht="9.75" customHeight="1">
      <c r="B170" s="110"/>
      <c r="C170" s="110"/>
      <c r="D170" s="110"/>
      <c r="E170" s="111"/>
      <c r="F170" s="111"/>
      <c r="G170" s="112"/>
      <c r="H170" s="113"/>
      <c r="I170" s="113"/>
      <c r="J170" s="112"/>
      <c r="K170" s="113"/>
      <c r="L170" s="113"/>
      <c r="M170" s="262"/>
      <c r="N170" s="262"/>
    </row>
    <row r="171" spans="2:14" s="1" customFormat="1" ht="9.75" customHeight="1">
      <c r="B171" s="114"/>
      <c r="C171" s="114"/>
      <c r="D171" s="114"/>
      <c r="E171" s="114"/>
      <c r="F171" s="114"/>
      <c r="G171" s="114"/>
      <c r="H171" s="115"/>
      <c r="I171" s="114"/>
      <c r="J171" s="115"/>
      <c r="K171" s="115"/>
      <c r="L171" s="116"/>
      <c r="M171" s="262"/>
      <c r="N171" s="262"/>
    </row>
    <row r="172" spans="2:14" s="1" customFormat="1" ht="8.25" customHeight="1">
      <c r="B172" s="263" t="s">
        <v>0</v>
      </c>
      <c r="C172" s="264"/>
      <c r="D172" s="265"/>
      <c r="E172" s="269" t="s">
        <v>129</v>
      </c>
      <c r="F172" s="269" t="s">
        <v>2</v>
      </c>
      <c r="G172" s="271" t="s">
        <v>130</v>
      </c>
      <c r="H172" s="272"/>
      <c r="I172" s="273"/>
      <c r="J172" s="274" t="s">
        <v>4</v>
      </c>
      <c r="K172" s="275"/>
      <c r="L172" s="276"/>
      <c r="M172" s="263" t="s">
        <v>5</v>
      </c>
      <c r="N172" s="265"/>
    </row>
    <row r="173" spans="2:14" s="1" customFormat="1" ht="8.25" customHeight="1" thickBot="1">
      <c r="B173" s="266"/>
      <c r="C173" s="267"/>
      <c r="D173" s="268"/>
      <c r="E173" s="270"/>
      <c r="F173" s="270"/>
      <c r="G173" s="7" t="s">
        <v>6</v>
      </c>
      <c r="H173" s="277" t="s">
        <v>7</v>
      </c>
      <c r="I173" s="278"/>
      <c r="J173" s="117" t="s">
        <v>6</v>
      </c>
      <c r="K173" s="277" t="s">
        <v>7</v>
      </c>
      <c r="L173" s="278"/>
      <c r="M173" s="266"/>
      <c r="N173" s="268"/>
    </row>
    <row r="174" spans="2:14" s="1" customFormat="1" ht="8.25" customHeight="1" thickTop="1">
      <c r="B174" s="118">
        <v>2</v>
      </c>
      <c r="C174" s="119">
        <v>2</v>
      </c>
      <c r="D174" s="120">
        <v>53</v>
      </c>
      <c r="E174" s="89" t="s">
        <v>131</v>
      </c>
      <c r="F174" s="121" t="s">
        <v>132</v>
      </c>
      <c r="G174" s="122">
        <v>0.75</v>
      </c>
      <c r="H174" s="99" t="s">
        <v>133</v>
      </c>
      <c r="I174" s="112">
        <v>2.13</v>
      </c>
      <c r="J174" s="101">
        <v>0.75</v>
      </c>
      <c r="K174" s="99" t="s">
        <v>134</v>
      </c>
      <c r="L174" s="102" t="s">
        <v>135</v>
      </c>
      <c r="M174" s="103" t="s">
        <v>427</v>
      </c>
      <c r="N174" s="123"/>
    </row>
    <row r="175" spans="2:14" s="1" customFormat="1" ht="8.25" customHeight="1">
      <c r="B175" s="252" t="s">
        <v>90</v>
      </c>
      <c r="C175" s="253"/>
      <c r="D175" s="254"/>
      <c r="E175" s="239"/>
      <c r="F175" s="221"/>
      <c r="G175" s="227">
        <f>SUM(G174:G174)</f>
        <v>0.75</v>
      </c>
      <c r="H175" s="255">
        <f>COUNTA(G174:G174)</f>
        <v>1</v>
      </c>
      <c r="I175" s="256"/>
      <c r="J175" s="240">
        <f>SUM(J174:J174)</f>
        <v>0.75</v>
      </c>
      <c r="K175" s="255">
        <f>COUNTA(J174:J174)</f>
        <v>1</v>
      </c>
      <c r="L175" s="256"/>
      <c r="M175" s="228"/>
      <c r="N175" s="238"/>
    </row>
    <row r="176" spans="2:14" s="1" customFormat="1" ht="8.25" customHeight="1">
      <c r="B176" s="252" t="s">
        <v>91</v>
      </c>
      <c r="C176" s="253"/>
      <c r="D176" s="254"/>
      <c r="E176" s="242"/>
      <c r="F176" s="221"/>
      <c r="G176" s="227">
        <f>G175</f>
        <v>0.75</v>
      </c>
      <c r="H176" s="255">
        <f>H175</f>
        <v>1</v>
      </c>
      <c r="I176" s="256"/>
      <c r="J176" s="240">
        <f>J175</f>
        <v>0.75</v>
      </c>
      <c r="K176" s="255">
        <f>K175</f>
        <v>1</v>
      </c>
      <c r="L176" s="256"/>
      <c r="M176" s="228"/>
      <c r="N176" s="238"/>
    </row>
    <row r="177" spans="2:14" s="1" customFormat="1" ht="8.25" customHeight="1">
      <c r="B177" s="124" t="s">
        <v>136</v>
      </c>
      <c r="C177" s="125"/>
      <c r="D177" s="126">
        <v>76</v>
      </c>
      <c r="E177" s="127" t="s">
        <v>92</v>
      </c>
      <c r="F177" s="128" t="s">
        <v>425</v>
      </c>
      <c r="G177" s="129"/>
      <c r="H177" s="130"/>
      <c r="I177" s="131"/>
      <c r="J177" s="132">
        <v>0.37</v>
      </c>
      <c r="K177" s="130" t="s">
        <v>112</v>
      </c>
      <c r="L177" s="133" t="s">
        <v>367</v>
      </c>
      <c r="M177" s="134" t="s">
        <v>428</v>
      </c>
      <c r="N177" s="135"/>
    </row>
    <row r="178" spans="2:14" s="1" customFormat="1" ht="8.25" customHeight="1">
      <c r="B178" s="136" t="s">
        <v>59</v>
      </c>
      <c r="C178" s="137"/>
      <c r="D178" s="100">
        <v>77</v>
      </c>
      <c r="E178" s="26" t="s">
        <v>9</v>
      </c>
      <c r="F178" s="121" t="s">
        <v>426</v>
      </c>
      <c r="G178" s="122"/>
      <c r="H178" s="99"/>
      <c r="I178" s="112"/>
      <c r="J178" s="101">
        <v>0.39</v>
      </c>
      <c r="K178" s="99" t="s">
        <v>137</v>
      </c>
      <c r="L178" s="102" t="s">
        <v>367</v>
      </c>
      <c r="M178" s="103" t="s">
        <v>429</v>
      </c>
      <c r="N178" s="123"/>
    </row>
    <row r="179" spans="2:14" s="1" customFormat="1" ht="8.25" customHeight="1">
      <c r="B179" s="288" t="s">
        <v>63</v>
      </c>
      <c r="C179" s="289"/>
      <c r="D179" s="290"/>
      <c r="E179" s="244"/>
      <c r="F179" s="245">
        <f>MID(H179,2,10)</f>
      </c>
      <c r="G179" s="243"/>
      <c r="H179" s="291"/>
      <c r="I179" s="292"/>
      <c r="J179" s="246">
        <f>SUM(J177:J178)</f>
        <v>0.76</v>
      </c>
      <c r="K179" s="291">
        <f>COUNTA(J177:J178)</f>
        <v>2</v>
      </c>
      <c r="L179" s="292"/>
      <c r="M179" s="247"/>
      <c r="N179" s="248"/>
    </row>
    <row r="180" spans="2:14" s="1" customFormat="1" ht="8.25" customHeight="1">
      <c r="B180" s="279" t="s">
        <v>64</v>
      </c>
      <c r="C180" s="280"/>
      <c r="D180" s="280"/>
      <c r="E180" s="281"/>
      <c r="F180" s="282"/>
      <c r="G180" s="45">
        <f>G175+G179</f>
        <v>0.75</v>
      </c>
      <c r="H180" s="283">
        <f>H175+H179</f>
        <v>1</v>
      </c>
      <c r="I180" s="284"/>
      <c r="J180" s="138">
        <f>J176+J179</f>
        <v>1.51</v>
      </c>
      <c r="K180" s="283">
        <f>K175+K179</f>
        <v>3</v>
      </c>
      <c r="L180" s="284"/>
      <c r="M180" s="139"/>
      <c r="N180" s="140"/>
    </row>
    <row r="181" spans="2:14" s="1" customFormat="1" ht="9.75" customHeight="1">
      <c r="B181" s="110"/>
      <c r="C181" s="110"/>
      <c r="D181" s="110"/>
      <c r="E181" s="111"/>
      <c r="F181" s="111"/>
      <c r="G181" s="141"/>
      <c r="H181" s="113"/>
      <c r="I181" s="113"/>
      <c r="J181" s="142"/>
      <c r="K181" s="113"/>
      <c r="L181" s="113"/>
      <c r="M181" s="262"/>
      <c r="N181" s="262"/>
    </row>
    <row r="182" spans="2:14" s="1" customFormat="1" ht="9.75" customHeight="1">
      <c r="B182" s="114"/>
      <c r="C182" s="114"/>
      <c r="D182" s="114"/>
      <c r="E182" s="114"/>
      <c r="F182" s="114"/>
      <c r="G182" s="114"/>
      <c r="H182" s="115"/>
      <c r="I182" s="114"/>
      <c r="J182" s="115"/>
      <c r="K182" s="115"/>
      <c r="L182" s="116"/>
      <c r="M182" s="262"/>
      <c r="N182" s="262"/>
    </row>
    <row r="183" spans="2:14" s="1" customFormat="1" ht="8.25" customHeight="1">
      <c r="B183" s="263" t="s">
        <v>0</v>
      </c>
      <c r="C183" s="264"/>
      <c r="D183" s="265"/>
      <c r="E183" s="269" t="s">
        <v>129</v>
      </c>
      <c r="F183" s="269" t="s">
        <v>2</v>
      </c>
      <c r="G183" s="271" t="s">
        <v>130</v>
      </c>
      <c r="H183" s="272"/>
      <c r="I183" s="273"/>
      <c r="J183" s="274" t="s">
        <v>4</v>
      </c>
      <c r="K183" s="275"/>
      <c r="L183" s="276"/>
      <c r="M183" s="263" t="s">
        <v>5</v>
      </c>
      <c r="N183" s="265"/>
    </row>
    <row r="184" spans="2:14" s="1" customFormat="1" ht="8.25" customHeight="1" thickBot="1">
      <c r="B184" s="266"/>
      <c r="C184" s="267"/>
      <c r="D184" s="268"/>
      <c r="E184" s="270"/>
      <c r="F184" s="270"/>
      <c r="G184" s="7" t="s">
        <v>6</v>
      </c>
      <c r="H184" s="277" t="s">
        <v>7</v>
      </c>
      <c r="I184" s="278"/>
      <c r="J184" s="117" t="s">
        <v>6</v>
      </c>
      <c r="K184" s="277" t="s">
        <v>7</v>
      </c>
      <c r="L184" s="278"/>
      <c r="M184" s="266"/>
      <c r="N184" s="268"/>
    </row>
    <row r="185" spans="2:14" s="1" customFormat="1" ht="8.25" customHeight="1" thickTop="1">
      <c r="B185" s="49">
        <v>6</v>
      </c>
      <c r="C185" s="50">
        <v>5</v>
      </c>
      <c r="D185" s="51">
        <v>1</v>
      </c>
      <c r="E185" s="52" t="s">
        <v>138</v>
      </c>
      <c r="F185" s="53" t="s">
        <v>139</v>
      </c>
      <c r="G185" s="54">
        <v>13.4</v>
      </c>
      <c r="H185" s="55" t="s">
        <v>140</v>
      </c>
      <c r="I185" s="56">
        <v>2.16</v>
      </c>
      <c r="J185" s="57">
        <v>13.41</v>
      </c>
      <c r="K185" s="58" t="s">
        <v>20</v>
      </c>
      <c r="L185" s="59" t="s">
        <v>434</v>
      </c>
      <c r="M185" s="60" t="s">
        <v>401</v>
      </c>
      <c r="N185" s="61"/>
    </row>
    <row r="186" spans="2:14" s="1" customFormat="1" ht="8.25" customHeight="1">
      <c r="B186" s="252" t="s">
        <v>141</v>
      </c>
      <c r="C186" s="253"/>
      <c r="D186" s="254"/>
      <c r="E186" s="220"/>
      <c r="F186" s="221"/>
      <c r="G186" s="222">
        <f>SUM(G185:G185)</f>
        <v>13.4</v>
      </c>
      <c r="H186" s="255">
        <f>COUNT(G185:G185)</f>
        <v>1</v>
      </c>
      <c r="I186" s="256"/>
      <c r="J186" s="227">
        <f>SUM(J185:J185)</f>
        <v>13.41</v>
      </c>
      <c r="K186" s="255">
        <f>COUNT(J185:J185)</f>
        <v>1</v>
      </c>
      <c r="L186" s="256"/>
      <c r="M186" s="224"/>
      <c r="N186" s="238"/>
    </row>
    <row r="187" spans="2:14" s="1" customFormat="1" ht="8.25" customHeight="1">
      <c r="B187" s="75">
        <v>2</v>
      </c>
      <c r="C187" s="76">
        <v>2</v>
      </c>
      <c r="D187" s="65">
        <v>1</v>
      </c>
      <c r="E187" s="77" t="s">
        <v>131</v>
      </c>
      <c r="F187" s="67" t="s">
        <v>142</v>
      </c>
      <c r="G187" s="78">
        <v>0.18</v>
      </c>
      <c r="H187" s="69" t="s">
        <v>143</v>
      </c>
      <c r="I187" s="79">
        <v>8.18</v>
      </c>
      <c r="J187" s="71">
        <v>0.18</v>
      </c>
      <c r="K187" s="69" t="s">
        <v>144</v>
      </c>
      <c r="L187" s="72" t="s">
        <v>145</v>
      </c>
      <c r="M187" s="73" t="s">
        <v>430</v>
      </c>
      <c r="N187" s="80"/>
    </row>
    <row r="188" spans="2:14" s="1" customFormat="1" ht="8.25" customHeight="1">
      <c r="B188" s="252" t="s">
        <v>90</v>
      </c>
      <c r="C188" s="253"/>
      <c r="D188" s="254"/>
      <c r="E188" s="220"/>
      <c r="F188" s="221"/>
      <c r="G188" s="227">
        <f>SUM(G187:G187)</f>
        <v>0.18</v>
      </c>
      <c r="H188" s="255">
        <f>COUNTA(G187:G187)</f>
        <v>1</v>
      </c>
      <c r="I188" s="256"/>
      <c r="J188" s="240">
        <f>SUM(J187:J187)</f>
        <v>0.18</v>
      </c>
      <c r="K188" s="255">
        <f>COUNTA(J187:J187)</f>
        <v>1</v>
      </c>
      <c r="L188" s="256"/>
      <c r="M188" s="228"/>
      <c r="N188" s="238"/>
    </row>
    <row r="189" spans="2:14" s="1" customFormat="1" ht="8.25" customHeight="1">
      <c r="B189" s="252" t="s">
        <v>91</v>
      </c>
      <c r="C189" s="253"/>
      <c r="D189" s="254"/>
      <c r="E189" s="249"/>
      <c r="F189" s="221"/>
      <c r="G189" s="227">
        <f>G188+G186</f>
        <v>13.58</v>
      </c>
      <c r="H189" s="255">
        <f>H188+H186</f>
        <v>2</v>
      </c>
      <c r="I189" s="256"/>
      <c r="J189" s="240">
        <f>J188+J186</f>
        <v>13.59</v>
      </c>
      <c r="K189" s="255">
        <f>K188+K186</f>
        <v>2</v>
      </c>
      <c r="L189" s="256"/>
      <c r="M189" s="228"/>
      <c r="N189" s="238"/>
    </row>
    <row r="190" spans="2:14" s="1" customFormat="1" ht="8.25" customHeight="1">
      <c r="B190" s="143" t="s">
        <v>59</v>
      </c>
      <c r="C190" s="144"/>
      <c r="D190" s="70">
        <v>78</v>
      </c>
      <c r="E190" s="77" t="s">
        <v>92</v>
      </c>
      <c r="F190" s="67" t="s">
        <v>146</v>
      </c>
      <c r="G190" s="78"/>
      <c r="H190" s="69"/>
      <c r="I190" s="79"/>
      <c r="J190" s="71">
        <v>0.34</v>
      </c>
      <c r="K190" s="69" t="s">
        <v>147</v>
      </c>
      <c r="L190" s="72" t="s">
        <v>135</v>
      </c>
      <c r="M190" s="73" t="s">
        <v>431</v>
      </c>
      <c r="N190" s="80"/>
    </row>
    <row r="191" spans="2:14" s="1" customFormat="1" ht="8.25" customHeight="1">
      <c r="B191" s="252" t="s">
        <v>63</v>
      </c>
      <c r="C191" s="253"/>
      <c r="D191" s="254"/>
      <c r="E191" s="250"/>
      <c r="F191" s="235">
        <f>MID(H191,2,10)</f>
      </c>
      <c r="G191" s="227"/>
      <c r="H191" s="255"/>
      <c r="I191" s="256"/>
      <c r="J191" s="240">
        <f>SUM(J190:J190)</f>
        <v>0.34</v>
      </c>
      <c r="K191" s="255">
        <f>COUNTA(J190:J190)</f>
        <v>1</v>
      </c>
      <c r="L191" s="256"/>
      <c r="M191" s="236"/>
      <c r="N191" s="238"/>
    </row>
    <row r="192" spans="2:14" s="1" customFormat="1" ht="8.25" customHeight="1">
      <c r="B192" s="279" t="s">
        <v>64</v>
      </c>
      <c r="C192" s="280"/>
      <c r="D192" s="280"/>
      <c r="E192" s="281"/>
      <c r="F192" s="282"/>
      <c r="G192" s="45">
        <f>G191+G189</f>
        <v>13.58</v>
      </c>
      <c r="H192" s="283">
        <f>H191+H189</f>
        <v>2</v>
      </c>
      <c r="I192" s="284"/>
      <c r="J192" s="138">
        <f>J191+J189</f>
        <v>13.93</v>
      </c>
      <c r="K192" s="283">
        <f>K191+K189</f>
        <v>3</v>
      </c>
      <c r="L192" s="284"/>
      <c r="M192" s="139"/>
      <c r="N192" s="140"/>
    </row>
    <row r="193" spans="2:14" s="1" customFormat="1" ht="5.25" customHeight="1">
      <c r="B193" s="114"/>
      <c r="C193" s="114"/>
      <c r="D193" s="114"/>
      <c r="E193" s="114"/>
      <c r="F193" s="114"/>
      <c r="G193" s="114"/>
      <c r="H193" s="115"/>
      <c r="I193" s="114"/>
      <c r="J193" s="115"/>
      <c r="K193" s="115"/>
      <c r="L193" s="116"/>
      <c r="M193" s="114"/>
      <c r="N193" s="114"/>
    </row>
    <row r="194" spans="2:14" s="1" customFormat="1" ht="8.25" customHeight="1">
      <c r="B194" s="274" t="s">
        <v>148</v>
      </c>
      <c r="C194" s="275"/>
      <c r="D194" s="275"/>
      <c r="E194" s="275"/>
      <c r="F194" s="276"/>
      <c r="G194" s="45">
        <f>'36・37'!G130+G169+G180+G192</f>
        <v>224.09</v>
      </c>
      <c r="H194" s="283">
        <f>'36・37'!H130+H169+H180+H192</f>
        <v>66</v>
      </c>
      <c r="I194" s="284"/>
      <c r="J194" s="45">
        <f>'36・37'!J130+J169+J180+J192</f>
        <v>209.79</v>
      </c>
      <c r="K194" s="283">
        <f>'36・37'!K130+K169+K180+K192</f>
        <v>144</v>
      </c>
      <c r="L194" s="284"/>
      <c r="M194" s="47"/>
      <c r="N194" s="48"/>
    </row>
    <row r="195" s="9" customFormat="1" ht="9" customHeight="1" hidden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8.25" customHeight="1"/>
    <row r="201" s="9" customFormat="1" ht="11.25"/>
    <row r="202" ht="13.5">
      <c r="O202" s="9"/>
    </row>
  </sheetData>
  <sheetProtection/>
  <mergeCells count="116">
    <mergeCell ref="B192:F192"/>
    <mergeCell ref="H192:I192"/>
    <mergeCell ref="K192:L192"/>
    <mergeCell ref="B194:F194"/>
    <mergeCell ref="H194:I194"/>
    <mergeCell ref="K194:L194"/>
    <mergeCell ref="B189:D189"/>
    <mergeCell ref="H189:I189"/>
    <mergeCell ref="K189:L189"/>
    <mergeCell ref="B191:D191"/>
    <mergeCell ref="H191:I191"/>
    <mergeCell ref="K191:L191"/>
    <mergeCell ref="B186:D186"/>
    <mergeCell ref="H186:I186"/>
    <mergeCell ref="K186:L186"/>
    <mergeCell ref="B188:D188"/>
    <mergeCell ref="H188:I188"/>
    <mergeCell ref="K188:L188"/>
    <mergeCell ref="M181:N182"/>
    <mergeCell ref="B183:D184"/>
    <mergeCell ref="E183:E184"/>
    <mergeCell ref="F183:F184"/>
    <mergeCell ref="G183:I183"/>
    <mergeCell ref="J183:L183"/>
    <mergeCell ref="M183:N184"/>
    <mergeCell ref="H184:I184"/>
    <mergeCell ref="K184:L184"/>
    <mergeCell ref="B179:D179"/>
    <mergeCell ref="H179:I179"/>
    <mergeCell ref="K179:L179"/>
    <mergeCell ref="B180:F180"/>
    <mergeCell ref="H180:I180"/>
    <mergeCell ref="K180:L180"/>
    <mergeCell ref="B175:D175"/>
    <mergeCell ref="H175:I175"/>
    <mergeCell ref="K175:L175"/>
    <mergeCell ref="B176:D176"/>
    <mergeCell ref="H176:I176"/>
    <mergeCell ref="K176:L176"/>
    <mergeCell ref="M170:N171"/>
    <mergeCell ref="B172:D173"/>
    <mergeCell ref="E172:E173"/>
    <mergeCell ref="F172:F173"/>
    <mergeCell ref="G172:I172"/>
    <mergeCell ref="J172:L172"/>
    <mergeCell ref="M172:N173"/>
    <mergeCell ref="H173:I173"/>
    <mergeCell ref="K173:L173"/>
    <mergeCell ref="M151:N151"/>
    <mergeCell ref="B168:D168"/>
    <mergeCell ref="H168:I168"/>
    <mergeCell ref="K168:L168"/>
    <mergeCell ref="B169:F169"/>
    <mergeCell ref="H169:I169"/>
    <mergeCell ref="K169:L169"/>
    <mergeCell ref="B143:D143"/>
    <mergeCell ref="H143:I143"/>
    <mergeCell ref="K143:L143"/>
    <mergeCell ref="B144:D144"/>
    <mergeCell ref="H144:I144"/>
    <mergeCell ref="K144:L144"/>
    <mergeCell ref="B136:D136"/>
    <mergeCell ref="H136:I136"/>
    <mergeCell ref="K136:L136"/>
    <mergeCell ref="B138:D138"/>
    <mergeCell ref="H138:I138"/>
    <mergeCell ref="K138:L138"/>
    <mergeCell ref="M131:N132"/>
    <mergeCell ref="B133:D134"/>
    <mergeCell ref="E133:E134"/>
    <mergeCell ref="F133:F134"/>
    <mergeCell ref="G133:I133"/>
    <mergeCell ref="J133:L133"/>
    <mergeCell ref="M133:N134"/>
    <mergeCell ref="H134:I134"/>
    <mergeCell ref="K134:L134"/>
    <mergeCell ref="B129:D129"/>
    <mergeCell ref="H129:I129"/>
    <mergeCell ref="K129:L129"/>
    <mergeCell ref="B130:F130"/>
    <mergeCell ref="H130:I130"/>
    <mergeCell ref="K130:L130"/>
    <mergeCell ref="M4:N5"/>
    <mergeCell ref="B7:D8"/>
    <mergeCell ref="E7:E8"/>
    <mergeCell ref="F7:F8"/>
    <mergeCell ref="G7:I7"/>
    <mergeCell ref="J7:L7"/>
    <mergeCell ref="M7:N8"/>
    <mergeCell ref="H8:I8"/>
    <mergeCell ref="K8:L8"/>
    <mergeCell ref="B10:D10"/>
    <mergeCell ref="H10:I10"/>
    <mergeCell ref="K10:L10"/>
    <mergeCell ref="B13:D13"/>
    <mergeCell ref="H13:I13"/>
    <mergeCell ref="K13:L13"/>
    <mergeCell ref="B73:D73"/>
    <mergeCell ref="B16:D16"/>
    <mergeCell ref="H16:I16"/>
    <mergeCell ref="K16:L16"/>
    <mergeCell ref="B74:D74"/>
    <mergeCell ref="H74:I74"/>
    <mergeCell ref="K74:L74"/>
    <mergeCell ref="H73:I73"/>
    <mergeCell ref="K73:L73"/>
    <mergeCell ref="M3:N3"/>
    <mergeCell ref="B76:D76"/>
    <mergeCell ref="H76:I76"/>
    <mergeCell ref="K76:L76"/>
    <mergeCell ref="B18:D18"/>
    <mergeCell ref="H18:I18"/>
    <mergeCell ref="K18:L18"/>
    <mergeCell ref="B24:D24"/>
    <mergeCell ref="H24:I24"/>
    <mergeCell ref="K24:L24"/>
  </mergeCells>
  <printOptions/>
  <pageMargins left="0" right="0.3937007874015748" top="0" bottom="0" header="0" footer="0"/>
  <pageSetup firstPageNumber="38" useFirstPageNumber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shikinami keiju</dc:creator>
  <cp:keywords/>
  <dc:description/>
  <cp:lastModifiedBy>shimotori souta</cp:lastModifiedBy>
  <cp:lastPrinted>2024-01-31T07:03:51Z</cp:lastPrinted>
  <dcterms:created xsi:type="dcterms:W3CDTF">2016-07-06T09:33:55Z</dcterms:created>
  <dcterms:modified xsi:type="dcterms:W3CDTF">2024-01-31T07:23:17Z</dcterms:modified>
  <cp:category/>
  <cp:version/>
  <cp:contentType/>
  <cp:contentStatus/>
</cp:coreProperties>
</file>